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/Desktop/Project 3/"/>
    </mc:Choice>
  </mc:AlternateContent>
  <xr:revisionPtr revIDLastSave="0" documentId="13_ncr:1_{032ECCF7-4EA5-9E4C-889E-9F8E638ABCB4}" xr6:coauthVersionLast="47" xr6:coauthVersionMax="47" xr10:uidLastSave="{00000000-0000-0000-0000-000000000000}"/>
  <bookViews>
    <workbookView xWindow="4100" yWindow="500" windowWidth="24080" windowHeight="15240" xr2:uid="{C98FEE9E-06F9-8A4F-819A-7F913C730D09}"/>
  </bookViews>
  <sheets>
    <sheet name="clean_who_life_exp" sheetId="1" r:id="rId1"/>
  </sheets>
  <definedNames>
    <definedName name="_xlnm._FilterDatabase" localSheetId="0" hidden="1">clean_who_life_exp!$A$1:$R$2891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18" i="1" l="1"/>
  <c r="S4" i="1"/>
  <c r="S23" i="1"/>
  <c r="S22" i="1"/>
  <c r="S21" i="1"/>
  <c r="S20" i="1"/>
  <c r="S19" i="1"/>
  <c r="S12" i="1"/>
  <c r="S31" i="1" s="1"/>
  <c r="T31" i="1" s="1"/>
  <c r="S11" i="1"/>
  <c r="S30" i="1" s="1"/>
  <c r="T30" i="1" s="1"/>
  <c r="M2858" i="1"/>
  <c r="M2859" i="1" s="1"/>
  <c r="P2062" i="1"/>
  <c r="O2062" i="1"/>
  <c r="P2061" i="1"/>
  <c r="O2061" i="1"/>
  <c r="P2060" i="1"/>
  <c r="O2060" i="1"/>
  <c r="P2059" i="1"/>
  <c r="O2059" i="1"/>
  <c r="M1842" i="1"/>
  <c r="M1841" i="1" s="1"/>
  <c r="M1840" i="1" s="1"/>
  <c r="M1839" i="1" s="1"/>
  <c r="M1838" i="1" s="1"/>
  <c r="G1758" i="1"/>
  <c r="G1757" i="1"/>
  <c r="G1756" i="1"/>
  <c r="G1755" i="1"/>
  <c r="G1754" i="1"/>
  <c r="G1753" i="1"/>
  <c r="Q1733" i="1"/>
  <c r="O1562" i="1"/>
  <c r="P1561" i="1"/>
  <c r="O1561" i="1"/>
  <c r="N1550" i="1"/>
  <c r="N1549" i="1"/>
  <c r="G1474" i="1"/>
  <c r="G1473" i="1"/>
  <c r="G1472" i="1"/>
  <c r="G1471" i="1"/>
  <c r="G1470" i="1"/>
  <c r="G1469" i="1"/>
  <c r="G1468" i="1"/>
  <c r="G1467" i="1"/>
  <c r="G1466" i="1"/>
  <c r="G1465" i="1"/>
  <c r="G1464" i="1"/>
  <c r="M1396" i="1"/>
  <c r="P1395" i="1"/>
  <c r="O1395" i="1"/>
  <c r="G1247" i="1"/>
  <c r="G1246" i="1"/>
  <c r="G1245" i="1"/>
  <c r="G1244" i="1"/>
  <c r="G1243" i="1"/>
  <c r="Q1219" i="1"/>
  <c r="Q1216" i="1"/>
  <c r="Q1215" i="1"/>
  <c r="Q1209" i="1"/>
  <c r="N1153" i="1"/>
  <c r="N1154" i="1" s="1"/>
  <c r="N1155" i="1" s="1"/>
  <c r="N1156" i="1" s="1"/>
  <c r="N1157" i="1" s="1"/>
  <c r="N851" i="1"/>
  <c r="N850" i="1"/>
  <c r="M805" i="1"/>
  <c r="M804" i="1"/>
  <c r="M803" i="1"/>
  <c r="M802" i="1"/>
  <c r="M801" i="1"/>
  <c r="N172" i="1"/>
  <c r="S24" i="1" l="1"/>
  <c r="P1562" i="1"/>
  <c r="Q1734" i="1"/>
  <c r="Q1735" i="1" s="1"/>
  <c r="O1563" i="1"/>
  <c r="O1564" i="1" s="1"/>
  <c r="P1563" i="1" l="1"/>
  <c r="P1564" i="1"/>
  <c r="O1565" i="1"/>
  <c r="P1565" i="1" l="1"/>
</calcChain>
</file>

<file path=xl/sharedStrings.xml><?xml version="1.0" encoding="utf-8"?>
<sst xmlns="http://schemas.openxmlformats.org/spreadsheetml/2006/main" count="5819" uniqueCount="209">
  <si>
    <t>country</t>
  </si>
  <si>
    <t>year</t>
  </si>
  <si>
    <t>region</t>
  </si>
  <si>
    <t>life_expectancy</t>
  </si>
  <si>
    <t>adult_mortality</t>
  </si>
  <si>
    <t>infant_mortality</t>
  </si>
  <si>
    <t>alcohol</t>
  </si>
  <si>
    <t>bmi</t>
  </si>
  <si>
    <t>age5-19obesity</t>
  </si>
  <si>
    <t>measles</t>
  </si>
  <si>
    <t>polio</t>
  </si>
  <si>
    <t>diphtheria</t>
  </si>
  <si>
    <t>basic_water</t>
  </si>
  <si>
    <t>gni</t>
  </si>
  <si>
    <t>gghe-d</t>
  </si>
  <si>
    <t>che_gdp</t>
  </si>
  <si>
    <t>poulation</t>
  </si>
  <si>
    <t>Angola</t>
  </si>
  <si>
    <t>Africa</t>
  </si>
  <si>
    <t>Countries life expectancy less than 50 years old</t>
  </si>
  <si>
    <t>Number of Coutries in Each Region</t>
  </si>
  <si>
    <t>Region</t>
  </si>
  <si>
    <t>Americas</t>
  </si>
  <si>
    <t>Eastern Mediterranean</t>
  </si>
  <si>
    <t>Europe</t>
  </si>
  <si>
    <t>South-East Asia</t>
  </si>
  <si>
    <t>Western Pacific</t>
  </si>
  <si>
    <t>Burundi</t>
  </si>
  <si>
    <t>Benin</t>
  </si>
  <si>
    <t>Burkina Faso</t>
  </si>
  <si>
    <t>Botswana</t>
  </si>
  <si>
    <t>Central African Republic</t>
  </si>
  <si>
    <t>United Republic of Tanzania</t>
  </si>
  <si>
    <t>Uganda</t>
  </si>
  <si>
    <t>South Africa</t>
  </si>
  <si>
    <t>Zambia</t>
  </si>
  <si>
    <t>Sao Tome and Principe</t>
  </si>
  <si>
    <t>Eswatini</t>
  </si>
  <si>
    <t>Seychelles</t>
  </si>
  <si>
    <t>Chad</t>
  </si>
  <si>
    <t>Togo</t>
  </si>
  <si>
    <t>Namibia</t>
  </si>
  <si>
    <t>Niger</t>
  </si>
  <si>
    <t>Nigeria</t>
  </si>
  <si>
    <t>Rwanda</t>
  </si>
  <si>
    <t>Senegal</t>
  </si>
  <si>
    <t>Sierra Leone</t>
  </si>
  <si>
    <t>Madagascar</t>
  </si>
  <si>
    <t>Mali</t>
  </si>
  <si>
    <t>Mozambique</t>
  </si>
  <si>
    <t>Mauritania</t>
  </si>
  <si>
    <t>Mauritius</t>
  </si>
  <si>
    <t>Malawi</t>
  </si>
  <si>
    <t>Gambia</t>
  </si>
  <si>
    <t>Guinea-Bissau</t>
  </si>
  <si>
    <t>Equatorial Guinea</t>
  </si>
  <si>
    <t>Kenya</t>
  </si>
  <si>
    <t>Liberia</t>
  </si>
  <si>
    <t>Lesotho</t>
  </si>
  <si>
    <t>Algeria</t>
  </si>
  <si>
    <t>Ethiopia</t>
  </si>
  <si>
    <t>Gabon</t>
  </si>
  <si>
    <t>Ghana</t>
  </si>
  <si>
    <t>Guinea</t>
  </si>
  <si>
    <t>Côte d'Ivoire</t>
  </si>
  <si>
    <t>Cameroon</t>
  </si>
  <si>
    <t>Democratic Republic of the Congo</t>
  </si>
  <si>
    <t>Congo</t>
  </si>
  <si>
    <t>Comoros</t>
  </si>
  <si>
    <t>Cabo Verde</t>
  </si>
  <si>
    <t>Antigua and Barbuda</t>
  </si>
  <si>
    <t>Bahamas</t>
  </si>
  <si>
    <t>Belize</t>
  </si>
  <si>
    <t>United States of America</t>
  </si>
  <si>
    <t>Saint Vincent and the Grenadines</t>
  </si>
  <si>
    <t>Venezuela (Bolivarian Republic of)</t>
  </si>
  <si>
    <t>Paraguay</t>
  </si>
  <si>
    <t>El Salvador</t>
  </si>
  <si>
    <t>Suriname</t>
  </si>
  <si>
    <t>Trinidad and Tobago</t>
  </si>
  <si>
    <t>Uruguay</t>
  </si>
  <si>
    <t>Saint Lucia</t>
  </si>
  <si>
    <t>Mexico</t>
  </si>
  <si>
    <t>Nicaragua</t>
  </si>
  <si>
    <t>Panama</t>
  </si>
  <si>
    <t>Peru</t>
  </si>
  <si>
    <t>Grenada</t>
  </si>
  <si>
    <t>Guatemala</t>
  </si>
  <si>
    <t>Guyana</t>
  </si>
  <si>
    <t>Honduras</t>
  </si>
  <si>
    <t>Haiti</t>
  </si>
  <si>
    <t>Jamaica</t>
  </si>
  <si>
    <t>Costa Rica</t>
  </si>
  <si>
    <t>Cuba</t>
  </si>
  <si>
    <t>Dominican Republic</t>
  </si>
  <si>
    <t>Ecuador</t>
  </si>
  <si>
    <t>Bolivia (Plurinational State of)</t>
  </si>
  <si>
    <t>Brazil</t>
  </si>
  <si>
    <t>Barbados</t>
  </si>
  <si>
    <t>Canada</t>
  </si>
  <si>
    <t>Chile</t>
  </si>
  <si>
    <t>Colombia</t>
  </si>
  <si>
    <t>United Arab Emirates</t>
  </si>
  <si>
    <t>Bahrain</t>
  </si>
  <si>
    <t>Egypt</t>
  </si>
  <si>
    <t>Iran (Islamic Republic of)</t>
  </si>
  <si>
    <t>Tunisia</t>
  </si>
  <si>
    <t>Yemen</t>
  </si>
  <si>
    <t>Oman</t>
  </si>
  <si>
    <t>Pakistan</t>
  </si>
  <si>
    <t>Qatar</t>
  </si>
  <si>
    <t>Saudi Arabia</t>
  </si>
  <si>
    <t>Sudan</t>
  </si>
  <si>
    <t>Iraq</t>
  </si>
  <si>
    <t>Jordan</t>
  </si>
  <si>
    <t>Kuwait</t>
  </si>
  <si>
    <t>Lebanon</t>
  </si>
  <si>
    <t>Libya</t>
  </si>
  <si>
    <t>Morocco</t>
  </si>
  <si>
    <t>Armenia</t>
  </si>
  <si>
    <t>Austria</t>
  </si>
  <si>
    <t>Azerbaijan</t>
  </si>
  <si>
    <t>Belgium</t>
  </si>
  <si>
    <t>Sweden</t>
  </si>
  <si>
    <t>Tajikistan</t>
  </si>
  <si>
    <t>Turkmenistan</t>
  </si>
  <si>
    <t>Turkey</t>
  </si>
  <si>
    <t>Ukraine</t>
  </si>
  <si>
    <t>Uzbekistan</t>
  </si>
  <si>
    <t>Serbia</t>
  </si>
  <si>
    <t>Slovakia</t>
  </si>
  <si>
    <t>Slovenia</t>
  </si>
  <si>
    <t>Netherlands</t>
  </si>
  <si>
    <t>Norway</t>
  </si>
  <si>
    <t>Poland</t>
  </si>
  <si>
    <t>Portugal</t>
  </si>
  <si>
    <t>Romania</t>
  </si>
  <si>
    <t>Russian Federation</t>
  </si>
  <si>
    <t>Latvia</t>
  </si>
  <si>
    <t>Republic of Moldova</t>
  </si>
  <si>
    <t>Republic of North Macedonia</t>
  </si>
  <si>
    <t>Malta</t>
  </si>
  <si>
    <t>Italy</t>
  </si>
  <si>
    <t>Kazakhstan</t>
  </si>
  <si>
    <t>Kyrgyzstan</t>
  </si>
  <si>
    <t>Lithuania</t>
  </si>
  <si>
    <t>Luxembourg</t>
  </si>
  <si>
    <t>Greece</t>
  </si>
  <si>
    <t>Croatia</t>
  </si>
  <si>
    <t>Hungary</t>
  </si>
  <si>
    <t>Ireland</t>
  </si>
  <si>
    <t>Iceland</t>
  </si>
  <si>
    <t>Israel</t>
  </si>
  <si>
    <t>Spain</t>
  </si>
  <si>
    <t>Estonia</t>
  </si>
  <si>
    <t>Finland</t>
  </si>
  <si>
    <t>France</t>
  </si>
  <si>
    <t>United Kingdom of Great Britain and Northern Ireland</t>
  </si>
  <si>
    <t>Georgia</t>
  </si>
  <si>
    <t>Czechia</t>
  </si>
  <si>
    <t>Germany</t>
  </si>
  <si>
    <t>Denmark</t>
  </si>
  <si>
    <t>Bulgaria</t>
  </si>
  <si>
    <t>Belarus</t>
  </si>
  <si>
    <t>Switzerland</t>
  </si>
  <si>
    <t>Cyprus</t>
  </si>
  <si>
    <t>Bangladesh</t>
  </si>
  <si>
    <t>Bhutan</t>
  </si>
  <si>
    <t>Indonesia</t>
  </si>
  <si>
    <t>India</t>
  </si>
  <si>
    <t>Sri Lanka</t>
  </si>
  <si>
    <t>Maldives</t>
  </si>
  <si>
    <t>Myanmar</t>
  </si>
  <si>
    <t>Nepal</t>
  </si>
  <si>
    <t>Thailand</t>
  </si>
  <si>
    <t>Australia</t>
  </si>
  <si>
    <t>Brunei Darussalam</t>
  </si>
  <si>
    <t>China</t>
  </si>
  <si>
    <t>Fiji</t>
  </si>
  <si>
    <t>Micronesia (Federated States of)</t>
  </si>
  <si>
    <t>Tonga</t>
  </si>
  <si>
    <t>Viet Nam</t>
  </si>
  <si>
    <t>Vanuatu</t>
  </si>
  <si>
    <t>Samoa</t>
  </si>
  <si>
    <t>Philippines</t>
  </si>
  <si>
    <t>Papua New Guinea</t>
  </si>
  <si>
    <t>Singapore</t>
  </si>
  <si>
    <t>Solomon Islands</t>
  </si>
  <si>
    <t>Mongolia</t>
  </si>
  <si>
    <t>Malaysia</t>
  </si>
  <si>
    <t>New Zealand</t>
  </si>
  <si>
    <t>Japan</t>
  </si>
  <si>
    <t>Cambodia</t>
  </si>
  <si>
    <t>Kiribati</t>
  </si>
  <si>
    <t>Republic of Korea</t>
  </si>
  <si>
    <t>Lao People's Democratic Republic</t>
  </si>
  <si>
    <t>entries per country</t>
  </si>
  <si>
    <t>Using COUNTIF to determine how many entries there are per count</t>
  </si>
  <si>
    <t>Using COUNTIF to calculate:</t>
  </si>
  <si>
    <t>Formulae = (COUNTIF($C$2:$C$2891, "=REGION"))/17</t>
  </si>
  <si>
    <t>Finding the value for the maximum life expectancy</t>
  </si>
  <si>
    <t>Finding the value for the lowest life expectancy</t>
  </si>
  <si>
    <t>Formulae = COUNTIF(A2:A2891,"Country name")</t>
  </si>
  <si>
    <t>Using MAX/MIN Function = MAX(A:A) / =MIN(B:B)</t>
  </si>
  <si>
    <t>Total =SUM(A:A) number of countries in this dataset</t>
  </si>
  <si>
    <t>Using COUNTIF Function and SUM Function</t>
  </si>
  <si>
    <t>Finding the country with the MAX and MIN life expectancy</t>
  </si>
  <si>
    <t>Using XLOOKUP Function</t>
  </si>
  <si>
    <t>Formulae = XLOOKUP(A1,D2:D2891,A2:A2891)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</si>
</sst>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FB98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B982"/>
      <color rgb="FF9279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FEA2-2830-7348-AA6C-6227983968F1}">
  <dimension ref="A1:T2902"/>
  <sheetViews>
    <sheetView tabSelected="1" workbookViewId="0">
      <pane xSplit="1" topLeftCell="O1" activePane="topRight" state="frozen"/>
      <selection pane="topRight" activeCell="W8" sqref="W8"/>
    </sheetView>
  </sheetViews>
  <sheetFormatPr baseColWidth="10" defaultRowHeight="16" x14ac:dyDescent="0.2"/>
  <cols>
    <col min="1" max="1" width="46.1640625" bestFit="1" customWidth="1"/>
    <col min="2" max="2" width="5.1640625" bestFit="1" customWidth="1"/>
    <col min="3" max="3" width="20.1640625" bestFit="1" customWidth="1"/>
    <col min="4" max="4" width="10.1640625" bestFit="1" customWidth="1"/>
    <col min="5" max="5" width="13.83203125" bestFit="1" customWidth="1"/>
    <col min="6" max="6" width="11" bestFit="1" customWidth="1"/>
    <col min="7" max="7" width="9.1640625" bestFit="1" customWidth="1"/>
    <col min="8" max="8" width="6.6640625" bestFit="1" customWidth="1"/>
    <col min="9" max="9" width="13.6640625" bestFit="1" customWidth="1"/>
    <col min="10" max="10" width="8" bestFit="1" customWidth="1"/>
    <col min="11" max="11" width="5.1640625" bestFit="1" customWidth="1"/>
    <col min="12" max="12" width="9.5" bestFit="1" customWidth="1"/>
    <col min="13" max="13" width="11.1640625" bestFit="1" customWidth="1"/>
    <col min="14" max="14" width="13" customWidth="1"/>
    <col min="15" max="16" width="9.1640625" bestFit="1" customWidth="1"/>
    <col min="17" max="17" width="12.1640625" bestFit="1" customWidth="1"/>
    <col min="18" max="18" width="12.1640625" customWidth="1"/>
    <col min="19" max="19" width="30.1640625" bestFit="1" customWidth="1"/>
    <col min="20" max="20" width="45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x14ac:dyDescent="0.2">
      <c r="A2" t="s">
        <v>17</v>
      </c>
      <c r="B2">
        <v>2000</v>
      </c>
      <c r="C2" t="s">
        <v>18</v>
      </c>
      <c r="D2" s="1">
        <v>47.337299999999999</v>
      </c>
      <c r="E2" s="1">
        <v>383.55829999999997</v>
      </c>
      <c r="F2" s="2">
        <v>0.137985</v>
      </c>
      <c r="G2" s="2">
        <v>1.4743899999999901</v>
      </c>
      <c r="H2" s="3">
        <v>21.7</v>
      </c>
      <c r="I2">
        <v>0.5</v>
      </c>
      <c r="J2">
        <v>32</v>
      </c>
      <c r="K2">
        <v>21</v>
      </c>
      <c r="L2">
        <v>31</v>
      </c>
      <c r="M2" s="1">
        <v>41.144309999999997</v>
      </c>
      <c r="N2" s="4">
        <v>2530</v>
      </c>
      <c r="O2" s="1">
        <v>1.1109899999999999</v>
      </c>
      <c r="P2" s="1">
        <v>1.9086000000000001</v>
      </c>
      <c r="Q2" s="1">
        <v>16395.473000000002</v>
      </c>
      <c r="R2" s="1"/>
      <c r="S2" s="7" t="s">
        <v>197</v>
      </c>
      <c r="T2" s="7"/>
    </row>
    <row r="3" spans="1:20" x14ac:dyDescent="0.2">
      <c r="A3" t="s">
        <v>17</v>
      </c>
      <c r="B3">
        <v>2001</v>
      </c>
      <c r="C3" t="s">
        <v>18</v>
      </c>
      <c r="D3" s="1">
        <v>48.197890000000001</v>
      </c>
      <c r="E3" s="1">
        <v>372.38760000000002</v>
      </c>
      <c r="F3" s="2">
        <v>0.13367499999999999</v>
      </c>
      <c r="G3" s="2">
        <v>1.94025</v>
      </c>
      <c r="H3" s="3">
        <v>21.8</v>
      </c>
      <c r="I3">
        <v>0.5</v>
      </c>
      <c r="J3">
        <v>60</v>
      </c>
      <c r="K3">
        <v>28</v>
      </c>
      <c r="L3">
        <v>42</v>
      </c>
      <c r="M3" s="1">
        <v>42.254669999999997</v>
      </c>
      <c r="N3" s="4">
        <v>2630</v>
      </c>
      <c r="O3" s="1">
        <v>2.0463100000000001</v>
      </c>
      <c r="P3" s="1">
        <v>4.4835199999999897</v>
      </c>
      <c r="Q3" s="1">
        <v>16945.753000000001</v>
      </c>
      <c r="R3" s="1"/>
      <c r="S3" s="8" t="s">
        <v>202</v>
      </c>
      <c r="T3" s="8"/>
    </row>
    <row r="4" spans="1:20" x14ac:dyDescent="0.2">
      <c r="A4" t="s">
        <v>17</v>
      </c>
      <c r="B4">
        <v>2002</v>
      </c>
      <c r="C4" t="s">
        <v>18</v>
      </c>
      <c r="D4" s="1">
        <v>49.425690000000003</v>
      </c>
      <c r="E4" s="1">
        <v>354.5147</v>
      </c>
      <c r="F4" s="2">
        <v>0.12831999999999999</v>
      </c>
      <c r="G4" s="2">
        <v>2.0751200000000001</v>
      </c>
      <c r="H4" s="3">
        <v>21.9</v>
      </c>
      <c r="I4">
        <v>0.6</v>
      </c>
      <c r="J4">
        <v>59</v>
      </c>
      <c r="K4">
        <v>22</v>
      </c>
      <c r="L4">
        <v>47</v>
      </c>
      <c r="M4" s="1">
        <v>43.376800000000003</v>
      </c>
      <c r="N4" s="4">
        <v>3180</v>
      </c>
      <c r="O4" s="1">
        <v>1.30863</v>
      </c>
      <c r="P4" s="1">
        <v>3.3294599999999899</v>
      </c>
      <c r="Q4" s="1">
        <v>17519.417000000001</v>
      </c>
      <c r="R4" s="1"/>
      <c r="S4" s="5">
        <f>COUNTIF($A$2:$A$2891,"Nigeria")</f>
        <v>17</v>
      </c>
      <c r="T4" s="5" t="s">
        <v>196</v>
      </c>
    </row>
    <row r="5" spans="1:20" x14ac:dyDescent="0.2">
      <c r="A5" t="s">
        <v>17</v>
      </c>
      <c r="B5">
        <v>2003</v>
      </c>
      <c r="C5" t="s">
        <v>18</v>
      </c>
      <c r="D5" s="1">
        <v>50.502659999999999</v>
      </c>
      <c r="E5" s="1">
        <v>343.21690000000001</v>
      </c>
      <c r="F5" s="2">
        <v>0.12204</v>
      </c>
      <c r="G5" s="2">
        <v>2.20275</v>
      </c>
      <c r="H5" s="3">
        <v>22</v>
      </c>
      <c r="I5">
        <v>0.7</v>
      </c>
      <c r="J5">
        <v>44</v>
      </c>
      <c r="K5">
        <v>21</v>
      </c>
      <c r="L5">
        <v>46</v>
      </c>
      <c r="M5" s="1">
        <v>44.363869999999999</v>
      </c>
      <c r="N5" s="4">
        <v>3260</v>
      </c>
      <c r="O5" s="1">
        <v>1.4656</v>
      </c>
      <c r="P5" s="1">
        <v>3.5479699999999998</v>
      </c>
      <c r="Q5" s="1">
        <v>18121.478999999999</v>
      </c>
      <c r="R5" s="1"/>
    </row>
    <row r="6" spans="1:20" x14ac:dyDescent="0.2">
      <c r="A6" t="s">
        <v>17</v>
      </c>
      <c r="B6">
        <v>2004</v>
      </c>
      <c r="C6" t="s">
        <v>18</v>
      </c>
      <c r="D6" s="1">
        <v>51.52863</v>
      </c>
      <c r="E6" s="1">
        <v>333.87110000000001</v>
      </c>
      <c r="F6" s="2">
        <v>0.1157</v>
      </c>
      <c r="G6" s="2">
        <v>2.4127399999999999</v>
      </c>
      <c r="H6" s="3">
        <v>22.2</v>
      </c>
      <c r="I6">
        <v>0.8</v>
      </c>
      <c r="J6">
        <v>43</v>
      </c>
      <c r="K6">
        <v>18</v>
      </c>
      <c r="L6">
        <v>47</v>
      </c>
      <c r="M6" s="1">
        <v>45.35134</v>
      </c>
      <c r="N6" s="4">
        <v>3560</v>
      </c>
      <c r="O6" s="1">
        <v>1.6866299999999901</v>
      </c>
      <c r="P6" s="1">
        <v>3.9672000000000001</v>
      </c>
      <c r="Q6" s="1">
        <v>18758.145</v>
      </c>
      <c r="R6" s="1"/>
    </row>
    <row r="7" spans="1:20" x14ac:dyDescent="0.2">
      <c r="A7" t="s">
        <v>17</v>
      </c>
      <c r="B7">
        <v>2005</v>
      </c>
      <c r="C7" t="s">
        <v>18</v>
      </c>
      <c r="D7" s="1">
        <v>52.725119999999997</v>
      </c>
      <c r="E7" s="1">
        <v>322.70769999999999</v>
      </c>
      <c r="F7" s="2">
        <v>0.109205</v>
      </c>
      <c r="G7" s="2">
        <v>3.4864000000000002</v>
      </c>
      <c r="H7" s="3">
        <v>22.3</v>
      </c>
      <c r="I7">
        <v>0.8</v>
      </c>
      <c r="J7">
        <v>21</v>
      </c>
      <c r="K7">
        <v>14</v>
      </c>
      <c r="L7">
        <v>47</v>
      </c>
      <c r="M7" s="1">
        <v>46.336019999999998</v>
      </c>
      <c r="N7" s="4">
        <v>4060</v>
      </c>
      <c r="O7" s="1">
        <v>1.2787599999999999</v>
      </c>
      <c r="P7" s="1">
        <v>2.8521999999999998</v>
      </c>
      <c r="Q7" s="1">
        <v>19433.601999999999</v>
      </c>
      <c r="R7" s="1"/>
      <c r="S7" s="7" t="s">
        <v>198</v>
      </c>
      <c r="T7" s="7"/>
    </row>
    <row r="8" spans="1:20" x14ac:dyDescent="0.2">
      <c r="A8" t="s">
        <v>17</v>
      </c>
      <c r="B8">
        <v>2006</v>
      </c>
      <c r="C8" t="s">
        <v>18</v>
      </c>
      <c r="D8" s="1">
        <v>53.82273</v>
      </c>
      <c r="E8" s="1">
        <v>313.70940000000002</v>
      </c>
      <c r="F8" s="2">
        <v>0.10312</v>
      </c>
      <c r="G8" s="2">
        <v>4.0204300000000002</v>
      </c>
      <c r="H8" s="3">
        <v>22.4</v>
      </c>
      <c r="I8">
        <v>0.9</v>
      </c>
      <c r="J8">
        <v>21</v>
      </c>
      <c r="K8">
        <v>8</v>
      </c>
      <c r="L8">
        <v>44</v>
      </c>
      <c r="M8" s="1">
        <v>47.150230000000001</v>
      </c>
      <c r="N8" s="4">
        <v>4450</v>
      </c>
      <c r="O8" s="1">
        <v>1.4441200000000001</v>
      </c>
      <c r="P8" s="1">
        <v>2.68554</v>
      </c>
      <c r="Q8" s="1">
        <v>20149.901000000002</v>
      </c>
      <c r="R8" s="1"/>
      <c r="S8" s="5">
        <f>COUNTIF($D$2:$D$2891, "&lt;50")</f>
        <v>99</v>
      </c>
      <c r="T8" s="5" t="s">
        <v>19</v>
      </c>
    </row>
    <row r="9" spans="1:20" x14ac:dyDescent="0.2">
      <c r="A9" t="s">
        <v>17</v>
      </c>
      <c r="B9">
        <v>2007</v>
      </c>
      <c r="C9" t="s">
        <v>18</v>
      </c>
      <c r="D9" s="1">
        <v>54.975490000000001</v>
      </c>
      <c r="E9" s="1">
        <v>302.8322</v>
      </c>
      <c r="F9" s="2">
        <v>9.6850000000000006E-2</v>
      </c>
      <c r="G9" s="2">
        <v>4.6796899999999999</v>
      </c>
      <c r="H9" s="3">
        <v>22.5</v>
      </c>
      <c r="I9">
        <v>1</v>
      </c>
      <c r="J9">
        <v>58</v>
      </c>
      <c r="K9">
        <v>43</v>
      </c>
      <c r="L9">
        <v>48</v>
      </c>
      <c r="M9" s="1">
        <v>47.961469999999998</v>
      </c>
      <c r="N9" s="4">
        <v>5030</v>
      </c>
      <c r="O9" s="1">
        <v>1.7219899999999999</v>
      </c>
      <c r="P9" s="1">
        <v>2.9743900000000001</v>
      </c>
      <c r="Q9" s="1">
        <v>20905.363000000001</v>
      </c>
      <c r="R9" s="1"/>
    </row>
    <row r="10" spans="1:20" x14ac:dyDescent="0.2">
      <c r="A10" t="s">
        <v>17</v>
      </c>
      <c r="B10">
        <v>2008</v>
      </c>
      <c r="C10" t="s">
        <v>18</v>
      </c>
      <c r="D10" s="1">
        <v>56.124130000000001</v>
      </c>
      <c r="E10" s="1">
        <v>292.15589999999997</v>
      </c>
      <c r="F10" s="2">
        <v>9.0764999999999998E-2</v>
      </c>
      <c r="G10" s="2">
        <v>5.1945199999999998</v>
      </c>
      <c r="H10" s="3">
        <v>22.6</v>
      </c>
      <c r="I10">
        <v>1.2</v>
      </c>
      <c r="J10">
        <v>48</v>
      </c>
      <c r="K10">
        <v>36</v>
      </c>
      <c r="L10">
        <v>49</v>
      </c>
      <c r="M10" s="1">
        <v>48.770400000000002</v>
      </c>
      <c r="N10" s="4">
        <v>5260</v>
      </c>
      <c r="O10" s="1">
        <v>2.1384400000000001</v>
      </c>
      <c r="P10" s="1">
        <v>3.3229000000000002</v>
      </c>
      <c r="Q10" s="1">
        <v>21695.633999999998</v>
      </c>
      <c r="R10" s="1"/>
      <c r="S10" s="7" t="s">
        <v>203</v>
      </c>
      <c r="T10" s="7"/>
    </row>
    <row r="11" spans="1:20" x14ac:dyDescent="0.2">
      <c r="A11" t="s">
        <v>17</v>
      </c>
      <c r="B11">
        <v>2009</v>
      </c>
      <c r="C11" t="s">
        <v>18</v>
      </c>
      <c r="D11" s="1">
        <v>57.290039999999998</v>
      </c>
      <c r="E11" s="1">
        <v>281.04919999999998</v>
      </c>
      <c r="F11" s="2">
        <v>8.48E-2</v>
      </c>
      <c r="G11" s="2">
        <v>6.1177799999999998</v>
      </c>
      <c r="H11" s="3">
        <v>22.7</v>
      </c>
      <c r="I11">
        <v>1.3</v>
      </c>
      <c r="J11">
        <v>46</v>
      </c>
      <c r="K11">
        <v>36</v>
      </c>
      <c r="L11">
        <v>50</v>
      </c>
      <c r="M11" s="1">
        <v>49.575159999999997</v>
      </c>
      <c r="N11" s="4">
        <v>5500</v>
      </c>
      <c r="O11" s="1">
        <v>2.60046</v>
      </c>
      <c r="P11" s="1">
        <v>3.8426099999999899</v>
      </c>
      <c r="Q11" s="1">
        <v>22514.280999999999</v>
      </c>
      <c r="R11" s="1"/>
      <c r="S11" s="6">
        <f>MAX($D$2:$D$2891)</f>
        <v>84.166159999999905</v>
      </c>
      <c r="T11" s="5" t="s">
        <v>200</v>
      </c>
    </row>
    <row r="12" spans="1:20" x14ac:dyDescent="0.2">
      <c r="A12" t="s">
        <v>17</v>
      </c>
      <c r="B12">
        <v>2010</v>
      </c>
      <c r="C12" t="s">
        <v>18</v>
      </c>
      <c r="D12" s="1">
        <v>58.436729999999997</v>
      </c>
      <c r="E12" s="1">
        <v>269.70170000000002</v>
      </c>
      <c r="F12" s="2">
        <v>7.9384999999999997E-2</v>
      </c>
      <c r="G12" s="2">
        <v>6.8283399999999999</v>
      </c>
      <c r="H12" s="3">
        <v>22.8</v>
      </c>
      <c r="I12">
        <v>1.4</v>
      </c>
      <c r="J12">
        <v>62</v>
      </c>
      <c r="K12">
        <v>56</v>
      </c>
      <c r="L12">
        <v>51</v>
      </c>
      <c r="M12" s="1">
        <v>50.376840000000001</v>
      </c>
      <c r="N12" s="4">
        <v>5630</v>
      </c>
      <c r="O12" s="1">
        <v>1.6740999999999999</v>
      </c>
      <c r="P12" s="1">
        <v>2.6951000000000001</v>
      </c>
      <c r="Q12" s="1">
        <v>23356.245999999999</v>
      </c>
      <c r="R12" s="1"/>
      <c r="S12" s="6">
        <f>MIN($D$2:$D$2891)</f>
        <v>36.227359999999997</v>
      </c>
      <c r="T12" s="5" t="s">
        <v>201</v>
      </c>
    </row>
    <row r="13" spans="1:20" x14ac:dyDescent="0.2">
      <c r="A13" t="s">
        <v>17</v>
      </c>
      <c r="B13">
        <v>2011</v>
      </c>
      <c r="C13" t="s">
        <v>18</v>
      </c>
      <c r="D13" s="1">
        <v>59.481769999999997</v>
      </c>
      <c r="E13" s="1">
        <v>260.10309999999998</v>
      </c>
      <c r="F13" s="2">
        <v>7.4520000000000003E-2</v>
      </c>
      <c r="G13" s="2">
        <v>6.9524800000000004</v>
      </c>
      <c r="H13" s="3">
        <v>22.9</v>
      </c>
      <c r="I13">
        <v>1.5</v>
      </c>
      <c r="J13">
        <v>57</v>
      </c>
      <c r="K13">
        <v>50</v>
      </c>
      <c r="L13">
        <v>52</v>
      </c>
      <c r="M13" s="1">
        <v>51.174840000000003</v>
      </c>
      <c r="N13" s="4">
        <v>5800</v>
      </c>
      <c r="O13" s="1">
        <v>1.71322</v>
      </c>
      <c r="P13" s="1">
        <v>2.64561</v>
      </c>
      <c r="Q13" s="1">
        <v>24220.661</v>
      </c>
      <c r="R13" s="1"/>
    </row>
    <row r="14" spans="1:20" x14ac:dyDescent="0.2">
      <c r="A14" t="s">
        <v>17</v>
      </c>
      <c r="B14">
        <v>2012</v>
      </c>
      <c r="C14" t="s">
        <v>18</v>
      </c>
      <c r="D14" s="1">
        <v>60.357199999999999</v>
      </c>
      <c r="E14" s="1">
        <v>253.18809999999999</v>
      </c>
      <c r="F14" s="2">
        <v>7.0229999999999904E-2</v>
      </c>
      <c r="G14" s="2">
        <v>7.1419100000000002</v>
      </c>
      <c r="H14" s="3">
        <v>23</v>
      </c>
      <c r="I14">
        <v>1.7</v>
      </c>
      <c r="J14">
        <v>65</v>
      </c>
      <c r="K14">
        <v>54</v>
      </c>
      <c r="L14">
        <v>53</v>
      </c>
      <c r="M14" s="1">
        <v>51.968539999999997</v>
      </c>
      <c r="N14" s="4">
        <v>6220</v>
      </c>
      <c r="O14" s="1">
        <v>1.56334</v>
      </c>
      <c r="P14" s="1">
        <v>2.39575</v>
      </c>
      <c r="Q14" s="1">
        <v>25107.931</v>
      </c>
      <c r="R14" s="1"/>
    </row>
    <row r="15" spans="1:20" x14ac:dyDescent="0.2">
      <c r="A15" t="s">
        <v>17</v>
      </c>
      <c r="B15">
        <v>2013</v>
      </c>
      <c r="C15" t="s">
        <v>18</v>
      </c>
      <c r="D15" s="1">
        <v>61.032679999999999</v>
      </c>
      <c r="E15" s="1">
        <v>249.2501</v>
      </c>
      <c r="F15" s="2">
        <v>6.6379999999999995E-2</v>
      </c>
      <c r="G15" s="2">
        <v>7.0143599999999999</v>
      </c>
      <c r="H15" s="3">
        <v>23.1</v>
      </c>
      <c r="I15">
        <v>1.9</v>
      </c>
      <c r="J15">
        <v>59</v>
      </c>
      <c r="K15">
        <v>48</v>
      </c>
      <c r="L15">
        <v>54</v>
      </c>
      <c r="M15" s="1">
        <v>52.757350000000002</v>
      </c>
      <c r="N15" s="4">
        <v>6470</v>
      </c>
      <c r="O15" s="1">
        <v>1.6951700000000001</v>
      </c>
      <c r="P15" s="1">
        <v>2.7328299999999999</v>
      </c>
      <c r="Q15" s="1">
        <v>26015.780999999999</v>
      </c>
      <c r="R15" s="1"/>
      <c r="S15" s="13" t="s">
        <v>205</v>
      </c>
      <c r="T15" s="14"/>
    </row>
    <row r="16" spans="1:20" x14ac:dyDescent="0.2">
      <c r="A16" t="s">
        <v>17</v>
      </c>
      <c r="B16">
        <v>2014</v>
      </c>
      <c r="C16" t="s">
        <v>18</v>
      </c>
      <c r="D16" s="1">
        <v>61.679209999999998</v>
      </c>
      <c r="E16" s="1">
        <v>243.94669999999999</v>
      </c>
      <c r="F16" s="2">
        <v>6.3119999999999996E-2</v>
      </c>
      <c r="G16" s="2">
        <v>7.4867499999999998</v>
      </c>
      <c r="H16" s="3">
        <v>23.2</v>
      </c>
      <c r="I16">
        <v>2</v>
      </c>
      <c r="J16">
        <v>56</v>
      </c>
      <c r="K16">
        <v>55</v>
      </c>
      <c r="L16">
        <v>55</v>
      </c>
      <c r="M16" s="1">
        <v>53.541509999999903</v>
      </c>
      <c r="N16" s="4">
        <v>6760</v>
      </c>
      <c r="O16" s="1">
        <v>1.31816</v>
      </c>
      <c r="P16" s="1">
        <v>2.4341300000000001</v>
      </c>
      <c r="Q16" s="1">
        <v>26941.778999999999</v>
      </c>
      <c r="R16" s="1"/>
      <c r="S16" s="11" t="s">
        <v>199</v>
      </c>
      <c r="T16" s="12"/>
    </row>
    <row r="17" spans="1:20" x14ac:dyDescent="0.2">
      <c r="A17" t="s">
        <v>17</v>
      </c>
      <c r="B17">
        <v>2015</v>
      </c>
      <c r="C17" t="s">
        <v>18</v>
      </c>
      <c r="D17" s="1">
        <v>62.223369999999903</v>
      </c>
      <c r="E17" s="1">
        <v>239.78460000000001</v>
      </c>
      <c r="F17" s="2">
        <v>6.0404999999999903E-2</v>
      </c>
      <c r="G17" s="2">
        <v>5.9356499999999999</v>
      </c>
      <c r="H17" s="3">
        <v>23.2</v>
      </c>
      <c r="I17">
        <v>2.2000000000000002</v>
      </c>
      <c r="J17">
        <v>51</v>
      </c>
      <c r="K17">
        <v>57</v>
      </c>
      <c r="L17">
        <v>59</v>
      </c>
      <c r="M17" s="1">
        <v>54.316929999999999</v>
      </c>
      <c r="N17" s="4">
        <v>6740</v>
      </c>
      <c r="O17" s="1">
        <v>1.23424</v>
      </c>
      <c r="P17" s="1">
        <v>2.6057899999999998</v>
      </c>
      <c r="Q17" s="1">
        <v>27884.381000000001</v>
      </c>
      <c r="R17" s="1"/>
      <c r="S17" s="9" t="s">
        <v>20</v>
      </c>
      <c r="T17" s="9" t="s">
        <v>21</v>
      </c>
    </row>
    <row r="18" spans="1:20" x14ac:dyDescent="0.2">
      <c r="A18" t="s">
        <v>17</v>
      </c>
      <c r="B18">
        <v>2016</v>
      </c>
      <c r="C18" t="s">
        <v>18</v>
      </c>
      <c r="D18" s="1">
        <v>62.632619999999903</v>
      </c>
      <c r="E18" s="1">
        <v>237.96940000000001</v>
      </c>
      <c r="F18" s="2">
        <v>5.79E-2</v>
      </c>
      <c r="G18" s="2">
        <v>5.3800600000000003</v>
      </c>
      <c r="H18" s="3">
        <v>23.3</v>
      </c>
      <c r="I18">
        <v>2.4</v>
      </c>
      <c r="J18">
        <v>45</v>
      </c>
      <c r="K18">
        <v>53</v>
      </c>
      <c r="L18">
        <v>59</v>
      </c>
      <c r="M18" s="1">
        <v>55.08428</v>
      </c>
      <c r="N18" s="4">
        <v>6410</v>
      </c>
      <c r="O18" s="1">
        <v>1.19754</v>
      </c>
      <c r="P18" s="1">
        <v>2.7131500000000002</v>
      </c>
      <c r="Q18" s="1">
        <v>28842.4889999999</v>
      </c>
      <c r="R18" s="1"/>
      <c r="S18" s="5">
        <f>(COUNTIF($C$2:$C$2891, "=Africa"))/17</f>
        <v>44</v>
      </c>
      <c r="T18" s="5" t="s">
        <v>18</v>
      </c>
    </row>
    <row r="19" spans="1:20" x14ac:dyDescent="0.2">
      <c r="A19" t="s">
        <v>27</v>
      </c>
      <c r="B19">
        <v>2000</v>
      </c>
      <c r="C19" t="s">
        <v>18</v>
      </c>
      <c r="D19" s="1">
        <v>51.437429999999999</v>
      </c>
      <c r="E19" s="1">
        <v>369.97359999999998</v>
      </c>
      <c r="F19" s="2">
        <v>0.10351</v>
      </c>
      <c r="G19" s="2">
        <v>7.1713100000000001</v>
      </c>
      <c r="H19" s="3">
        <v>20.6</v>
      </c>
      <c r="I19">
        <v>0.3</v>
      </c>
      <c r="J19">
        <v>72</v>
      </c>
      <c r="K19">
        <v>71</v>
      </c>
      <c r="L19">
        <v>80</v>
      </c>
      <c r="M19" s="1">
        <v>50.663119999999999</v>
      </c>
      <c r="N19" s="4">
        <v>580</v>
      </c>
      <c r="O19" s="1">
        <v>1.4650700000000001</v>
      </c>
      <c r="P19" s="1">
        <v>6.1769699999999998</v>
      </c>
      <c r="Q19" s="1">
        <v>6378.8710000000001</v>
      </c>
      <c r="R19" s="1"/>
      <c r="S19" s="5">
        <f>(COUNTIF($C$2:$C$2891, "=Americas"))/17</f>
        <v>32</v>
      </c>
      <c r="T19" s="5" t="s">
        <v>22</v>
      </c>
    </row>
    <row r="20" spans="1:20" x14ac:dyDescent="0.2">
      <c r="A20" t="s">
        <v>27</v>
      </c>
      <c r="B20">
        <v>2001</v>
      </c>
      <c r="C20" t="s">
        <v>18</v>
      </c>
      <c r="D20" s="1">
        <v>52.031329999999997</v>
      </c>
      <c r="E20" s="1">
        <v>365.47649999999999</v>
      </c>
      <c r="F20" s="2">
        <v>0.100855</v>
      </c>
      <c r="G20" s="2">
        <v>6.6219700000000001</v>
      </c>
      <c r="H20" s="3">
        <v>20.7</v>
      </c>
      <c r="I20">
        <v>0.4</v>
      </c>
      <c r="J20">
        <v>73</v>
      </c>
      <c r="K20">
        <v>72</v>
      </c>
      <c r="L20">
        <v>81</v>
      </c>
      <c r="M20" s="1">
        <v>51.234470000000002</v>
      </c>
      <c r="N20" s="4">
        <v>570</v>
      </c>
      <c r="O20" s="1">
        <v>1.6924399999999999</v>
      </c>
      <c r="P20" s="1">
        <v>6.4048400000000001</v>
      </c>
      <c r="Q20" s="1">
        <v>6525.5450000000001</v>
      </c>
      <c r="R20" s="1"/>
      <c r="S20" s="5">
        <f>(COUNTIF($C$2:$C$2891, "=Eastern Mediterranean"))/17</f>
        <v>17</v>
      </c>
      <c r="T20" s="5" t="s">
        <v>23</v>
      </c>
    </row>
    <row r="21" spans="1:20" x14ac:dyDescent="0.2">
      <c r="A21" t="s">
        <v>27</v>
      </c>
      <c r="B21">
        <v>2002</v>
      </c>
      <c r="C21" t="s">
        <v>18</v>
      </c>
      <c r="D21" s="1">
        <v>52.2776</v>
      </c>
      <c r="E21" s="1">
        <v>369.02409999999998</v>
      </c>
      <c r="F21" s="2">
        <v>9.7854999999999998E-2</v>
      </c>
      <c r="G21" s="2">
        <v>6.5143599999999999</v>
      </c>
      <c r="H21" s="3">
        <v>20.8</v>
      </c>
      <c r="I21">
        <v>0.4</v>
      </c>
      <c r="J21">
        <v>75</v>
      </c>
      <c r="K21">
        <v>74</v>
      </c>
      <c r="L21">
        <v>81</v>
      </c>
      <c r="M21" s="1">
        <v>51.809329999999903</v>
      </c>
      <c r="N21" s="4">
        <v>590</v>
      </c>
      <c r="O21" s="1">
        <v>1.5355000000000001</v>
      </c>
      <c r="P21" s="1">
        <v>6.4721599999999997</v>
      </c>
      <c r="Q21" s="1">
        <v>6704.1130000000003</v>
      </c>
      <c r="R21" s="1"/>
      <c r="S21" s="5">
        <f>(COUNTIF($C$3:$C$2892, "=Europe"))/17</f>
        <v>47</v>
      </c>
      <c r="T21" s="5" t="s">
        <v>24</v>
      </c>
    </row>
    <row r="22" spans="1:20" x14ac:dyDescent="0.2">
      <c r="A22" t="s">
        <v>27</v>
      </c>
      <c r="B22">
        <v>2003</v>
      </c>
      <c r="C22" t="s">
        <v>18</v>
      </c>
      <c r="D22" s="1">
        <v>52.685369999999899</v>
      </c>
      <c r="E22" s="1">
        <v>369.96069999999997</v>
      </c>
      <c r="F22" s="2">
        <v>9.4100000000000003E-2</v>
      </c>
      <c r="G22" s="2">
        <v>6.3749199999999897</v>
      </c>
      <c r="H22" s="3">
        <v>20.8</v>
      </c>
      <c r="I22">
        <v>0.4</v>
      </c>
      <c r="J22">
        <v>76</v>
      </c>
      <c r="K22">
        <v>75</v>
      </c>
      <c r="L22">
        <v>82</v>
      </c>
      <c r="M22" s="1">
        <v>52.387329999999999</v>
      </c>
      <c r="N22" s="4">
        <v>570</v>
      </c>
      <c r="O22" s="1">
        <v>1.3494200000000001</v>
      </c>
      <c r="P22" s="1">
        <v>6.3132799999999998</v>
      </c>
      <c r="Q22" s="1">
        <v>6909.1540000000005</v>
      </c>
      <c r="R22" s="1"/>
      <c r="S22" s="5">
        <f>(COUNTIF($C$2:$C$2891, "=South-East Asia"))/17</f>
        <v>9</v>
      </c>
      <c r="T22" s="5" t="s">
        <v>25</v>
      </c>
    </row>
    <row r="23" spans="1:20" x14ac:dyDescent="0.2">
      <c r="A23" t="s">
        <v>27</v>
      </c>
      <c r="B23">
        <v>2004</v>
      </c>
      <c r="C23" t="s">
        <v>18</v>
      </c>
      <c r="D23" s="1">
        <v>53.426189999999998</v>
      </c>
      <c r="E23" s="1">
        <v>363.74770000000001</v>
      </c>
      <c r="F23" s="2">
        <v>8.9795E-2</v>
      </c>
      <c r="G23" s="2">
        <v>6.2431700000000001</v>
      </c>
      <c r="H23" s="3">
        <v>20.9</v>
      </c>
      <c r="I23">
        <v>0.5</v>
      </c>
      <c r="J23">
        <v>78</v>
      </c>
      <c r="K23">
        <v>76</v>
      </c>
      <c r="L23">
        <v>83</v>
      </c>
      <c r="M23" s="1">
        <v>52.968429999999998</v>
      </c>
      <c r="N23" s="4">
        <v>590</v>
      </c>
      <c r="O23" s="1">
        <v>2.3683399999999999</v>
      </c>
      <c r="P23" s="1">
        <v>7.7010399999999901</v>
      </c>
      <c r="Q23" s="1">
        <v>7131.6930000000002</v>
      </c>
      <c r="R23" s="1"/>
      <c r="S23" s="5">
        <f>(COUNTIF($C$2:$C$2891, "=Western Pacific"))/17</f>
        <v>21</v>
      </c>
      <c r="T23" s="5" t="s">
        <v>26</v>
      </c>
    </row>
    <row r="24" spans="1:20" x14ac:dyDescent="0.2">
      <c r="A24" t="s">
        <v>27</v>
      </c>
      <c r="B24">
        <v>2005</v>
      </c>
      <c r="C24" t="s">
        <v>18</v>
      </c>
      <c r="D24" s="1">
        <v>54.126849999999997</v>
      </c>
      <c r="E24" s="1">
        <v>357.14789999999999</v>
      </c>
      <c r="F24" s="2">
        <v>8.5300000000000001E-2</v>
      </c>
      <c r="G24" s="2">
        <v>6.0652099999999898</v>
      </c>
      <c r="H24" s="3">
        <v>21</v>
      </c>
      <c r="I24">
        <v>0.6</v>
      </c>
      <c r="J24">
        <v>87</v>
      </c>
      <c r="K24">
        <v>82</v>
      </c>
      <c r="L24">
        <v>87</v>
      </c>
      <c r="M24" s="1">
        <v>53.552630000000001</v>
      </c>
      <c r="N24" s="4">
        <v>610</v>
      </c>
      <c r="O24" s="1">
        <v>2.0625499999999999</v>
      </c>
      <c r="P24" s="1">
        <v>8.4237099999999998</v>
      </c>
      <c r="Q24" s="1">
        <v>7364.8619999999901</v>
      </c>
      <c r="R24" s="1"/>
      <c r="S24" s="10">
        <f>SUM($S$18:$S$23)</f>
        <v>170</v>
      </c>
      <c r="T24" s="10" t="s">
        <v>204</v>
      </c>
    </row>
    <row r="25" spans="1:20" x14ac:dyDescent="0.2">
      <c r="A25" t="s">
        <v>27</v>
      </c>
      <c r="B25">
        <v>2006</v>
      </c>
      <c r="C25" t="s">
        <v>18</v>
      </c>
      <c r="D25" s="1">
        <v>54.86383</v>
      </c>
      <c r="E25" s="1">
        <v>350.26900000000001</v>
      </c>
      <c r="F25" s="2">
        <v>8.0500000000000002E-2</v>
      </c>
      <c r="G25" s="2">
        <v>4.9879899999999999</v>
      </c>
      <c r="H25" s="3">
        <v>21.1</v>
      </c>
      <c r="I25">
        <v>0.6</v>
      </c>
      <c r="J25">
        <v>92</v>
      </c>
      <c r="K25">
        <v>88</v>
      </c>
      <c r="L25">
        <v>92</v>
      </c>
      <c r="M25" s="1">
        <v>54.140230000000003</v>
      </c>
      <c r="N25" s="4">
        <v>640</v>
      </c>
      <c r="O25" s="1">
        <v>2.3632299999999899</v>
      </c>
      <c r="P25" s="1">
        <v>9.9423200000000005</v>
      </c>
      <c r="Q25" s="1">
        <v>7607.8490000000002</v>
      </c>
      <c r="R25" s="1"/>
    </row>
    <row r="26" spans="1:20" x14ac:dyDescent="0.2">
      <c r="A26" t="s">
        <v>27</v>
      </c>
      <c r="B26">
        <v>2007</v>
      </c>
      <c r="C26" t="s">
        <v>18</v>
      </c>
      <c r="D26" s="1">
        <v>55.556190000000001</v>
      </c>
      <c r="E26" s="1">
        <v>345.18020000000001</v>
      </c>
      <c r="F26" s="2">
        <v>7.5539999999999996E-2</v>
      </c>
      <c r="G26" s="2">
        <v>5.0338599999999998</v>
      </c>
      <c r="H26" s="3">
        <v>21.1</v>
      </c>
      <c r="I26">
        <v>0.7</v>
      </c>
      <c r="J26">
        <v>88</v>
      </c>
      <c r="K26">
        <v>93</v>
      </c>
      <c r="L26">
        <v>99</v>
      </c>
      <c r="M26" s="1">
        <v>54.730869999999904</v>
      </c>
      <c r="N26" s="4">
        <v>660</v>
      </c>
      <c r="O26" s="1">
        <v>2.4599599999999899</v>
      </c>
      <c r="P26" s="1">
        <v>10.580819999999999</v>
      </c>
      <c r="Q26" s="1">
        <v>7862.2139999999999</v>
      </c>
      <c r="R26" s="1"/>
    </row>
    <row r="27" spans="1:20" x14ac:dyDescent="0.2">
      <c r="A27" t="s">
        <v>27</v>
      </c>
      <c r="B27">
        <v>2008</v>
      </c>
      <c r="C27" t="s">
        <v>18</v>
      </c>
      <c r="D27" s="1">
        <v>56.152619999999999</v>
      </c>
      <c r="E27" s="1">
        <v>340.40300000000002</v>
      </c>
      <c r="F27" s="2">
        <v>7.0919999999999997E-2</v>
      </c>
      <c r="G27" s="2">
        <v>4.7955899999999998</v>
      </c>
      <c r="H27" s="3">
        <v>21.2</v>
      </c>
      <c r="I27">
        <v>0.8</v>
      </c>
      <c r="J27">
        <v>84</v>
      </c>
      <c r="K27">
        <v>89</v>
      </c>
      <c r="L27">
        <v>92</v>
      </c>
      <c r="M27" s="1">
        <v>55.325200000000002</v>
      </c>
      <c r="N27" s="4">
        <v>690</v>
      </c>
      <c r="O27" s="1">
        <v>1.55559</v>
      </c>
      <c r="P27" s="1">
        <v>9.2354199999999995</v>
      </c>
      <c r="Q27" s="1">
        <v>8126.1019999999999</v>
      </c>
      <c r="R27" s="1"/>
      <c r="S27" s="13" t="s">
        <v>207</v>
      </c>
      <c r="T27" s="14"/>
    </row>
    <row r="28" spans="1:20" x14ac:dyDescent="0.2">
      <c r="A28" t="s">
        <v>27</v>
      </c>
      <c r="B28">
        <v>2009</v>
      </c>
      <c r="C28" t="s">
        <v>18</v>
      </c>
      <c r="D28" s="1">
        <v>56.946869999999997</v>
      </c>
      <c r="E28" s="1">
        <v>330.12009999999998</v>
      </c>
      <c r="F28" s="2">
        <v>6.6959999999999895E-2</v>
      </c>
      <c r="G28" s="2">
        <v>4.4937500000000004</v>
      </c>
      <c r="H28" s="3">
        <v>21.3</v>
      </c>
      <c r="I28">
        <v>0.9</v>
      </c>
      <c r="J28">
        <v>91</v>
      </c>
      <c r="K28">
        <v>96</v>
      </c>
      <c r="L28">
        <v>94</v>
      </c>
      <c r="M28" s="1">
        <v>55.922179999999997</v>
      </c>
      <c r="N28" s="4">
        <v>690</v>
      </c>
      <c r="O28" s="1">
        <v>2.0793900000000001</v>
      </c>
      <c r="P28" s="1">
        <v>10.35022</v>
      </c>
      <c r="Q28" s="1">
        <v>8397.6679999999997</v>
      </c>
      <c r="R28" s="1"/>
      <c r="S28" s="11" t="s">
        <v>206</v>
      </c>
      <c r="T28" s="12"/>
    </row>
    <row r="29" spans="1:20" x14ac:dyDescent="0.2">
      <c r="A29" t="s">
        <v>27</v>
      </c>
      <c r="B29">
        <v>2010</v>
      </c>
      <c r="C29" t="s">
        <v>18</v>
      </c>
      <c r="D29" s="1">
        <v>57.551960000000001</v>
      </c>
      <c r="E29" s="1">
        <v>322.72199999999998</v>
      </c>
      <c r="F29" s="2">
        <v>6.3754999999999895E-2</v>
      </c>
      <c r="G29" s="2">
        <v>4.4849899999999998</v>
      </c>
      <c r="H29" s="3">
        <v>21.3</v>
      </c>
      <c r="I29">
        <v>1</v>
      </c>
      <c r="J29">
        <v>92</v>
      </c>
      <c r="K29">
        <v>94</v>
      </c>
      <c r="L29">
        <v>96</v>
      </c>
      <c r="M29" s="1">
        <v>56.523119999999999</v>
      </c>
      <c r="N29" s="4">
        <v>710</v>
      </c>
      <c r="O29" s="1">
        <v>1.98529</v>
      </c>
      <c r="P29" s="1">
        <v>11.27638</v>
      </c>
      <c r="Q29" s="1">
        <v>8675.6019999999899</v>
      </c>
      <c r="R29" s="1"/>
      <c r="S29" s="11" t="s">
        <v>208</v>
      </c>
      <c r="T29" s="12"/>
    </row>
    <row r="30" spans="1:20" x14ac:dyDescent="0.2">
      <c r="A30" t="s">
        <v>27</v>
      </c>
      <c r="B30">
        <v>2011</v>
      </c>
      <c r="C30" t="s">
        <v>18</v>
      </c>
      <c r="D30" s="1">
        <v>58.142169999999901</v>
      </c>
      <c r="E30" s="1">
        <v>314.72030000000001</v>
      </c>
      <c r="F30" s="2">
        <v>6.1269999999999998E-2</v>
      </c>
      <c r="G30" s="2">
        <v>4.4459900000000001</v>
      </c>
      <c r="H30" s="3">
        <v>21.4</v>
      </c>
      <c r="I30">
        <v>1.1000000000000001</v>
      </c>
      <c r="J30">
        <v>93</v>
      </c>
      <c r="K30">
        <v>95</v>
      </c>
      <c r="L30">
        <v>96</v>
      </c>
      <c r="M30" s="1">
        <v>57.127659999999999</v>
      </c>
      <c r="N30" s="4">
        <v>730</v>
      </c>
      <c r="O30" s="1">
        <v>3.4710800000000002</v>
      </c>
      <c r="P30" s="1">
        <v>10.069979999999999</v>
      </c>
      <c r="Q30" s="1">
        <v>8958.4059999999899</v>
      </c>
      <c r="R30" s="1"/>
      <c r="S30" s="6">
        <f>$S$11</f>
        <v>84.166159999999905</v>
      </c>
      <c r="T30" s="5" t="str">
        <f>_xlfn.XLOOKUP(S30,D2:D2891,A2:A2891)</f>
        <v>Japan</v>
      </c>
    </row>
    <row r="31" spans="1:20" x14ac:dyDescent="0.2">
      <c r="A31" t="s">
        <v>27</v>
      </c>
      <c r="B31">
        <v>2012</v>
      </c>
      <c r="C31" t="s">
        <v>18</v>
      </c>
      <c r="D31" s="1">
        <v>58.6507199999999</v>
      </c>
      <c r="E31" s="1">
        <v>307.67579999999998</v>
      </c>
      <c r="F31" s="2">
        <v>5.9354999999999998E-2</v>
      </c>
      <c r="G31" s="2">
        <v>4.2160900000000003</v>
      </c>
      <c r="H31" s="3">
        <v>21.4</v>
      </c>
      <c r="I31">
        <v>1.2</v>
      </c>
      <c r="J31">
        <v>93</v>
      </c>
      <c r="K31">
        <v>96</v>
      </c>
      <c r="L31">
        <v>96</v>
      </c>
      <c r="M31" s="1">
        <v>57.735439999999997</v>
      </c>
      <c r="N31" s="4">
        <v>760</v>
      </c>
      <c r="O31" s="1">
        <v>2.6694900000000001</v>
      </c>
      <c r="P31" s="1">
        <v>8.5266800000000007</v>
      </c>
      <c r="Q31" s="1">
        <v>9245.9879999999994</v>
      </c>
      <c r="R31" s="1"/>
      <c r="S31" s="6">
        <f>$S$12</f>
        <v>36.227359999999997</v>
      </c>
      <c r="T31" s="5" t="str">
        <f>_xlfn.XLOOKUP(S31,D3:D2892,A3:A2892)</f>
        <v>Haiti</v>
      </c>
    </row>
    <row r="32" spans="1:20" x14ac:dyDescent="0.2">
      <c r="A32" t="s">
        <v>27</v>
      </c>
      <c r="B32">
        <v>2013</v>
      </c>
      <c r="C32" t="s">
        <v>18</v>
      </c>
      <c r="D32" s="1">
        <v>59.066159999999897</v>
      </c>
      <c r="E32" s="1">
        <v>302.14960000000002</v>
      </c>
      <c r="F32" s="2">
        <v>5.7729999999999997E-2</v>
      </c>
      <c r="G32" s="2">
        <v>3.88341</v>
      </c>
      <c r="H32" s="3">
        <v>21.5</v>
      </c>
      <c r="I32">
        <v>1.4</v>
      </c>
      <c r="J32">
        <v>98</v>
      </c>
      <c r="K32">
        <v>96</v>
      </c>
      <c r="L32">
        <v>96</v>
      </c>
      <c r="M32" s="1">
        <v>58.347409999999897</v>
      </c>
      <c r="N32" s="4">
        <v>790</v>
      </c>
      <c r="O32" s="1">
        <v>1.46963</v>
      </c>
      <c r="P32" s="1">
        <v>8.1425599999999996</v>
      </c>
      <c r="Q32" s="1">
        <v>9540.2909999999993</v>
      </c>
      <c r="R32" s="1"/>
    </row>
    <row r="33" spans="1:18" x14ac:dyDescent="0.2">
      <c r="A33" t="s">
        <v>27</v>
      </c>
      <c r="B33">
        <v>2014</v>
      </c>
      <c r="C33" t="s">
        <v>18</v>
      </c>
      <c r="D33" s="1">
        <v>59.345840000000003</v>
      </c>
      <c r="E33" s="1">
        <v>299.97489999999999</v>
      </c>
      <c r="F33" s="2">
        <v>5.6175000000000003E-2</v>
      </c>
      <c r="G33" s="2">
        <v>3.8555599999999899</v>
      </c>
      <c r="H33" s="3">
        <v>21.6</v>
      </c>
      <c r="I33">
        <v>1.5</v>
      </c>
      <c r="J33">
        <v>94</v>
      </c>
      <c r="K33">
        <v>95</v>
      </c>
      <c r="L33">
        <v>95</v>
      </c>
      <c r="M33" s="1">
        <v>58.962539999999997</v>
      </c>
      <c r="N33" s="4">
        <v>810</v>
      </c>
      <c r="O33" s="1">
        <v>2.5699000000000001</v>
      </c>
      <c r="P33" s="1">
        <v>6.8892800000000003</v>
      </c>
      <c r="Q33" s="1">
        <v>9844.2990000000009</v>
      </c>
      <c r="R33" s="1"/>
    </row>
    <row r="34" spans="1:18" x14ac:dyDescent="0.2">
      <c r="A34" t="s">
        <v>27</v>
      </c>
      <c r="B34">
        <v>2015</v>
      </c>
      <c r="C34" t="s">
        <v>18</v>
      </c>
      <c r="D34" s="1">
        <v>59.694419999999901</v>
      </c>
      <c r="E34" s="1">
        <v>296.0609</v>
      </c>
      <c r="F34" s="2">
        <v>5.4304999999999902E-2</v>
      </c>
      <c r="G34" s="2">
        <v>3.9205899999999998</v>
      </c>
      <c r="H34" s="3">
        <v>21.6</v>
      </c>
      <c r="I34">
        <v>1.7</v>
      </c>
      <c r="J34">
        <v>93</v>
      </c>
      <c r="K34">
        <v>94</v>
      </c>
      <c r="L34">
        <v>94</v>
      </c>
      <c r="M34" s="1">
        <v>59.581469999999896</v>
      </c>
      <c r="N34" s="4">
        <v>760</v>
      </c>
      <c r="O34" s="1">
        <v>2.4996200000000002</v>
      </c>
      <c r="P34" s="1">
        <v>6.57857</v>
      </c>
      <c r="Q34" s="1">
        <v>10160.030000000001</v>
      </c>
      <c r="R34" s="1"/>
    </row>
    <row r="35" spans="1:18" x14ac:dyDescent="0.2">
      <c r="A35" t="s">
        <v>27</v>
      </c>
      <c r="B35">
        <v>2016</v>
      </c>
      <c r="C35" t="s">
        <v>18</v>
      </c>
      <c r="D35" s="1">
        <v>60.098109999999998</v>
      </c>
      <c r="E35" s="1">
        <v>290.18579999999997</v>
      </c>
      <c r="F35" s="2">
        <v>5.2420000000000001E-2</v>
      </c>
      <c r="G35" s="2">
        <v>3.8858599999999899</v>
      </c>
      <c r="H35" s="3">
        <v>21.7</v>
      </c>
      <c r="I35">
        <v>1.9</v>
      </c>
      <c r="J35">
        <v>93</v>
      </c>
      <c r="K35">
        <v>94</v>
      </c>
      <c r="L35">
        <v>94</v>
      </c>
      <c r="M35" s="1">
        <v>60.204149999999998</v>
      </c>
      <c r="N35" s="4">
        <v>740</v>
      </c>
      <c r="O35" s="1">
        <v>1.80345</v>
      </c>
      <c r="P35" s="1">
        <v>7.4921600000000002</v>
      </c>
      <c r="Q35" s="1">
        <v>10487.995000000001</v>
      </c>
      <c r="R35" s="1"/>
    </row>
    <row r="36" spans="1:18" x14ac:dyDescent="0.2">
      <c r="A36" t="s">
        <v>28</v>
      </c>
      <c r="B36">
        <v>2000</v>
      </c>
      <c r="C36" t="s">
        <v>18</v>
      </c>
      <c r="D36" s="1">
        <v>55.600879999999997</v>
      </c>
      <c r="E36" s="1">
        <v>281.81139999999999</v>
      </c>
      <c r="F36" s="2">
        <v>9.6595E-2</v>
      </c>
      <c r="G36" s="2">
        <v>1.4356500000000001</v>
      </c>
      <c r="H36" s="3">
        <v>22.1</v>
      </c>
      <c r="I36">
        <v>0.8</v>
      </c>
      <c r="J36">
        <v>70</v>
      </c>
      <c r="K36">
        <v>78</v>
      </c>
      <c r="L36">
        <v>78</v>
      </c>
      <c r="M36" s="1">
        <v>61.459699999999998</v>
      </c>
      <c r="N36" s="4">
        <v>1320</v>
      </c>
      <c r="O36" s="1">
        <v>1.103</v>
      </c>
      <c r="P36" s="1">
        <v>4.23001</v>
      </c>
      <c r="Q36" s="1">
        <v>6865.951</v>
      </c>
      <c r="R36" s="1"/>
    </row>
    <row r="37" spans="1:18" x14ac:dyDescent="0.2">
      <c r="A37" t="s">
        <v>28</v>
      </c>
      <c r="B37">
        <v>2001</v>
      </c>
      <c r="C37" t="s">
        <v>18</v>
      </c>
      <c r="D37" s="1">
        <v>55.843429999999998</v>
      </c>
      <c r="E37" s="1">
        <v>282.7355</v>
      </c>
      <c r="F37" s="2">
        <v>9.4314999999999996E-2</v>
      </c>
      <c r="G37" s="2">
        <v>1.3948700000000001</v>
      </c>
      <c r="H37" s="3">
        <v>22.2</v>
      </c>
      <c r="I37">
        <v>0.9</v>
      </c>
      <c r="J37">
        <v>68</v>
      </c>
      <c r="K37">
        <v>77</v>
      </c>
      <c r="L37">
        <v>76</v>
      </c>
      <c r="M37" s="1">
        <v>61.7802199999999</v>
      </c>
      <c r="N37" s="4">
        <v>1380</v>
      </c>
      <c r="O37" s="1">
        <v>1.26715</v>
      </c>
      <c r="P37" s="1">
        <v>4.4253799999999996</v>
      </c>
      <c r="Q37" s="1">
        <v>7076.7330000000002</v>
      </c>
      <c r="R37" s="1"/>
    </row>
    <row r="38" spans="1:18" x14ac:dyDescent="0.2">
      <c r="A38" t="s">
        <v>28</v>
      </c>
      <c r="B38">
        <v>2002</v>
      </c>
      <c r="C38" t="s">
        <v>18</v>
      </c>
      <c r="D38" s="1">
        <v>56.103469999999902</v>
      </c>
      <c r="E38" s="1">
        <v>283.68709999999999</v>
      </c>
      <c r="F38" s="2">
        <v>9.1855000000000006E-2</v>
      </c>
      <c r="G38" s="2">
        <v>1.3415299999999999</v>
      </c>
      <c r="H38" s="3">
        <v>22.3</v>
      </c>
      <c r="I38">
        <v>1</v>
      </c>
      <c r="J38">
        <v>66</v>
      </c>
      <c r="K38">
        <v>76</v>
      </c>
      <c r="L38">
        <v>75</v>
      </c>
      <c r="M38" s="1">
        <v>62.110439999999997</v>
      </c>
      <c r="N38" s="4">
        <v>1410</v>
      </c>
      <c r="O38" s="1">
        <v>0.99168999999999996</v>
      </c>
      <c r="P38" s="1">
        <v>4.1532299999999998</v>
      </c>
      <c r="Q38" s="1">
        <v>7295.3940000000002</v>
      </c>
      <c r="R38" s="1"/>
    </row>
    <row r="39" spans="1:18" x14ac:dyDescent="0.2">
      <c r="A39" t="s">
        <v>28</v>
      </c>
      <c r="B39">
        <v>2003</v>
      </c>
      <c r="C39" t="s">
        <v>18</v>
      </c>
      <c r="D39" s="1">
        <v>56.373359999999998</v>
      </c>
      <c r="E39" s="1">
        <v>284.53480000000002</v>
      </c>
      <c r="F39" s="2">
        <v>8.9234999999999995E-2</v>
      </c>
      <c r="G39" s="2">
        <v>1.4630399999999999</v>
      </c>
      <c r="H39" s="3">
        <v>22.4</v>
      </c>
      <c r="I39">
        <v>1</v>
      </c>
      <c r="J39">
        <v>65</v>
      </c>
      <c r="K39">
        <v>75</v>
      </c>
      <c r="L39">
        <v>73</v>
      </c>
      <c r="M39" s="1">
        <v>62.459859999999999</v>
      </c>
      <c r="N39" s="4">
        <v>1450</v>
      </c>
      <c r="O39" s="1">
        <v>0.90847999999999995</v>
      </c>
      <c r="P39" s="1">
        <v>4.1478299999999999</v>
      </c>
      <c r="Q39" s="1">
        <v>7520.5550000000003</v>
      </c>
      <c r="R39" s="1"/>
    </row>
    <row r="40" spans="1:18" x14ac:dyDescent="0.2">
      <c r="A40" t="s">
        <v>28</v>
      </c>
      <c r="B40">
        <v>2004</v>
      </c>
      <c r="C40" t="s">
        <v>18</v>
      </c>
      <c r="D40" s="1">
        <v>56.706789999999998</v>
      </c>
      <c r="E40" s="1">
        <v>284.54419999999999</v>
      </c>
      <c r="F40" s="2">
        <v>8.6579999999999893E-2</v>
      </c>
      <c r="G40" s="2">
        <v>1.2531000000000001</v>
      </c>
      <c r="H40" s="3">
        <v>22.5</v>
      </c>
      <c r="I40">
        <v>1.1000000000000001</v>
      </c>
      <c r="J40">
        <v>63</v>
      </c>
      <c r="K40">
        <v>74</v>
      </c>
      <c r="L40">
        <v>72</v>
      </c>
      <c r="M40" s="1">
        <v>62.801769999999998</v>
      </c>
      <c r="N40" s="4">
        <v>1510</v>
      </c>
      <c r="O40" s="1">
        <v>0.99992000000000003</v>
      </c>
      <c r="P40" s="1">
        <v>4.1994499999999997</v>
      </c>
      <c r="Q40" s="1">
        <v>7750.0039999999999</v>
      </c>
      <c r="R40" s="1"/>
    </row>
    <row r="41" spans="1:18" x14ac:dyDescent="0.2">
      <c r="A41" t="s">
        <v>28</v>
      </c>
      <c r="B41">
        <v>2005</v>
      </c>
      <c r="C41" t="s">
        <v>18</v>
      </c>
      <c r="D41" s="1">
        <v>57.057109999999902</v>
      </c>
      <c r="E41" s="1">
        <v>283.72949999999997</v>
      </c>
      <c r="F41" s="2">
        <v>8.4125000000000005E-2</v>
      </c>
      <c r="G41" s="2">
        <v>1.2407600000000001</v>
      </c>
      <c r="H41" s="3">
        <v>22.6</v>
      </c>
      <c r="I41">
        <v>1.2</v>
      </c>
      <c r="J41">
        <v>61</v>
      </c>
      <c r="K41">
        <v>73</v>
      </c>
      <c r="L41">
        <v>70</v>
      </c>
      <c r="M41" s="1">
        <v>63.135759999999998</v>
      </c>
      <c r="N41" s="4">
        <v>1540</v>
      </c>
      <c r="O41" s="1">
        <v>0.93323999999999996</v>
      </c>
      <c r="P41" s="1">
        <v>4.0127199999999998</v>
      </c>
      <c r="Q41" s="1">
        <v>7982.2250000000004</v>
      </c>
      <c r="R41" s="1"/>
    </row>
    <row r="42" spans="1:18" x14ac:dyDescent="0.2">
      <c r="A42" t="s">
        <v>28</v>
      </c>
      <c r="B42">
        <v>2006</v>
      </c>
      <c r="C42" t="s">
        <v>18</v>
      </c>
      <c r="D42" s="1">
        <v>57.418300000000002</v>
      </c>
      <c r="E42" s="1">
        <v>282.48140000000001</v>
      </c>
      <c r="F42" s="2">
        <v>8.1804999999999906E-2</v>
      </c>
      <c r="G42" s="2">
        <v>1.2941100000000001</v>
      </c>
      <c r="H42" s="3">
        <v>22.7</v>
      </c>
      <c r="I42">
        <v>1.3</v>
      </c>
      <c r="J42">
        <v>66</v>
      </c>
      <c r="K42">
        <v>76</v>
      </c>
      <c r="L42">
        <v>74</v>
      </c>
      <c r="M42" s="1">
        <v>63.462119999999999</v>
      </c>
      <c r="N42" s="4">
        <v>1600</v>
      </c>
      <c r="O42" s="1">
        <v>0.98332999999999904</v>
      </c>
      <c r="P42" s="1">
        <v>4.0595400000000001</v>
      </c>
      <c r="Q42" s="1">
        <v>8216.8969999999899</v>
      </c>
      <c r="R42" s="1"/>
    </row>
    <row r="43" spans="1:18" x14ac:dyDescent="0.2">
      <c r="A43" t="s">
        <v>28</v>
      </c>
      <c r="B43">
        <v>2007</v>
      </c>
      <c r="C43" t="s">
        <v>18</v>
      </c>
      <c r="D43" s="1">
        <v>57.762169999999998</v>
      </c>
      <c r="E43" s="1">
        <v>280.90469999999999</v>
      </c>
      <c r="F43" s="2">
        <v>7.9674999999999996E-2</v>
      </c>
      <c r="G43" s="2">
        <v>1.23055</v>
      </c>
      <c r="H43" s="3">
        <v>22.8</v>
      </c>
      <c r="I43">
        <v>1.4</v>
      </c>
      <c r="J43">
        <v>70</v>
      </c>
      <c r="K43">
        <v>82</v>
      </c>
      <c r="L43">
        <v>82</v>
      </c>
      <c r="M43" s="1">
        <v>63.781119999999902</v>
      </c>
      <c r="N43" s="4">
        <v>1690</v>
      </c>
      <c r="O43" s="1">
        <v>0.81452999999999998</v>
      </c>
      <c r="P43" s="1">
        <v>3.95196999999999</v>
      </c>
      <c r="Q43" s="1">
        <v>8454.7929999999997</v>
      </c>
      <c r="R43" s="1"/>
    </row>
    <row r="44" spans="1:18" x14ac:dyDescent="0.2">
      <c r="A44" t="s">
        <v>28</v>
      </c>
      <c r="B44">
        <v>2008</v>
      </c>
      <c r="C44" t="s">
        <v>18</v>
      </c>
      <c r="D44" s="1">
        <v>58.180979999999998</v>
      </c>
      <c r="E44" s="1">
        <v>276.06599999999997</v>
      </c>
      <c r="F44" s="2">
        <v>7.7864999999999907E-2</v>
      </c>
      <c r="G44" s="2">
        <v>1.38337</v>
      </c>
      <c r="H44" s="3">
        <v>22.9</v>
      </c>
      <c r="I44">
        <v>1.5</v>
      </c>
      <c r="J44">
        <v>66</v>
      </c>
      <c r="K44">
        <v>77</v>
      </c>
      <c r="L44">
        <v>75</v>
      </c>
      <c r="M44" s="1">
        <v>64.092590000000001</v>
      </c>
      <c r="N44" s="4">
        <v>1770</v>
      </c>
      <c r="O44" s="1">
        <v>0.76932999999999996</v>
      </c>
      <c r="P44" s="1">
        <v>3.6834500000000001</v>
      </c>
      <c r="Q44" s="1">
        <v>8696.9210000000003</v>
      </c>
      <c r="R44" s="1"/>
    </row>
    <row r="45" spans="1:18" x14ac:dyDescent="0.2">
      <c r="A45" t="s">
        <v>28</v>
      </c>
      <c r="B45">
        <v>2009</v>
      </c>
      <c r="C45" t="s">
        <v>18</v>
      </c>
      <c r="D45" s="1">
        <v>58.930900000000001</v>
      </c>
      <c r="E45" s="1">
        <v>261.20749999999998</v>
      </c>
      <c r="F45" s="2">
        <v>7.6214999999999894E-2</v>
      </c>
      <c r="G45" s="2">
        <v>1.2553000000000001</v>
      </c>
      <c r="H45" s="3">
        <v>23</v>
      </c>
      <c r="I45">
        <v>1.6</v>
      </c>
      <c r="J45">
        <v>71</v>
      </c>
      <c r="K45">
        <v>80</v>
      </c>
      <c r="L45">
        <v>79</v>
      </c>
      <c r="M45" s="1">
        <v>64.396180000000001</v>
      </c>
      <c r="N45" s="4">
        <v>1770</v>
      </c>
      <c r="O45" s="1">
        <v>1.0213699999999999</v>
      </c>
      <c r="P45" s="1">
        <v>3.8567499999999999</v>
      </c>
      <c r="Q45" s="1">
        <v>8944.7080000000005</v>
      </c>
      <c r="R45" s="1"/>
    </row>
    <row r="46" spans="1:18" x14ac:dyDescent="0.2">
      <c r="A46" t="s">
        <v>28</v>
      </c>
      <c r="B46">
        <v>2010</v>
      </c>
      <c r="C46" t="s">
        <v>18</v>
      </c>
      <c r="D46" s="1">
        <v>59.302329999999998</v>
      </c>
      <c r="E46" s="1">
        <v>256.68920000000003</v>
      </c>
      <c r="F46" s="2">
        <v>7.485E-2</v>
      </c>
      <c r="G46" s="2">
        <v>1.42133</v>
      </c>
      <c r="H46" s="3">
        <v>23.1</v>
      </c>
      <c r="I46">
        <v>1.8</v>
      </c>
      <c r="J46">
        <v>68</v>
      </c>
      <c r="K46">
        <v>77</v>
      </c>
      <c r="L46">
        <v>76</v>
      </c>
      <c r="M46" s="1">
        <v>64.692369999999997</v>
      </c>
      <c r="N46" s="4">
        <v>1770</v>
      </c>
      <c r="O46" s="1">
        <v>0.99011000000000005</v>
      </c>
      <c r="P46" s="1">
        <v>4.0898099999999999</v>
      </c>
      <c r="Q46" s="1">
        <v>9199.259</v>
      </c>
      <c r="R46" s="1"/>
    </row>
    <row r="47" spans="1:18" x14ac:dyDescent="0.2">
      <c r="A47" t="s">
        <v>28</v>
      </c>
      <c r="B47">
        <v>2011</v>
      </c>
      <c r="C47" t="s">
        <v>18</v>
      </c>
      <c r="D47" s="1">
        <v>59.599089999999997</v>
      </c>
      <c r="E47" s="1">
        <v>254.22229999999999</v>
      </c>
      <c r="F47" s="2">
        <v>7.3654999999999998E-2</v>
      </c>
      <c r="G47" s="2">
        <v>1.5015399999999901</v>
      </c>
      <c r="H47" s="3">
        <v>23.2</v>
      </c>
      <c r="I47">
        <v>1.9</v>
      </c>
      <c r="J47">
        <v>70</v>
      </c>
      <c r="K47">
        <v>77</v>
      </c>
      <c r="L47">
        <v>75</v>
      </c>
      <c r="M47" s="1">
        <v>64.981219999999993</v>
      </c>
      <c r="N47" s="4">
        <v>1820</v>
      </c>
      <c r="O47" s="1">
        <v>1.0878000000000001</v>
      </c>
      <c r="P47" s="1">
        <v>4.2219800000000003</v>
      </c>
      <c r="Q47" s="1">
        <v>9460.8310000000001</v>
      </c>
      <c r="R47" s="1"/>
    </row>
    <row r="48" spans="1:18" x14ac:dyDescent="0.2">
      <c r="A48" t="s">
        <v>28</v>
      </c>
      <c r="B48">
        <v>2012</v>
      </c>
      <c r="C48" t="s">
        <v>18</v>
      </c>
      <c r="D48" s="1">
        <v>59.8985699999999</v>
      </c>
      <c r="E48" s="1">
        <v>251.58199999999999</v>
      </c>
      <c r="F48" s="2">
        <v>7.2495000000000004E-2</v>
      </c>
      <c r="G48" s="2">
        <v>1.4784600000000001</v>
      </c>
      <c r="H48" s="3">
        <v>23.2</v>
      </c>
      <c r="I48">
        <v>2</v>
      </c>
      <c r="J48">
        <v>74</v>
      </c>
      <c r="K48">
        <v>80</v>
      </c>
      <c r="L48">
        <v>80</v>
      </c>
      <c r="M48" s="1">
        <v>65.262789999999995</v>
      </c>
      <c r="N48" s="4">
        <v>1880</v>
      </c>
      <c r="O48" s="1">
        <v>1.02051</v>
      </c>
      <c r="P48" s="1">
        <v>4.6664399999999997</v>
      </c>
      <c r="Q48" s="1">
        <v>9729.2489999999998</v>
      </c>
      <c r="R48" s="1"/>
    </row>
    <row r="49" spans="1:18" x14ac:dyDescent="0.2">
      <c r="A49" t="s">
        <v>28</v>
      </c>
      <c r="B49">
        <v>2013</v>
      </c>
      <c r="C49" t="s">
        <v>18</v>
      </c>
      <c r="D49" s="1">
        <v>60.160969999999899</v>
      </c>
      <c r="E49" s="1">
        <v>249.6369</v>
      </c>
      <c r="F49" s="2">
        <v>7.1234999999999896E-2</v>
      </c>
      <c r="G49" s="2">
        <v>1.4442299999999999</v>
      </c>
      <c r="H49" s="3">
        <v>23.3</v>
      </c>
      <c r="I49">
        <v>2.2000000000000002</v>
      </c>
      <c r="J49">
        <v>68</v>
      </c>
      <c r="K49">
        <v>73</v>
      </c>
      <c r="L49">
        <v>77</v>
      </c>
      <c r="M49" s="1">
        <v>65.536760000000001</v>
      </c>
      <c r="N49" s="4">
        <v>1990</v>
      </c>
      <c r="O49" s="1">
        <v>1.04497</v>
      </c>
      <c r="P49" s="1">
        <v>3.9066999999999998</v>
      </c>
      <c r="Q49" s="1">
        <v>10004.591</v>
      </c>
      <c r="R49" s="1"/>
    </row>
    <row r="50" spans="1:18" x14ac:dyDescent="0.2">
      <c r="A50" t="s">
        <v>28</v>
      </c>
      <c r="B50">
        <v>2014</v>
      </c>
      <c r="C50" t="s">
        <v>18</v>
      </c>
      <c r="D50" s="1">
        <v>60.419589999999999</v>
      </c>
      <c r="E50" s="1">
        <v>248.33250000000001</v>
      </c>
      <c r="F50" s="2">
        <v>6.9855E-2</v>
      </c>
      <c r="G50" s="2">
        <v>1.59005</v>
      </c>
      <c r="H50" s="3">
        <v>23.4</v>
      </c>
      <c r="I50">
        <v>2.2999999999999998</v>
      </c>
      <c r="J50">
        <v>65</v>
      </c>
      <c r="K50">
        <v>71</v>
      </c>
      <c r="L50">
        <v>74</v>
      </c>
      <c r="M50" s="1">
        <v>65.804500000000004</v>
      </c>
      <c r="N50" s="4">
        <v>2100</v>
      </c>
      <c r="O50" s="1">
        <v>0.78627999999999998</v>
      </c>
      <c r="P50" s="1">
        <v>3.6455099999999998</v>
      </c>
      <c r="Q50" s="1">
        <v>10286.843999999999</v>
      </c>
      <c r="R50" s="1"/>
    </row>
    <row r="51" spans="1:18" x14ac:dyDescent="0.2">
      <c r="A51" t="s">
        <v>28</v>
      </c>
      <c r="B51">
        <v>2015</v>
      </c>
      <c r="C51" t="s">
        <v>18</v>
      </c>
      <c r="D51" s="1">
        <v>60.712719999999997</v>
      </c>
      <c r="E51" s="1">
        <v>246.27799999999999</v>
      </c>
      <c r="F51" s="2">
        <v>6.8239999999999995E-2</v>
      </c>
      <c r="G51" s="2">
        <v>1.55637</v>
      </c>
      <c r="H51" s="3">
        <v>23.5</v>
      </c>
      <c r="I51">
        <v>2.5</v>
      </c>
      <c r="J51">
        <v>67</v>
      </c>
      <c r="K51">
        <v>72</v>
      </c>
      <c r="L51">
        <v>74</v>
      </c>
      <c r="M51" s="1">
        <v>66.065650000000005</v>
      </c>
      <c r="N51" s="4">
        <v>2110</v>
      </c>
      <c r="O51" s="1">
        <v>0.80381000000000002</v>
      </c>
      <c r="P51" s="1">
        <v>3.9918199999999899</v>
      </c>
      <c r="Q51" s="1">
        <v>10575.951999999999</v>
      </c>
      <c r="R51" s="1"/>
    </row>
    <row r="52" spans="1:18" x14ac:dyDescent="0.2">
      <c r="A52" t="s">
        <v>28</v>
      </c>
      <c r="B52">
        <v>2016</v>
      </c>
      <c r="C52" t="s">
        <v>18</v>
      </c>
      <c r="D52" s="1">
        <v>61.085680000000004</v>
      </c>
      <c r="E52" s="1">
        <v>242.3741</v>
      </c>
      <c r="F52" s="2">
        <v>6.6689999999999999E-2</v>
      </c>
      <c r="G52" s="2">
        <v>1.46034</v>
      </c>
      <c r="H52" s="3">
        <v>23.5</v>
      </c>
      <c r="I52">
        <v>2.6</v>
      </c>
      <c r="J52">
        <v>68</v>
      </c>
      <c r="K52">
        <v>75</v>
      </c>
      <c r="L52">
        <v>76</v>
      </c>
      <c r="M52" s="1">
        <v>66.320239999999998</v>
      </c>
      <c r="N52" s="4">
        <v>2160</v>
      </c>
      <c r="O52" s="1">
        <v>0.79185000000000005</v>
      </c>
      <c r="P52" s="1">
        <v>3.85561</v>
      </c>
      <c r="Q52" s="1">
        <v>10872.063</v>
      </c>
      <c r="R52" s="1"/>
    </row>
    <row r="53" spans="1:18" x14ac:dyDescent="0.2">
      <c r="A53" t="s">
        <v>29</v>
      </c>
      <c r="B53">
        <v>2000</v>
      </c>
      <c r="C53" t="s">
        <v>18</v>
      </c>
      <c r="D53" s="1">
        <v>50.081980000000001</v>
      </c>
      <c r="E53" s="1">
        <v>341.7645</v>
      </c>
      <c r="F53" s="2">
        <v>0.1</v>
      </c>
      <c r="G53" s="2">
        <v>4.5058999999999996</v>
      </c>
      <c r="H53" s="3">
        <v>20.9</v>
      </c>
      <c r="I53">
        <v>0.1</v>
      </c>
      <c r="J53">
        <v>48</v>
      </c>
      <c r="K53">
        <v>45</v>
      </c>
      <c r="L53">
        <v>45</v>
      </c>
      <c r="M53" s="1">
        <v>54.919509999999903</v>
      </c>
      <c r="N53" s="4">
        <v>850</v>
      </c>
      <c r="O53" s="1">
        <v>1.0809599999999999</v>
      </c>
      <c r="P53" s="1">
        <v>3.3175199999999898</v>
      </c>
      <c r="Q53" s="1">
        <v>11607.941999999999</v>
      </c>
      <c r="R53" s="1"/>
    </row>
    <row r="54" spans="1:18" x14ac:dyDescent="0.2">
      <c r="A54" t="s">
        <v>29</v>
      </c>
      <c r="B54">
        <v>2001</v>
      </c>
      <c r="C54" t="s">
        <v>18</v>
      </c>
      <c r="D54" s="1">
        <v>50.461669999999998</v>
      </c>
      <c r="E54" s="1">
        <v>338.83940000000001</v>
      </c>
      <c r="F54" s="2">
        <v>9.8534999999999998E-2</v>
      </c>
      <c r="G54" s="2">
        <v>5.5265699999999898</v>
      </c>
      <c r="H54" s="3">
        <v>21</v>
      </c>
      <c r="I54">
        <v>0.1</v>
      </c>
      <c r="J54">
        <v>63</v>
      </c>
      <c r="K54">
        <v>62</v>
      </c>
      <c r="L54">
        <v>62</v>
      </c>
      <c r="M54" s="1">
        <v>55.080779999999997</v>
      </c>
      <c r="N54" s="4">
        <v>900</v>
      </c>
      <c r="O54" s="1">
        <v>1.09293</v>
      </c>
      <c r="P54" s="1">
        <v>3.24898</v>
      </c>
      <c r="Q54" s="1">
        <v>11944.587</v>
      </c>
      <c r="R54" s="1"/>
    </row>
    <row r="55" spans="1:18" x14ac:dyDescent="0.2">
      <c r="A55" t="s">
        <v>29</v>
      </c>
      <c r="B55">
        <v>2002</v>
      </c>
      <c r="C55" t="s">
        <v>18</v>
      </c>
      <c r="D55" s="1">
        <v>50.905479999999997</v>
      </c>
      <c r="E55" s="1">
        <v>335.01350000000002</v>
      </c>
      <c r="F55" s="2">
        <v>9.6754999999999994E-2</v>
      </c>
      <c r="G55" s="2">
        <v>5.4832299999999998</v>
      </c>
      <c r="H55" s="3">
        <v>21.1</v>
      </c>
      <c r="I55">
        <v>0.2</v>
      </c>
      <c r="J55">
        <v>64</v>
      </c>
      <c r="K55">
        <v>69</v>
      </c>
      <c r="L55">
        <v>69</v>
      </c>
      <c r="M55" s="1">
        <v>54.575040000000001</v>
      </c>
      <c r="N55" s="4">
        <v>930</v>
      </c>
      <c r="O55" s="1">
        <v>1.1895500000000001</v>
      </c>
      <c r="P55" s="1">
        <v>3.3405800000000001</v>
      </c>
      <c r="Q55" s="1">
        <v>12293.1</v>
      </c>
      <c r="R55" s="1"/>
    </row>
    <row r="56" spans="1:18" x14ac:dyDescent="0.2">
      <c r="A56" t="s">
        <v>29</v>
      </c>
      <c r="B56">
        <v>2003</v>
      </c>
      <c r="C56" t="s">
        <v>18</v>
      </c>
      <c r="D56" s="1">
        <v>51.419220000000003</v>
      </c>
      <c r="E56" s="1">
        <v>330.26499999999999</v>
      </c>
      <c r="F56" s="2">
        <v>9.4549999999999995E-2</v>
      </c>
      <c r="G56" s="2">
        <v>5.56515</v>
      </c>
      <c r="H56" s="3">
        <v>21.2</v>
      </c>
      <c r="I56">
        <v>0.2</v>
      </c>
      <c r="J56">
        <v>76</v>
      </c>
      <c r="K56">
        <v>83</v>
      </c>
      <c r="L56">
        <v>79</v>
      </c>
      <c r="M56" s="1">
        <v>54.085769999999997</v>
      </c>
      <c r="N56" s="4">
        <v>990</v>
      </c>
      <c r="O56" s="1">
        <v>1.1028</v>
      </c>
      <c r="P56" s="1">
        <v>3.5362399999999998</v>
      </c>
      <c r="Q56" s="1">
        <v>12654.620999999999</v>
      </c>
      <c r="R56" s="1"/>
    </row>
    <row r="57" spans="1:18" x14ac:dyDescent="0.2">
      <c r="A57" t="s">
        <v>29</v>
      </c>
      <c r="B57">
        <v>2004</v>
      </c>
      <c r="C57" t="s">
        <v>18</v>
      </c>
      <c r="D57" s="1">
        <v>52.114539999999998</v>
      </c>
      <c r="E57" s="1">
        <v>322.6003</v>
      </c>
      <c r="F57" s="2">
        <v>9.1685000000000003E-2</v>
      </c>
      <c r="G57" s="2">
        <v>5.5126400000000002</v>
      </c>
      <c r="H57" s="3">
        <v>21.3</v>
      </c>
      <c r="I57">
        <v>0.2</v>
      </c>
      <c r="J57">
        <v>78</v>
      </c>
      <c r="K57">
        <v>83</v>
      </c>
      <c r="L57">
        <v>79</v>
      </c>
      <c r="M57" s="1">
        <v>53.614769999999901</v>
      </c>
      <c r="N57" s="4">
        <v>1030</v>
      </c>
      <c r="O57" s="1">
        <v>1.9123699999999999</v>
      </c>
      <c r="P57" s="1">
        <v>4.7446599999999997</v>
      </c>
      <c r="Q57" s="1">
        <v>13030.569</v>
      </c>
      <c r="R57" s="1"/>
    </row>
    <row r="58" spans="1:18" x14ac:dyDescent="0.2">
      <c r="A58" t="s">
        <v>29</v>
      </c>
      <c r="B58">
        <v>2005</v>
      </c>
      <c r="C58" t="s">
        <v>18</v>
      </c>
      <c r="D58" s="1">
        <v>52.948909999999998</v>
      </c>
      <c r="E58" s="1">
        <v>313.50349999999997</v>
      </c>
      <c r="F58" s="2">
        <v>8.8175000000000003E-2</v>
      </c>
      <c r="G58" s="2">
        <v>5.8651099999999996</v>
      </c>
      <c r="H58" s="3">
        <v>21.4</v>
      </c>
      <c r="I58">
        <v>0.3</v>
      </c>
      <c r="J58">
        <v>84</v>
      </c>
      <c r="K58">
        <v>94</v>
      </c>
      <c r="L58">
        <v>82</v>
      </c>
      <c r="M58" s="1">
        <v>53.162009999999903</v>
      </c>
      <c r="N58" s="4">
        <v>1120</v>
      </c>
      <c r="O58" s="1">
        <v>1.37496</v>
      </c>
      <c r="P58" s="1">
        <v>4.4425600000000003</v>
      </c>
      <c r="Q58" s="1">
        <v>13421.93</v>
      </c>
      <c r="R58" s="1"/>
    </row>
    <row r="59" spans="1:18" x14ac:dyDescent="0.2">
      <c r="A59" t="s">
        <v>29</v>
      </c>
      <c r="B59">
        <v>2006</v>
      </c>
      <c r="C59" t="s">
        <v>18</v>
      </c>
      <c r="D59" s="1">
        <v>53.865219999999901</v>
      </c>
      <c r="E59" s="1">
        <v>303.38240000000002</v>
      </c>
      <c r="F59" s="2">
        <v>8.4684999999999996E-2</v>
      </c>
      <c r="G59" s="2">
        <v>5.6661199999999896</v>
      </c>
      <c r="H59" s="3">
        <v>21.5</v>
      </c>
      <c r="I59">
        <v>0.3</v>
      </c>
      <c r="J59">
        <v>88</v>
      </c>
      <c r="K59">
        <v>94</v>
      </c>
      <c r="L59">
        <v>86</v>
      </c>
      <c r="M59" s="1">
        <v>52.729369999999903</v>
      </c>
      <c r="N59" s="4">
        <v>1200</v>
      </c>
      <c r="O59" s="1">
        <v>1.61389</v>
      </c>
      <c r="P59" s="1">
        <v>5.0915099999999898</v>
      </c>
      <c r="Q59" s="1">
        <v>13829.175999999999</v>
      </c>
      <c r="R59" s="1"/>
    </row>
    <row r="60" spans="1:18" x14ac:dyDescent="0.2">
      <c r="A60" t="s">
        <v>29</v>
      </c>
      <c r="B60">
        <v>2007</v>
      </c>
      <c r="C60" t="s">
        <v>18</v>
      </c>
      <c r="D60" s="1">
        <v>54.763890000000004</v>
      </c>
      <c r="E60" s="1">
        <v>294.3186</v>
      </c>
      <c r="F60" s="2">
        <v>8.0824999999999994E-2</v>
      </c>
      <c r="G60" s="2">
        <v>5.5505599999999999</v>
      </c>
      <c r="H60" s="3">
        <v>21.6</v>
      </c>
      <c r="I60">
        <v>0.3</v>
      </c>
      <c r="J60">
        <v>94</v>
      </c>
      <c r="K60">
        <v>93</v>
      </c>
      <c r="L60">
        <v>89</v>
      </c>
      <c r="M60" s="1">
        <v>52.266170000000002</v>
      </c>
      <c r="N60" s="4">
        <v>1260</v>
      </c>
      <c r="O60" s="1">
        <v>1.6107100000000001</v>
      </c>
      <c r="P60" s="1">
        <v>5.8863699999999897</v>
      </c>
      <c r="Q60" s="1">
        <v>14252.021000000001</v>
      </c>
      <c r="R60" s="1"/>
    </row>
    <row r="61" spans="1:18" x14ac:dyDescent="0.2">
      <c r="A61" t="s">
        <v>29</v>
      </c>
      <c r="B61">
        <v>2008</v>
      </c>
      <c r="C61" t="s">
        <v>18</v>
      </c>
      <c r="D61" s="1">
        <v>55.54766</v>
      </c>
      <c r="E61" s="1">
        <v>288.52780000000001</v>
      </c>
      <c r="F61" s="2">
        <v>7.7034999999999895E-2</v>
      </c>
      <c r="G61" s="2">
        <v>5.4728300000000001</v>
      </c>
      <c r="H61" s="3">
        <v>21.7</v>
      </c>
      <c r="I61">
        <v>0.4</v>
      </c>
      <c r="J61">
        <v>94</v>
      </c>
      <c r="K61">
        <v>92</v>
      </c>
      <c r="L61">
        <v>93</v>
      </c>
      <c r="M61" s="1">
        <v>51.775209999999902</v>
      </c>
      <c r="N61" s="4">
        <v>1340</v>
      </c>
      <c r="O61" s="1">
        <v>1.53084</v>
      </c>
      <c r="P61" s="1">
        <v>5.2273899999999998</v>
      </c>
      <c r="Q61" s="1">
        <v>14689.725</v>
      </c>
      <c r="R61" s="1"/>
    </row>
    <row r="62" spans="1:18" x14ac:dyDescent="0.2">
      <c r="A62" t="s">
        <v>29</v>
      </c>
      <c r="B62">
        <v>2009</v>
      </c>
      <c r="C62" t="s">
        <v>18</v>
      </c>
      <c r="D62" s="1">
        <v>56.329129999999999</v>
      </c>
      <c r="E62" s="1">
        <v>282.101</v>
      </c>
      <c r="F62" s="2">
        <v>7.3419999999999999E-2</v>
      </c>
      <c r="G62" s="2">
        <v>5.5197900000000004</v>
      </c>
      <c r="H62" s="3">
        <v>21.7</v>
      </c>
      <c r="I62">
        <v>0.4</v>
      </c>
      <c r="J62">
        <v>94</v>
      </c>
      <c r="K62">
        <v>91</v>
      </c>
      <c r="L62">
        <v>92</v>
      </c>
      <c r="M62" s="1">
        <v>51.294339999999998</v>
      </c>
      <c r="N62" s="4">
        <v>1340</v>
      </c>
      <c r="O62" s="1">
        <v>1.8465099999999901</v>
      </c>
      <c r="P62" s="1">
        <v>5.7152699999999896</v>
      </c>
      <c r="Q62" s="1">
        <v>15141.098</v>
      </c>
      <c r="R62" s="1"/>
    </row>
    <row r="63" spans="1:18" x14ac:dyDescent="0.2">
      <c r="A63" t="s">
        <v>29</v>
      </c>
      <c r="B63">
        <v>2010</v>
      </c>
      <c r="C63" t="s">
        <v>18</v>
      </c>
      <c r="D63" s="1">
        <v>57.0479699999999</v>
      </c>
      <c r="E63" s="1">
        <v>277.18939999999998</v>
      </c>
      <c r="F63" s="2">
        <v>7.0044999999999996E-2</v>
      </c>
      <c r="G63" s="2">
        <v>5.5117900000000004</v>
      </c>
      <c r="H63" s="3">
        <v>21.8</v>
      </c>
      <c r="I63">
        <v>0.5</v>
      </c>
      <c r="J63">
        <v>92</v>
      </c>
      <c r="K63">
        <v>90</v>
      </c>
      <c r="L63">
        <v>91</v>
      </c>
      <c r="M63" s="1">
        <v>50.8247</v>
      </c>
      <c r="N63" s="4">
        <v>1360</v>
      </c>
      <c r="O63" s="1">
        <v>1.4692099999999999</v>
      </c>
      <c r="P63" s="1">
        <v>5.8929599999999898</v>
      </c>
      <c r="Q63" s="1">
        <v>15605.216999999901</v>
      </c>
      <c r="R63" s="1"/>
    </row>
    <row r="64" spans="1:18" x14ac:dyDescent="0.2">
      <c r="A64" t="s">
        <v>29</v>
      </c>
      <c r="B64">
        <v>2011</v>
      </c>
      <c r="C64" t="s">
        <v>18</v>
      </c>
      <c r="D64" s="1">
        <v>57.740319999999997</v>
      </c>
      <c r="E64" s="1">
        <v>272.40929999999997</v>
      </c>
      <c r="F64" s="2">
        <v>6.7080000000000001E-2</v>
      </c>
      <c r="G64" s="2">
        <v>5.4345299999999996</v>
      </c>
      <c r="H64" s="3">
        <v>21.9</v>
      </c>
      <c r="I64">
        <v>0.6</v>
      </c>
      <c r="J64">
        <v>89</v>
      </c>
      <c r="K64">
        <v>90</v>
      </c>
      <c r="L64">
        <v>91</v>
      </c>
      <c r="M64" s="1">
        <v>50.366840000000003</v>
      </c>
      <c r="N64" s="4">
        <v>1420</v>
      </c>
      <c r="O64" s="1">
        <v>1.51447</v>
      </c>
      <c r="P64" s="1">
        <v>5.22973</v>
      </c>
      <c r="Q64" s="1">
        <v>16081.913</v>
      </c>
      <c r="R64" s="1"/>
    </row>
    <row r="65" spans="1:18" x14ac:dyDescent="0.2">
      <c r="A65" t="s">
        <v>29</v>
      </c>
      <c r="B65">
        <v>2012</v>
      </c>
      <c r="C65" t="s">
        <v>18</v>
      </c>
      <c r="D65" s="1">
        <v>58.382330000000003</v>
      </c>
      <c r="E65" s="1">
        <v>267.45119999999997</v>
      </c>
      <c r="F65" s="2">
        <v>6.429E-2</v>
      </c>
      <c r="G65" s="2">
        <v>5.6865600000000001</v>
      </c>
      <c r="H65" s="3">
        <v>21.9</v>
      </c>
      <c r="I65">
        <v>0.6</v>
      </c>
      <c r="J65">
        <v>87</v>
      </c>
      <c r="K65">
        <v>90</v>
      </c>
      <c r="L65">
        <v>90</v>
      </c>
      <c r="M65" s="1">
        <v>49.92089</v>
      </c>
      <c r="N65" s="4">
        <v>1520</v>
      </c>
      <c r="O65" s="1">
        <v>1.19756</v>
      </c>
      <c r="P65" s="1">
        <v>5.1779699999999904</v>
      </c>
      <c r="Q65" s="1">
        <v>16571.253000000001</v>
      </c>
      <c r="R65" s="1"/>
    </row>
    <row r="66" spans="1:18" x14ac:dyDescent="0.2">
      <c r="A66" t="s">
        <v>29</v>
      </c>
      <c r="B66">
        <v>2013</v>
      </c>
      <c r="C66" t="s">
        <v>18</v>
      </c>
      <c r="D66" s="1">
        <v>58.859310000000001</v>
      </c>
      <c r="E66" s="1">
        <v>266.19260000000003</v>
      </c>
      <c r="F66" s="2">
        <v>6.1945E-2</v>
      </c>
      <c r="G66" s="2">
        <v>5.55558</v>
      </c>
      <c r="H66" s="3">
        <v>22</v>
      </c>
      <c r="I66">
        <v>0.7</v>
      </c>
      <c r="J66">
        <v>82</v>
      </c>
      <c r="K66">
        <v>89</v>
      </c>
      <c r="L66">
        <v>88</v>
      </c>
      <c r="M66" s="1">
        <v>49.487369999999999</v>
      </c>
      <c r="N66" s="4">
        <v>1590</v>
      </c>
      <c r="O66" s="1">
        <v>1.8132599999999901</v>
      </c>
      <c r="P66" s="1">
        <v>6.2564900000000003</v>
      </c>
      <c r="Q66" s="1">
        <v>17072.785</v>
      </c>
      <c r="R66" s="1"/>
    </row>
    <row r="67" spans="1:18" x14ac:dyDescent="0.2">
      <c r="A67" t="s">
        <v>29</v>
      </c>
      <c r="B67">
        <v>2014</v>
      </c>
      <c r="C67" t="s">
        <v>18</v>
      </c>
      <c r="D67" s="1">
        <v>59.321399999999997</v>
      </c>
      <c r="E67" s="1">
        <v>263.98500000000001</v>
      </c>
      <c r="F67" s="2">
        <v>5.9764999999999999E-2</v>
      </c>
      <c r="G67" s="2">
        <v>7.0377799999999997</v>
      </c>
      <c r="H67" s="3">
        <v>22</v>
      </c>
      <c r="I67">
        <v>0.8</v>
      </c>
      <c r="J67">
        <v>88</v>
      </c>
      <c r="K67">
        <v>91</v>
      </c>
      <c r="L67">
        <v>91</v>
      </c>
      <c r="M67" s="1">
        <v>49.06718</v>
      </c>
      <c r="N67" s="4">
        <v>1620</v>
      </c>
      <c r="O67" s="1">
        <v>1.8300799999999999</v>
      </c>
      <c r="P67" s="1">
        <v>5.6249199999999897</v>
      </c>
      <c r="Q67" s="1">
        <v>17586.03</v>
      </c>
      <c r="R67" s="1"/>
    </row>
    <row r="68" spans="1:18" x14ac:dyDescent="0.2">
      <c r="A68" t="s">
        <v>29</v>
      </c>
      <c r="B68">
        <v>2015</v>
      </c>
      <c r="C68" t="s">
        <v>18</v>
      </c>
      <c r="D68" s="1">
        <v>59.825180000000003</v>
      </c>
      <c r="E68" s="1">
        <v>259.57850000000002</v>
      </c>
      <c r="F68" s="2">
        <v>5.7709999999999997E-2</v>
      </c>
      <c r="G68" s="2">
        <v>7.1212099999999996</v>
      </c>
      <c r="H68" s="3">
        <v>22.1</v>
      </c>
      <c r="I68">
        <v>0.9</v>
      </c>
      <c r="J68">
        <v>88</v>
      </c>
      <c r="K68">
        <v>91</v>
      </c>
      <c r="L68">
        <v>91</v>
      </c>
      <c r="M68" s="1">
        <v>48.66046</v>
      </c>
      <c r="N68" s="4">
        <v>1650</v>
      </c>
      <c r="O68" s="1">
        <v>1.65293</v>
      </c>
      <c r="P68" s="1">
        <v>5.8253000000000004</v>
      </c>
      <c r="Q68" s="1">
        <v>18110.624</v>
      </c>
      <c r="R68" s="1"/>
    </row>
    <row r="69" spans="1:18" x14ac:dyDescent="0.2">
      <c r="A69" t="s">
        <v>29</v>
      </c>
      <c r="B69">
        <v>2016</v>
      </c>
      <c r="C69" t="s">
        <v>18</v>
      </c>
      <c r="D69" s="1">
        <v>60.321010000000001</v>
      </c>
      <c r="E69" s="1">
        <v>254.6027</v>
      </c>
      <c r="F69" s="2">
        <v>5.5794999999999997E-2</v>
      </c>
      <c r="G69" s="2">
        <v>7.1058500000000002</v>
      </c>
      <c r="H69" s="3">
        <v>22.2</v>
      </c>
      <c r="I69">
        <v>1</v>
      </c>
      <c r="J69">
        <v>88</v>
      </c>
      <c r="K69">
        <v>91</v>
      </c>
      <c r="L69">
        <v>91</v>
      </c>
      <c r="M69" s="1">
        <v>48.267719999999997</v>
      </c>
      <c r="N69" s="4">
        <v>1710</v>
      </c>
      <c r="O69" s="1">
        <v>2.8111199999999998</v>
      </c>
      <c r="P69" s="1">
        <v>7.0131199999999998</v>
      </c>
      <c r="Q69" s="1">
        <v>18646.357</v>
      </c>
      <c r="R69" s="1"/>
    </row>
    <row r="70" spans="1:18" x14ac:dyDescent="0.2">
      <c r="A70" t="s">
        <v>30</v>
      </c>
      <c r="B70">
        <v>2000</v>
      </c>
      <c r="C70" t="s">
        <v>18</v>
      </c>
      <c r="D70" s="1">
        <v>49.110669999999999</v>
      </c>
      <c r="E70" s="1">
        <v>601.48749999999995</v>
      </c>
      <c r="F70" s="2">
        <v>5.5370000000000003E-2</v>
      </c>
      <c r="G70" s="2">
        <v>5.3791900000000004</v>
      </c>
      <c r="H70" s="3">
        <v>23.6</v>
      </c>
      <c r="I70">
        <v>1.5</v>
      </c>
      <c r="J70">
        <v>91</v>
      </c>
      <c r="K70">
        <v>97</v>
      </c>
      <c r="L70">
        <v>97</v>
      </c>
      <c r="M70" s="1">
        <v>75.198969999999903</v>
      </c>
      <c r="N70" s="4">
        <v>8010</v>
      </c>
      <c r="O70" s="1">
        <v>3.1947700000000001</v>
      </c>
      <c r="P70" s="1">
        <v>5.8272599999999999</v>
      </c>
      <c r="Q70" s="1">
        <v>1643.3339999999901</v>
      </c>
      <c r="R70" s="1"/>
    </row>
    <row r="71" spans="1:18" x14ac:dyDescent="0.2">
      <c r="A71" t="s">
        <v>30</v>
      </c>
      <c r="B71">
        <v>2001</v>
      </c>
      <c r="C71" t="s">
        <v>18</v>
      </c>
      <c r="D71" s="1">
        <v>48.144219999999997</v>
      </c>
      <c r="E71" s="1">
        <v>627.84879999999998</v>
      </c>
      <c r="F71" s="2">
        <v>5.4760000000000003E-2</v>
      </c>
      <c r="G71" s="2">
        <v>5.4978099999999896</v>
      </c>
      <c r="H71" s="3">
        <v>23.7</v>
      </c>
      <c r="I71">
        <v>1.7</v>
      </c>
      <c r="J71">
        <v>91</v>
      </c>
      <c r="K71">
        <v>97</v>
      </c>
      <c r="L71">
        <v>97</v>
      </c>
      <c r="M71" s="1">
        <v>75.543520000000001</v>
      </c>
      <c r="N71" s="4">
        <v>8360</v>
      </c>
      <c r="O71" s="1">
        <v>3.4867300000000001</v>
      </c>
      <c r="P71" s="1">
        <v>6.15672</v>
      </c>
      <c r="Q71" s="1">
        <v>1674.6779999999901</v>
      </c>
      <c r="R71" s="1"/>
    </row>
    <row r="72" spans="1:18" x14ac:dyDescent="0.2">
      <c r="A72" t="s">
        <v>30</v>
      </c>
      <c r="B72">
        <v>2002</v>
      </c>
      <c r="C72" t="s">
        <v>18</v>
      </c>
      <c r="D72" s="1">
        <v>47.553100000000001</v>
      </c>
      <c r="E72" s="1">
        <v>645.02589999999998</v>
      </c>
      <c r="F72" s="2">
        <v>5.3934999999999997E-2</v>
      </c>
      <c r="G72" s="2">
        <v>6.4314999999999998</v>
      </c>
      <c r="H72" s="3">
        <v>23.8</v>
      </c>
      <c r="I72">
        <v>1.9</v>
      </c>
      <c r="J72">
        <v>92</v>
      </c>
      <c r="K72">
        <v>97</v>
      </c>
      <c r="L72">
        <v>97</v>
      </c>
      <c r="M72" s="1">
        <v>75.750109999999907</v>
      </c>
      <c r="N72" s="4">
        <v>7910</v>
      </c>
      <c r="O72" s="1">
        <v>3.7331799999999999</v>
      </c>
      <c r="P72" s="1">
        <v>6.4215400000000002</v>
      </c>
      <c r="Q72" s="1">
        <v>1704.6420000000001</v>
      </c>
      <c r="R72" s="1"/>
    </row>
    <row r="73" spans="1:18" x14ac:dyDescent="0.2">
      <c r="A73" t="s">
        <v>30</v>
      </c>
      <c r="B73">
        <v>2003</v>
      </c>
      <c r="C73" t="s">
        <v>18</v>
      </c>
      <c r="D73" s="1">
        <v>47.776490000000003</v>
      </c>
      <c r="E73" s="1">
        <v>641.4221</v>
      </c>
      <c r="F73" s="2">
        <v>5.2940000000000001E-2</v>
      </c>
      <c r="G73" s="2">
        <v>5.6253199999999897</v>
      </c>
      <c r="H73" s="3">
        <v>23.8</v>
      </c>
      <c r="I73">
        <v>2.1</v>
      </c>
      <c r="J73">
        <v>92</v>
      </c>
      <c r="K73">
        <v>96</v>
      </c>
      <c r="L73">
        <v>96</v>
      </c>
      <c r="M73" s="1">
        <v>75.935199999999995</v>
      </c>
      <c r="N73" s="4">
        <v>8600</v>
      </c>
      <c r="O73" s="1">
        <v>3.58005</v>
      </c>
      <c r="P73" s="1">
        <v>6.1761900000000001</v>
      </c>
      <c r="Q73" s="1">
        <v>1734.3979999999999</v>
      </c>
      <c r="R73" s="1"/>
    </row>
    <row r="74" spans="1:18" x14ac:dyDescent="0.2">
      <c r="A74" t="s">
        <v>30</v>
      </c>
      <c r="B74">
        <v>2004</v>
      </c>
      <c r="C74" t="s">
        <v>18</v>
      </c>
      <c r="D74" s="1">
        <v>49.213760000000001</v>
      </c>
      <c r="E74" s="1">
        <v>606.73170000000005</v>
      </c>
      <c r="F74" s="2">
        <v>5.1464999999999997E-2</v>
      </c>
      <c r="G74" s="2">
        <v>4.9080899999999996</v>
      </c>
      <c r="H74" s="3">
        <v>23.9</v>
      </c>
      <c r="I74">
        <v>2.2999999999999998</v>
      </c>
      <c r="J74">
        <v>93</v>
      </c>
      <c r="K74">
        <v>96</v>
      </c>
      <c r="L74">
        <v>96</v>
      </c>
      <c r="M74" s="1">
        <v>76.118610000000004</v>
      </c>
      <c r="N74" s="4">
        <v>8790</v>
      </c>
      <c r="O74" s="1">
        <v>3.3818599999999899</v>
      </c>
      <c r="P74" s="1">
        <v>5.7953000000000001</v>
      </c>
      <c r="Q74" s="1">
        <v>1765.527</v>
      </c>
      <c r="R74" s="1"/>
    </row>
    <row r="75" spans="1:18" x14ac:dyDescent="0.2">
      <c r="A75" t="s">
        <v>30</v>
      </c>
      <c r="B75">
        <v>2005</v>
      </c>
      <c r="C75" t="s">
        <v>18</v>
      </c>
      <c r="D75" s="1">
        <v>52.211219999999997</v>
      </c>
      <c r="E75" s="1">
        <v>535.27940000000001</v>
      </c>
      <c r="F75" s="2">
        <v>4.734E-2</v>
      </c>
      <c r="G75" s="2">
        <v>6.3753799999999998</v>
      </c>
      <c r="H75" s="3">
        <v>23.9</v>
      </c>
      <c r="I75">
        <v>2.6</v>
      </c>
      <c r="J75">
        <v>93</v>
      </c>
      <c r="K75">
        <v>96</v>
      </c>
      <c r="L75">
        <v>96</v>
      </c>
      <c r="M75" s="1">
        <v>76.299149999999997</v>
      </c>
      <c r="N75" s="4">
        <v>9540</v>
      </c>
      <c r="O75" s="1">
        <v>2.8412599999999899</v>
      </c>
      <c r="P75" s="1">
        <v>5.0253399999999999</v>
      </c>
      <c r="Q75" s="1">
        <v>1799.078</v>
      </c>
      <c r="R75" s="1"/>
    </row>
    <row r="76" spans="1:18" x14ac:dyDescent="0.2">
      <c r="A76" t="s">
        <v>30</v>
      </c>
      <c r="B76">
        <v>2006</v>
      </c>
      <c r="C76" t="s">
        <v>18</v>
      </c>
      <c r="D76" s="1">
        <v>54.93403</v>
      </c>
      <c r="E76" s="1">
        <v>470.86149999999998</v>
      </c>
      <c r="F76" s="2">
        <v>4.5739999999999899E-2</v>
      </c>
      <c r="G76" s="2">
        <v>7.1406099999999997</v>
      </c>
      <c r="H76" s="3">
        <v>24</v>
      </c>
      <c r="I76">
        <v>2.8</v>
      </c>
      <c r="J76">
        <v>94</v>
      </c>
      <c r="K76">
        <v>96</v>
      </c>
      <c r="L76">
        <v>96</v>
      </c>
      <c r="M76" s="1">
        <v>77.40119</v>
      </c>
      <c r="N76" s="4">
        <v>10530</v>
      </c>
      <c r="O76" s="1">
        <v>2.7309000000000001</v>
      </c>
      <c r="P76" s="1">
        <v>4.77372</v>
      </c>
      <c r="Q76" s="1">
        <v>1835.9079999999999</v>
      </c>
      <c r="R76" s="1"/>
    </row>
    <row r="77" spans="1:18" x14ac:dyDescent="0.2">
      <c r="A77" t="s">
        <v>30</v>
      </c>
      <c r="B77">
        <v>2007</v>
      </c>
      <c r="C77" t="s">
        <v>18</v>
      </c>
      <c r="D77" s="1">
        <v>56.910589999999999</v>
      </c>
      <c r="E77" s="1">
        <v>422.16030000000001</v>
      </c>
      <c r="F77" s="2">
        <v>4.5955000000000003E-2</v>
      </c>
      <c r="G77" s="2">
        <v>6.8724600000000002</v>
      </c>
      <c r="H77" s="3">
        <v>24</v>
      </c>
      <c r="I77">
        <v>3.1</v>
      </c>
      <c r="J77">
        <v>95</v>
      </c>
      <c r="K77">
        <v>96</v>
      </c>
      <c r="L77">
        <v>96</v>
      </c>
      <c r="M77" s="1">
        <v>78.886049999999997</v>
      </c>
      <c r="N77" s="4">
        <v>11570</v>
      </c>
      <c r="O77" s="1">
        <v>3.0230899999999998</v>
      </c>
      <c r="P77" s="1">
        <v>5.3331200000000001</v>
      </c>
      <c r="Q77" s="1">
        <v>1875.4589999999901</v>
      </c>
      <c r="R77" s="1"/>
    </row>
    <row r="78" spans="1:18" x14ac:dyDescent="0.2">
      <c r="A78" t="s">
        <v>30</v>
      </c>
      <c r="B78">
        <v>2008</v>
      </c>
      <c r="C78" t="s">
        <v>18</v>
      </c>
      <c r="D78" s="1">
        <v>58.097900000000003</v>
      </c>
      <c r="E78" s="1">
        <v>396.03410000000002</v>
      </c>
      <c r="F78" s="2">
        <v>4.4940000000000001E-2</v>
      </c>
      <c r="G78" s="2">
        <v>7.52142</v>
      </c>
      <c r="H78" s="3">
        <v>24.1</v>
      </c>
      <c r="I78">
        <v>3.4</v>
      </c>
      <c r="J78">
        <v>95</v>
      </c>
      <c r="K78">
        <v>96</v>
      </c>
      <c r="L78">
        <v>96</v>
      </c>
      <c r="M78" s="1">
        <v>80.323520000000002</v>
      </c>
      <c r="N78" s="4">
        <v>12260</v>
      </c>
      <c r="O78" s="1">
        <v>3.5962399999999999</v>
      </c>
      <c r="P78" s="1">
        <v>5.782</v>
      </c>
      <c r="Q78" s="1">
        <v>1915.6389999999999</v>
      </c>
      <c r="R78" s="1"/>
    </row>
    <row r="79" spans="1:18" x14ac:dyDescent="0.2">
      <c r="A79" t="s">
        <v>30</v>
      </c>
      <c r="B79">
        <v>2009</v>
      </c>
      <c r="C79" t="s">
        <v>18</v>
      </c>
      <c r="D79" s="1">
        <v>59.960279999999997</v>
      </c>
      <c r="E79" s="1">
        <v>354.4794</v>
      </c>
      <c r="F79" s="2">
        <v>4.3189999999999999E-2</v>
      </c>
      <c r="G79" s="2">
        <v>5.3600099999999999</v>
      </c>
      <c r="H79" s="3">
        <v>24.1</v>
      </c>
      <c r="I79">
        <v>3.7</v>
      </c>
      <c r="J79">
        <v>96</v>
      </c>
      <c r="K79">
        <v>96</v>
      </c>
      <c r="L79">
        <v>96</v>
      </c>
      <c r="M79" s="1">
        <v>81.71011</v>
      </c>
      <c r="N79" s="4">
        <v>11730</v>
      </c>
      <c r="O79" s="1">
        <v>3.36084</v>
      </c>
      <c r="P79" s="1">
        <v>6.52501</v>
      </c>
      <c r="Q79" s="1">
        <v>1953.49799999999</v>
      </c>
      <c r="R79" s="1"/>
    </row>
    <row r="80" spans="1:18" x14ac:dyDescent="0.2">
      <c r="A80" t="s">
        <v>30</v>
      </c>
      <c r="B80">
        <v>2010</v>
      </c>
      <c r="C80" t="s">
        <v>18</v>
      </c>
      <c r="D80" s="1">
        <v>61.234469999999902</v>
      </c>
      <c r="E80" s="1">
        <v>331.20659999999998</v>
      </c>
      <c r="F80" s="2">
        <v>4.1369999999999997E-2</v>
      </c>
      <c r="G80" s="2">
        <v>5.6939500000000001</v>
      </c>
      <c r="H80" s="3">
        <v>24.1</v>
      </c>
      <c r="I80">
        <v>4</v>
      </c>
      <c r="J80">
        <v>96</v>
      </c>
      <c r="K80">
        <v>96</v>
      </c>
      <c r="L80">
        <v>95</v>
      </c>
      <c r="M80" s="1">
        <v>83.048169999999999</v>
      </c>
      <c r="N80" s="4">
        <v>12410</v>
      </c>
      <c r="O80" s="1">
        <v>3.5649500000000001</v>
      </c>
      <c r="P80" s="1">
        <v>6.1940200000000001</v>
      </c>
      <c r="Q80" s="1">
        <v>1987.105</v>
      </c>
      <c r="R80" s="1"/>
    </row>
    <row r="81" spans="1:18" x14ac:dyDescent="0.2">
      <c r="A81" t="s">
        <v>30</v>
      </c>
      <c r="B81">
        <v>2011</v>
      </c>
      <c r="C81" t="s">
        <v>18</v>
      </c>
      <c r="D81" s="1">
        <v>61.915999999999997</v>
      </c>
      <c r="E81" s="1">
        <v>319.06779999999998</v>
      </c>
      <c r="F81" s="2">
        <v>4.1239999999999999E-2</v>
      </c>
      <c r="G81" s="2">
        <v>6.0998999999999999</v>
      </c>
      <c r="H81" s="3">
        <v>24.2</v>
      </c>
      <c r="I81">
        <v>4.3</v>
      </c>
      <c r="J81">
        <v>97</v>
      </c>
      <c r="K81">
        <v>96</v>
      </c>
      <c r="L81">
        <v>95</v>
      </c>
      <c r="M81" s="1">
        <v>84.336979999999997</v>
      </c>
      <c r="N81" s="4">
        <v>14040</v>
      </c>
      <c r="O81" s="1">
        <v>3.5479099999999999</v>
      </c>
      <c r="P81" s="1">
        <v>5.7769000000000004</v>
      </c>
      <c r="Q81" s="1">
        <v>2015.40299999999</v>
      </c>
      <c r="R81" s="1"/>
    </row>
    <row r="82" spans="1:18" x14ac:dyDescent="0.2">
      <c r="A82" t="s">
        <v>30</v>
      </c>
      <c r="B82">
        <v>2012</v>
      </c>
      <c r="C82" t="s">
        <v>18</v>
      </c>
      <c r="D82" s="1">
        <v>62.884859999999897</v>
      </c>
      <c r="E82" s="1">
        <v>301.54309999999998</v>
      </c>
      <c r="F82" s="2">
        <v>3.9234999999999999E-2</v>
      </c>
      <c r="G82" s="2">
        <v>5.2210900000000002</v>
      </c>
      <c r="H82" s="3">
        <v>24.2</v>
      </c>
      <c r="I82">
        <v>4.5999999999999996</v>
      </c>
      <c r="J82">
        <v>97</v>
      </c>
      <c r="K82">
        <v>96</v>
      </c>
      <c r="L82">
        <v>95</v>
      </c>
      <c r="M82" s="1">
        <v>85.422839999999994</v>
      </c>
      <c r="N82" s="4">
        <v>14870</v>
      </c>
      <c r="O82" s="1">
        <v>3.9614400000000001</v>
      </c>
      <c r="P82" s="1">
        <v>6.1414599999999897</v>
      </c>
      <c r="Q82" s="1">
        <v>2039.556</v>
      </c>
      <c r="R82" s="1"/>
    </row>
    <row r="83" spans="1:18" x14ac:dyDescent="0.2">
      <c r="A83" t="s">
        <v>30</v>
      </c>
      <c r="B83">
        <v>2013</v>
      </c>
      <c r="C83" t="s">
        <v>18</v>
      </c>
      <c r="D83" s="1">
        <v>63.648099999999999</v>
      </c>
      <c r="E83" s="1">
        <v>291.46230000000003</v>
      </c>
      <c r="F83" s="2">
        <v>3.6719999999999899E-2</v>
      </c>
      <c r="G83" s="2">
        <v>4.8131300000000001</v>
      </c>
      <c r="H83" s="3">
        <v>24.2</v>
      </c>
      <c r="I83">
        <v>5</v>
      </c>
      <c r="J83">
        <v>97</v>
      </c>
      <c r="K83">
        <v>96</v>
      </c>
      <c r="L83">
        <v>95</v>
      </c>
      <c r="M83" s="1">
        <v>86.455590000000001</v>
      </c>
      <c r="N83" s="4">
        <v>15900</v>
      </c>
      <c r="O83" s="1">
        <v>3.9791799999999999</v>
      </c>
      <c r="P83" s="1">
        <v>6.2243899999999996</v>
      </c>
      <c r="Q83" s="1">
        <v>2062.5479999999998</v>
      </c>
      <c r="R83" s="1"/>
    </row>
    <row r="84" spans="1:18" x14ac:dyDescent="0.2">
      <c r="A84" t="s">
        <v>30</v>
      </c>
      <c r="B84">
        <v>2014</v>
      </c>
      <c r="C84" t="s">
        <v>18</v>
      </c>
      <c r="D84" s="1">
        <v>64.472930000000005</v>
      </c>
      <c r="E84" s="1">
        <v>277.0256</v>
      </c>
      <c r="F84" s="2">
        <v>3.5654999999999999E-2</v>
      </c>
      <c r="G84" s="2">
        <v>4.9659899999999997</v>
      </c>
      <c r="H84" s="3">
        <v>24.3</v>
      </c>
      <c r="I84">
        <v>5.4</v>
      </c>
      <c r="J84">
        <v>97</v>
      </c>
      <c r="K84">
        <v>96</v>
      </c>
      <c r="L84">
        <v>95</v>
      </c>
      <c r="M84" s="1">
        <v>87.463419999999999</v>
      </c>
      <c r="N84" s="4">
        <v>16730</v>
      </c>
      <c r="O84" s="1">
        <v>3.7987099999999998</v>
      </c>
      <c r="P84" s="1">
        <v>5.5979299999999999</v>
      </c>
      <c r="Q84" s="1">
        <v>2088.6179999999999</v>
      </c>
      <c r="R84" s="1"/>
    </row>
    <row r="85" spans="1:18" x14ac:dyDescent="0.2">
      <c r="A85" t="s">
        <v>30</v>
      </c>
      <c r="B85">
        <v>2015</v>
      </c>
      <c r="C85" t="s">
        <v>18</v>
      </c>
      <c r="D85" s="1">
        <v>65.293669999999906</v>
      </c>
      <c r="E85" s="1">
        <v>263.32420000000002</v>
      </c>
      <c r="F85" s="2">
        <v>3.3589999999999898E-2</v>
      </c>
      <c r="G85" s="2">
        <v>5.1191899999999997</v>
      </c>
      <c r="H85" s="3">
        <v>24.3</v>
      </c>
      <c r="I85">
        <v>5.8</v>
      </c>
      <c r="J85">
        <v>97</v>
      </c>
      <c r="K85">
        <v>96</v>
      </c>
      <c r="L85">
        <v>95</v>
      </c>
      <c r="M85" s="1">
        <v>88.446280000000002</v>
      </c>
      <c r="N85" s="4">
        <v>16470</v>
      </c>
      <c r="O85" s="1">
        <v>3.8800199999999898</v>
      </c>
      <c r="P85" s="1">
        <v>5.7263000000000002</v>
      </c>
      <c r="Q85" s="1">
        <v>2120.7159999999999</v>
      </c>
      <c r="R85" s="1"/>
    </row>
    <row r="86" spans="1:18" x14ac:dyDescent="0.2">
      <c r="A86" t="s">
        <v>30</v>
      </c>
      <c r="B86">
        <v>2016</v>
      </c>
      <c r="C86" t="s">
        <v>18</v>
      </c>
      <c r="D86" s="1">
        <v>66.052970000000002</v>
      </c>
      <c r="E86" s="1">
        <v>249.2413</v>
      </c>
      <c r="F86" s="2">
        <v>3.2559999999999999E-2</v>
      </c>
      <c r="G86" s="2">
        <v>5.1419699999999997</v>
      </c>
      <c r="H86" s="3">
        <v>24.3</v>
      </c>
      <c r="I86">
        <v>6.3</v>
      </c>
      <c r="J86">
        <v>97</v>
      </c>
      <c r="K86">
        <v>96</v>
      </c>
      <c r="L86">
        <v>95</v>
      </c>
      <c r="M86" s="1">
        <v>89.404439999999994</v>
      </c>
      <c r="N86" s="4">
        <v>16650</v>
      </c>
      <c r="O86" s="1">
        <v>3.6989999999999998</v>
      </c>
      <c r="P86" s="1">
        <v>5.5605199999999897</v>
      </c>
      <c r="Q86" s="1">
        <v>2159.9270000000001</v>
      </c>
      <c r="R86" s="1"/>
    </row>
    <row r="87" spans="1:18" x14ac:dyDescent="0.2">
      <c r="A87" t="s">
        <v>31</v>
      </c>
      <c r="B87">
        <v>2000</v>
      </c>
      <c r="C87" t="s">
        <v>18</v>
      </c>
      <c r="D87" s="1">
        <v>45.38138</v>
      </c>
      <c r="E87" s="1">
        <v>531.46590000000003</v>
      </c>
      <c r="F87" s="2">
        <v>0.12245</v>
      </c>
      <c r="G87" s="2">
        <v>1.6802999999999999</v>
      </c>
      <c r="H87" s="3">
        <v>21.5</v>
      </c>
      <c r="I87">
        <v>0.6</v>
      </c>
      <c r="J87">
        <v>36</v>
      </c>
      <c r="K87">
        <v>38</v>
      </c>
      <c r="L87">
        <v>37</v>
      </c>
      <c r="M87" s="1">
        <v>58.261469999999903</v>
      </c>
      <c r="N87" s="4">
        <v>670</v>
      </c>
      <c r="O87" s="1">
        <v>1.8403700000000001</v>
      </c>
      <c r="P87" s="1">
        <v>4.4335399999999998</v>
      </c>
      <c r="Q87" s="1">
        <v>3640.4270000000001</v>
      </c>
      <c r="R87" s="1"/>
    </row>
    <row r="88" spans="1:18" x14ac:dyDescent="0.2">
      <c r="A88" t="s">
        <v>31</v>
      </c>
      <c r="B88">
        <v>2001</v>
      </c>
      <c r="C88" t="s">
        <v>18</v>
      </c>
      <c r="D88" s="1">
        <v>45.069890000000001</v>
      </c>
      <c r="E88" s="1">
        <v>544.00760000000002</v>
      </c>
      <c r="F88" s="2">
        <v>0.12147999999999901</v>
      </c>
      <c r="G88" s="2">
        <v>1.6729400000000001</v>
      </c>
      <c r="H88" s="3">
        <v>21.6</v>
      </c>
      <c r="I88">
        <v>0.7</v>
      </c>
      <c r="J88">
        <v>35</v>
      </c>
      <c r="K88">
        <v>40</v>
      </c>
      <c r="L88">
        <v>40</v>
      </c>
      <c r="M88" s="1">
        <v>57.25076</v>
      </c>
      <c r="N88" s="4">
        <v>700</v>
      </c>
      <c r="O88" s="1">
        <v>1.5774299999999899</v>
      </c>
      <c r="P88" s="1">
        <v>3.9112499999999999</v>
      </c>
      <c r="Q88" s="1">
        <v>3722.018</v>
      </c>
      <c r="R88" s="1"/>
    </row>
    <row r="89" spans="1:18" x14ac:dyDescent="0.2">
      <c r="A89" t="s">
        <v>31</v>
      </c>
      <c r="B89">
        <v>2002</v>
      </c>
      <c r="C89" t="s">
        <v>18</v>
      </c>
      <c r="D89" s="1">
        <v>45.123950000000001</v>
      </c>
      <c r="E89" s="1">
        <v>547.39149999999995</v>
      </c>
      <c r="F89" s="2">
        <v>0.120659999999999</v>
      </c>
      <c r="G89" s="2">
        <v>1.5996600000000001</v>
      </c>
      <c r="H89" s="3">
        <v>21.7</v>
      </c>
      <c r="I89">
        <v>0.7</v>
      </c>
      <c r="J89">
        <v>42</v>
      </c>
      <c r="K89">
        <v>42</v>
      </c>
      <c r="L89">
        <v>44</v>
      </c>
      <c r="M89" s="1">
        <v>56.2339699999999</v>
      </c>
      <c r="N89" s="4">
        <v>720</v>
      </c>
      <c r="O89" s="1">
        <v>1.52156</v>
      </c>
      <c r="P89" s="1">
        <v>4.2670699999999897</v>
      </c>
      <c r="Q89" s="1">
        <v>3802.1279999999902</v>
      </c>
      <c r="R89" s="1"/>
    </row>
    <row r="90" spans="1:18" x14ac:dyDescent="0.2">
      <c r="A90" t="s">
        <v>31</v>
      </c>
      <c r="B90">
        <v>2003</v>
      </c>
      <c r="C90" t="s">
        <v>18</v>
      </c>
      <c r="D90" s="1">
        <v>45.310139999999997</v>
      </c>
      <c r="E90" s="1">
        <v>546.75379999999996</v>
      </c>
      <c r="F90" s="2">
        <v>0.11982</v>
      </c>
      <c r="G90" s="2">
        <v>1.6066499999999999</v>
      </c>
      <c r="H90" s="3">
        <v>21.8</v>
      </c>
      <c r="I90">
        <v>0.8</v>
      </c>
      <c r="J90">
        <v>49</v>
      </c>
      <c r="K90">
        <v>44</v>
      </c>
      <c r="L90">
        <v>47</v>
      </c>
      <c r="M90" s="1">
        <v>55.210729999999998</v>
      </c>
      <c r="N90" s="4">
        <v>690</v>
      </c>
      <c r="O90" s="1">
        <v>1.8551500000000001</v>
      </c>
      <c r="P90" s="1">
        <v>4.61036</v>
      </c>
      <c r="Q90" s="1">
        <v>3881.18099999999</v>
      </c>
      <c r="R90" s="1"/>
    </row>
    <row r="91" spans="1:18" x14ac:dyDescent="0.2">
      <c r="A91" t="s">
        <v>31</v>
      </c>
      <c r="B91">
        <v>2004</v>
      </c>
      <c r="C91" t="s">
        <v>18</v>
      </c>
      <c r="D91" s="1">
        <v>45.513669999999998</v>
      </c>
      <c r="E91" s="1">
        <v>544.68820000000005</v>
      </c>
      <c r="F91" s="2">
        <v>0.11900999999999901</v>
      </c>
      <c r="G91" s="2">
        <v>1.59996</v>
      </c>
      <c r="H91" s="3">
        <v>21.9</v>
      </c>
      <c r="I91">
        <v>0.8</v>
      </c>
      <c r="J91">
        <v>55</v>
      </c>
      <c r="K91">
        <v>45</v>
      </c>
      <c r="L91">
        <v>51</v>
      </c>
      <c r="M91" s="1">
        <v>54.181059999999903</v>
      </c>
      <c r="N91" s="4">
        <v>730</v>
      </c>
      <c r="O91" s="1">
        <v>1.60303</v>
      </c>
      <c r="P91" s="1">
        <v>4.19611</v>
      </c>
      <c r="Q91" s="1">
        <v>3959.875</v>
      </c>
      <c r="R91" s="1"/>
    </row>
    <row r="92" spans="1:18" x14ac:dyDescent="0.2">
      <c r="A92" t="s">
        <v>31</v>
      </c>
      <c r="B92">
        <v>2005</v>
      </c>
      <c r="C92" t="s">
        <v>18</v>
      </c>
      <c r="D92" s="1">
        <v>45.831650000000003</v>
      </c>
      <c r="E92" s="1">
        <v>539.41139999999996</v>
      </c>
      <c r="F92" s="2">
        <v>0.118105</v>
      </c>
      <c r="G92" s="2">
        <v>1.5732899999999901</v>
      </c>
      <c r="H92" s="3">
        <v>22</v>
      </c>
      <c r="I92">
        <v>0.9</v>
      </c>
      <c r="J92">
        <v>62</v>
      </c>
      <c r="K92">
        <v>47</v>
      </c>
      <c r="L92">
        <v>54</v>
      </c>
      <c r="M92" s="1">
        <v>53.152299999999997</v>
      </c>
      <c r="N92" s="4">
        <v>740</v>
      </c>
      <c r="O92" s="1">
        <v>1.67059</v>
      </c>
      <c r="P92" s="1">
        <v>4.7628899999999996</v>
      </c>
      <c r="Q92" s="1">
        <v>4038.3820000000001</v>
      </c>
      <c r="R92" s="1"/>
    </row>
    <row r="93" spans="1:18" x14ac:dyDescent="0.2">
      <c r="A93" t="s">
        <v>31</v>
      </c>
      <c r="B93">
        <v>2006</v>
      </c>
      <c r="C93" t="s">
        <v>18</v>
      </c>
      <c r="D93" s="1">
        <v>46.317520000000002</v>
      </c>
      <c r="E93" s="1">
        <v>530.14340000000004</v>
      </c>
      <c r="F93" s="2">
        <v>0.11658499999999999</v>
      </c>
      <c r="G93" s="2">
        <v>1.69892</v>
      </c>
      <c r="H93" s="3">
        <v>22.1</v>
      </c>
      <c r="I93">
        <v>1</v>
      </c>
      <c r="J93">
        <v>61</v>
      </c>
      <c r="K93">
        <v>47</v>
      </c>
      <c r="L93">
        <v>51</v>
      </c>
      <c r="M93" s="1">
        <v>52.124109999999902</v>
      </c>
      <c r="N93" s="4">
        <v>790</v>
      </c>
      <c r="O93" s="1">
        <v>1.6287199999999999</v>
      </c>
      <c r="P93" s="1">
        <v>4.4603599999999997</v>
      </c>
      <c r="Q93" s="1">
        <v>4118.0690000000004</v>
      </c>
      <c r="R93" s="1"/>
    </row>
    <row r="94" spans="1:18" x14ac:dyDescent="0.2">
      <c r="A94" t="s">
        <v>31</v>
      </c>
      <c r="B94">
        <v>2007</v>
      </c>
      <c r="C94" t="s">
        <v>18</v>
      </c>
      <c r="D94" s="1">
        <v>46.993729999999999</v>
      </c>
      <c r="E94" s="1">
        <v>515.6028</v>
      </c>
      <c r="F94" s="2">
        <v>0.115255</v>
      </c>
      <c r="G94" s="2">
        <v>1.6851099999999899</v>
      </c>
      <c r="H94" s="3">
        <v>22.1</v>
      </c>
      <c r="I94">
        <v>1.1000000000000001</v>
      </c>
      <c r="J94">
        <v>59</v>
      </c>
      <c r="K94">
        <v>46</v>
      </c>
      <c r="L94">
        <v>48</v>
      </c>
      <c r="M94" s="1">
        <v>51.096519999999998</v>
      </c>
      <c r="N94" s="4">
        <v>830</v>
      </c>
      <c r="O94" s="1">
        <v>1.8359099999999999</v>
      </c>
      <c r="P94" s="1">
        <v>4.7710599999999896</v>
      </c>
      <c r="Q94" s="1">
        <v>4198.01</v>
      </c>
      <c r="R94" s="1"/>
    </row>
    <row r="95" spans="1:18" x14ac:dyDescent="0.2">
      <c r="A95" t="s">
        <v>31</v>
      </c>
      <c r="B95">
        <v>2008</v>
      </c>
      <c r="C95" t="s">
        <v>18</v>
      </c>
      <c r="D95" s="1">
        <v>47.84554</v>
      </c>
      <c r="E95" s="1">
        <v>495.26920000000001</v>
      </c>
      <c r="F95" s="2">
        <v>0.113515</v>
      </c>
      <c r="G95" s="2">
        <v>1.72614</v>
      </c>
      <c r="H95" s="3">
        <v>22.2</v>
      </c>
      <c r="I95">
        <v>1.2</v>
      </c>
      <c r="J95">
        <v>58</v>
      </c>
      <c r="K95">
        <v>46</v>
      </c>
      <c r="L95">
        <v>45</v>
      </c>
      <c r="M95" s="1">
        <v>50.068829999999998</v>
      </c>
      <c r="N95" s="4">
        <v>840</v>
      </c>
      <c r="O95" s="1">
        <v>1.3327599999999999</v>
      </c>
      <c r="P95" s="1">
        <v>4.0220699999999896</v>
      </c>
      <c r="Q95" s="1">
        <v>4273.366</v>
      </c>
      <c r="R95" s="1"/>
    </row>
    <row r="96" spans="1:18" x14ac:dyDescent="0.2">
      <c r="A96" t="s">
        <v>31</v>
      </c>
      <c r="B96">
        <v>2009</v>
      </c>
      <c r="C96" t="s">
        <v>18</v>
      </c>
      <c r="D96" s="1">
        <v>48.860950000000003</v>
      </c>
      <c r="E96" s="1">
        <v>470.13099999999997</v>
      </c>
      <c r="F96" s="2">
        <v>0.11157499999999999</v>
      </c>
      <c r="G96" s="2">
        <v>1.6560699999999999</v>
      </c>
      <c r="H96" s="3">
        <v>22.3</v>
      </c>
      <c r="I96">
        <v>1.3</v>
      </c>
      <c r="J96">
        <v>56</v>
      </c>
      <c r="K96">
        <v>45</v>
      </c>
      <c r="L96">
        <v>42</v>
      </c>
      <c r="M96" s="1">
        <v>49.040750000000003</v>
      </c>
      <c r="N96" s="4">
        <v>920</v>
      </c>
      <c r="O96" s="1">
        <v>0.78961000000000003</v>
      </c>
      <c r="P96" s="1">
        <v>4.3450899999999999</v>
      </c>
      <c r="Q96" s="1">
        <v>4337.625</v>
      </c>
      <c r="R96" s="1"/>
    </row>
    <row r="97" spans="1:18" x14ac:dyDescent="0.2">
      <c r="A97" t="s">
        <v>31</v>
      </c>
      <c r="B97">
        <v>2010</v>
      </c>
      <c r="C97" t="s">
        <v>18</v>
      </c>
      <c r="D97" s="1">
        <v>49.593059999999902</v>
      </c>
      <c r="E97" s="1">
        <v>457.99220000000003</v>
      </c>
      <c r="F97" s="2">
        <v>0.109915</v>
      </c>
      <c r="G97" s="2">
        <v>1.86748</v>
      </c>
      <c r="H97" s="3">
        <v>22.4</v>
      </c>
      <c r="I97">
        <v>1.4</v>
      </c>
      <c r="J97">
        <v>53</v>
      </c>
      <c r="K97">
        <v>46</v>
      </c>
      <c r="L97">
        <v>45</v>
      </c>
      <c r="M97" s="1">
        <v>48.012320000000003</v>
      </c>
      <c r="N97" s="4">
        <v>970</v>
      </c>
      <c r="O97" s="1">
        <v>1.0647599999999999</v>
      </c>
      <c r="P97" s="1">
        <v>3.7420300000000002</v>
      </c>
      <c r="Q97" s="1">
        <v>4386.768</v>
      </c>
      <c r="R97" s="1"/>
    </row>
    <row r="98" spans="1:18" x14ac:dyDescent="0.2">
      <c r="A98" t="s">
        <v>31</v>
      </c>
      <c r="B98">
        <v>2011</v>
      </c>
      <c r="C98" t="s">
        <v>18</v>
      </c>
      <c r="D98" s="1">
        <v>50.215269999999997</v>
      </c>
      <c r="E98" s="1">
        <v>449.88850000000002</v>
      </c>
      <c r="F98" s="2">
        <v>0.10749</v>
      </c>
      <c r="G98" s="2">
        <v>1.8856900000000001</v>
      </c>
      <c r="H98" s="3">
        <v>22.5</v>
      </c>
      <c r="I98">
        <v>1.5</v>
      </c>
      <c r="J98">
        <v>49</v>
      </c>
      <c r="K98">
        <v>47</v>
      </c>
      <c r="L98">
        <v>47</v>
      </c>
      <c r="M98" s="1">
        <v>46.982909999999997</v>
      </c>
      <c r="N98" s="4">
        <v>1020</v>
      </c>
      <c r="O98" s="1">
        <v>0.83367000000000002</v>
      </c>
      <c r="P98" s="1">
        <v>3.8226599999999999</v>
      </c>
      <c r="Q98" s="1">
        <v>4418.6369999999997</v>
      </c>
      <c r="R98" s="1"/>
    </row>
    <row r="99" spans="1:18" x14ac:dyDescent="0.2">
      <c r="A99" t="s">
        <v>31</v>
      </c>
      <c r="B99">
        <v>2012</v>
      </c>
      <c r="C99" t="s">
        <v>18</v>
      </c>
      <c r="D99" s="1">
        <v>50.734279999999998</v>
      </c>
      <c r="E99" s="1">
        <v>445.18209999999999</v>
      </c>
      <c r="F99" s="2">
        <v>0.10519000000000001</v>
      </c>
      <c r="G99" s="2">
        <v>1.8744799999999999</v>
      </c>
      <c r="H99" s="3">
        <v>22.6</v>
      </c>
      <c r="I99">
        <v>1.6</v>
      </c>
      <c r="J99">
        <v>49</v>
      </c>
      <c r="K99">
        <v>47</v>
      </c>
      <c r="L99">
        <v>47</v>
      </c>
      <c r="M99" s="1">
        <v>45.952579999999998</v>
      </c>
      <c r="N99" s="4">
        <v>1090</v>
      </c>
      <c r="O99" s="1">
        <v>1.0114299999999901</v>
      </c>
      <c r="P99" s="1">
        <v>3.8741699999999999</v>
      </c>
      <c r="Q99" s="1">
        <v>4436.4160000000002</v>
      </c>
      <c r="R99" s="1"/>
    </row>
    <row r="100" spans="1:18" x14ac:dyDescent="0.2">
      <c r="A100" t="s">
        <v>31</v>
      </c>
      <c r="B100">
        <v>2013</v>
      </c>
      <c r="C100" t="s">
        <v>18</v>
      </c>
      <c r="D100" s="1">
        <v>49.951529999999998</v>
      </c>
      <c r="E100" s="1">
        <v>466.7475</v>
      </c>
      <c r="F100" s="2">
        <v>0.10338499999999901</v>
      </c>
      <c r="G100" s="2">
        <v>1.6233599999999999</v>
      </c>
      <c r="H100" s="3">
        <v>22.6</v>
      </c>
      <c r="I100">
        <v>1.8</v>
      </c>
      <c r="J100">
        <v>25</v>
      </c>
      <c r="K100">
        <v>23</v>
      </c>
      <c r="L100">
        <v>23</v>
      </c>
      <c r="M100" s="1">
        <v>46.037799999999997</v>
      </c>
      <c r="N100" s="4">
        <v>710</v>
      </c>
      <c r="O100" s="1">
        <v>0.63305</v>
      </c>
      <c r="P100" s="1">
        <v>4.84335</v>
      </c>
      <c r="Q100" s="1">
        <v>4447.9440000000004</v>
      </c>
      <c r="R100" s="1"/>
    </row>
    <row r="101" spans="1:18" x14ac:dyDescent="0.2">
      <c r="A101" t="s">
        <v>31</v>
      </c>
      <c r="B101">
        <v>2014</v>
      </c>
      <c r="C101" t="s">
        <v>18</v>
      </c>
      <c r="D101" s="1">
        <v>51.27411</v>
      </c>
      <c r="E101" s="1">
        <v>443.83800000000002</v>
      </c>
      <c r="F101" s="2">
        <v>0.10027</v>
      </c>
      <c r="G101" s="2">
        <v>0.74709999999999999</v>
      </c>
      <c r="H101" s="3">
        <v>22.7</v>
      </c>
      <c r="I101">
        <v>1.9</v>
      </c>
      <c r="J101">
        <v>49</v>
      </c>
      <c r="K101">
        <v>47</v>
      </c>
      <c r="L101">
        <v>47</v>
      </c>
      <c r="M101" s="1">
        <v>46.129539999999999</v>
      </c>
      <c r="N101" s="4">
        <v>720</v>
      </c>
      <c r="O101" s="1">
        <v>0.91364999999999996</v>
      </c>
      <c r="P101" s="1">
        <v>4.8532500000000001</v>
      </c>
      <c r="Q101" s="1">
        <v>4464.1750000000002</v>
      </c>
      <c r="R101" s="1"/>
    </row>
    <row r="102" spans="1:18" x14ac:dyDescent="0.2">
      <c r="A102" t="s">
        <v>31</v>
      </c>
      <c r="B102">
        <v>2015</v>
      </c>
      <c r="C102" t="s">
        <v>18</v>
      </c>
      <c r="D102" s="1">
        <v>52.598950000000002</v>
      </c>
      <c r="E102" s="1">
        <v>418.16919999999999</v>
      </c>
      <c r="F102" s="2">
        <v>9.7250000000000003E-2</v>
      </c>
      <c r="G102" s="2">
        <v>0.86527999999999905</v>
      </c>
      <c r="H102" s="3">
        <v>22.8</v>
      </c>
      <c r="I102">
        <v>2.1</v>
      </c>
      <c r="J102">
        <v>49</v>
      </c>
      <c r="K102">
        <v>47</v>
      </c>
      <c r="L102">
        <v>47</v>
      </c>
      <c r="M102" s="1">
        <v>46.228079999999999</v>
      </c>
      <c r="N102" s="4">
        <v>750</v>
      </c>
      <c r="O102" s="1">
        <v>0.52168000000000003</v>
      </c>
      <c r="P102" s="1">
        <v>6.3089899999999997</v>
      </c>
      <c r="Q102" s="1">
        <v>4493.17</v>
      </c>
      <c r="R102" s="1"/>
    </row>
    <row r="103" spans="1:18" x14ac:dyDescent="0.2">
      <c r="A103" t="s">
        <v>31</v>
      </c>
      <c r="B103">
        <v>2016</v>
      </c>
      <c r="C103" t="s">
        <v>18</v>
      </c>
      <c r="D103" s="1">
        <v>53.0428</v>
      </c>
      <c r="E103" s="1">
        <v>411.94380000000001</v>
      </c>
      <c r="F103" s="2">
        <v>9.5254999999999895E-2</v>
      </c>
      <c r="G103" s="2">
        <v>0.87422</v>
      </c>
      <c r="H103" s="3">
        <v>22.9</v>
      </c>
      <c r="I103">
        <v>2.2000000000000002</v>
      </c>
      <c r="J103">
        <v>49</v>
      </c>
      <c r="K103">
        <v>47</v>
      </c>
      <c r="L103">
        <v>47</v>
      </c>
      <c r="M103" s="1">
        <v>46.333759999999998</v>
      </c>
      <c r="N103" s="4">
        <v>790</v>
      </c>
      <c r="O103" s="1">
        <v>0.62973000000000001</v>
      </c>
      <c r="P103" s="1">
        <v>4.2815000000000003</v>
      </c>
      <c r="Q103" s="1">
        <v>4537.6859999999997</v>
      </c>
      <c r="R103" s="1"/>
    </row>
    <row r="104" spans="1:18" x14ac:dyDescent="0.2">
      <c r="A104" t="s">
        <v>32</v>
      </c>
      <c r="B104">
        <v>2000</v>
      </c>
      <c r="C104" t="s">
        <v>18</v>
      </c>
      <c r="D104" s="1">
        <v>50.721290000000003</v>
      </c>
      <c r="E104" s="1">
        <v>458.43450000000001</v>
      </c>
      <c r="F104" s="2">
        <v>8.8904999999999998E-2</v>
      </c>
      <c r="G104" s="2">
        <v>5.96244</v>
      </c>
      <c r="H104" s="3">
        <v>22.1</v>
      </c>
      <c r="I104">
        <v>0.5</v>
      </c>
      <c r="J104">
        <v>78</v>
      </c>
      <c r="K104">
        <v>64</v>
      </c>
      <c r="L104">
        <v>79</v>
      </c>
      <c r="M104" s="1">
        <v>27.250820000000001</v>
      </c>
      <c r="N104" s="4">
        <v>1230</v>
      </c>
      <c r="O104" s="1">
        <v>0.74265000000000003</v>
      </c>
      <c r="P104" s="1">
        <v>3.40056</v>
      </c>
      <c r="Q104" s="1">
        <v>33499.18</v>
      </c>
      <c r="R104" s="1"/>
    </row>
    <row r="105" spans="1:18" x14ac:dyDescent="0.2">
      <c r="A105" t="s">
        <v>32</v>
      </c>
      <c r="B105">
        <v>2001</v>
      </c>
      <c r="C105" t="s">
        <v>18</v>
      </c>
      <c r="D105" s="1">
        <v>51.358020000000003</v>
      </c>
      <c r="E105" s="1">
        <v>457.89620000000002</v>
      </c>
      <c r="F105" s="2">
        <v>8.2915000000000003E-2</v>
      </c>
      <c r="G105" s="2">
        <v>6.2483399999999998</v>
      </c>
      <c r="H105" s="3">
        <v>22.2</v>
      </c>
      <c r="I105">
        <v>0.6</v>
      </c>
      <c r="J105">
        <v>86</v>
      </c>
      <c r="K105">
        <v>65</v>
      </c>
      <c r="L105">
        <v>87</v>
      </c>
      <c r="M105" s="1">
        <v>28.669309999999999</v>
      </c>
      <c r="N105" s="4">
        <v>1280</v>
      </c>
      <c r="O105" s="1">
        <v>1.07769</v>
      </c>
      <c r="P105" s="1">
        <v>4.1912199999999897</v>
      </c>
      <c r="Q105" s="1">
        <v>34385.856</v>
      </c>
      <c r="R105" s="1"/>
    </row>
    <row r="106" spans="1:18" x14ac:dyDescent="0.2">
      <c r="A106" t="s">
        <v>32</v>
      </c>
      <c r="B106">
        <v>2002</v>
      </c>
      <c r="C106" t="s">
        <v>18</v>
      </c>
      <c r="D106" s="1">
        <v>52.056280000000001</v>
      </c>
      <c r="E106" s="1">
        <v>455.94229999999999</v>
      </c>
      <c r="F106" s="2">
        <v>7.6754999999999907E-2</v>
      </c>
      <c r="G106" s="2">
        <v>5.1373899999999999</v>
      </c>
      <c r="H106" s="3">
        <v>22.2</v>
      </c>
      <c r="I106">
        <v>0.7</v>
      </c>
      <c r="J106">
        <v>89</v>
      </c>
      <c r="K106">
        <v>91</v>
      </c>
      <c r="L106">
        <v>89</v>
      </c>
      <c r="M106" s="1">
        <v>30.087569999999999</v>
      </c>
      <c r="N106" s="4">
        <v>1380</v>
      </c>
      <c r="O106" s="1">
        <v>1.32267</v>
      </c>
      <c r="P106" s="1">
        <v>4.65578</v>
      </c>
      <c r="Q106" s="1">
        <v>35334.788</v>
      </c>
      <c r="R106" s="1"/>
    </row>
    <row r="107" spans="1:18" x14ac:dyDescent="0.2">
      <c r="A107" t="s">
        <v>32</v>
      </c>
      <c r="B107">
        <v>2003</v>
      </c>
      <c r="C107" t="s">
        <v>18</v>
      </c>
      <c r="D107" s="1">
        <v>52.769599999999997</v>
      </c>
      <c r="E107" s="1">
        <v>452.82249999999999</v>
      </c>
      <c r="F107" s="2">
        <v>7.0989999999999998E-2</v>
      </c>
      <c r="G107" s="2">
        <v>3.4514199999999899</v>
      </c>
      <c r="H107" s="3">
        <v>22.3</v>
      </c>
      <c r="I107">
        <v>0.7</v>
      </c>
      <c r="J107">
        <v>97</v>
      </c>
      <c r="K107">
        <v>97</v>
      </c>
      <c r="L107">
        <v>95</v>
      </c>
      <c r="M107" s="1">
        <v>31.596520000000002</v>
      </c>
      <c r="N107" s="4">
        <v>1450</v>
      </c>
      <c r="O107" s="1">
        <v>1.48953</v>
      </c>
      <c r="P107" s="1">
        <v>5.3349500000000001</v>
      </c>
      <c r="Q107" s="1">
        <v>36337.781999999999</v>
      </c>
      <c r="R107" s="1"/>
    </row>
    <row r="108" spans="1:18" x14ac:dyDescent="0.2">
      <c r="A108" t="s">
        <v>32</v>
      </c>
      <c r="B108">
        <v>2004</v>
      </c>
      <c r="C108" t="s">
        <v>18</v>
      </c>
      <c r="D108" s="1">
        <v>53.4831</v>
      </c>
      <c r="E108" s="1">
        <v>447.93770000000001</v>
      </c>
      <c r="F108" s="2">
        <v>6.6179999999999906E-2</v>
      </c>
      <c r="G108" s="2">
        <v>5.6922899999999998</v>
      </c>
      <c r="H108" s="3">
        <v>22.4</v>
      </c>
      <c r="I108">
        <v>0.8</v>
      </c>
      <c r="J108">
        <v>94</v>
      </c>
      <c r="K108">
        <v>95</v>
      </c>
      <c r="L108">
        <v>95</v>
      </c>
      <c r="M108" s="1">
        <v>33.292619999999999</v>
      </c>
      <c r="N108" s="4">
        <v>1560</v>
      </c>
      <c r="O108" s="1">
        <v>1.9703200000000001</v>
      </c>
      <c r="P108" s="1">
        <v>5.74777</v>
      </c>
      <c r="Q108" s="1">
        <v>37379.767</v>
      </c>
      <c r="R108" s="1"/>
    </row>
    <row r="109" spans="1:18" x14ac:dyDescent="0.2">
      <c r="A109" t="s">
        <v>32</v>
      </c>
      <c r="B109">
        <v>2005</v>
      </c>
      <c r="C109" t="s">
        <v>18</v>
      </c>
      <c r="D109" s="1">
        <v>54.209350000000001</v>
      </c>
      <c r="E109" s="1">
        <v>440.93889999999999</v>
      </c>
      <c r="F109" s="2">
        <v>6.2175000000000001E-2</v>
      </c>
      <c r="G109" s="2">
        <v>5.7412599999999996</v>
      </c>
      <c r="H109" s="3">
        <v>22.5</v>
      </c>
      <c r="I109">
        <v>0.9</v>
      </c>
      <c r="J109">
        <v>91</v>
      </c>
      <c r="K109">
        <v>91</v>
      </c>
      <c r="L109">
        <v>90</v>
      </c>
      <c r="M109" s="1">
        <v>35.005229999999997</v>
      </c>
      <c r="N109" s="4">
        <v>1670</v>
      </c>
      <c r="O109" s="1">
        <v>2.3444400000000001</v>
      </c>
      <c r="P109" s="1">
        <v>6.4138500000000001</v>
      </c>
      <c r="Q109" s="1">
        <v>38450.32</v>
      </c>
      <c r="R109" s="1"/>
    </row>
    <row r="110" spans="1:18" x14ac:dyDescent="0.2">
      <c r="A110" t="s">
        <v>32</v>
      </c>
      <c r="B110">
        <v>2006</v>
      </c>
      <c r="C110" t="s">
        <v>18</v>
      </c>
      <c r="D110" s="1">
        <v>55.096139999999998</v>
      </c>
      <c r="E110" s="1">
        <v>427.36439999999999</v>
      </c>
      <c r="F110" s="2">
        <v>5.9579999999999897E-2</v>
      </c>
      <c r="G110" s="2">
        <v>6.0874499999999996</v>
      </c>
      <c r="H110" s="3">
        <v>22.5</v>
      </c>
      <c r="I110">
        <v>1</v>
      </c>
      <c r="J110">
        <v>93</v>
      </c>
      <c r="K110">
        <v>91</v>
      </c>
      <c r="L110">
        <v>90</v>
      </c>
      <c r="M110" s="1">
        <v>36.734559999999902</v>
      </c>
      <c r="N110" s="4">
        <v>1810</v>
      </c>
      <c r="O110" s="1">
        <v>2.41425</v>
      </c>
      <c r="P110" s="1">
        <v>7.7076699999999896</v>
      </c>
      <c r="Q110" s="1">
        <v>39548.663</v>
      </c>
      <c r="R110" s="1"/>
    </row>
    <row r="111" spans="1:18" x14ac:dyDescent="0.2">
      <c r="A111" t="s">
        <v>32</v>
      </c>
      <c r="B111">
        <v>2007</v>
      </c>
      <c r="C111" t="s">
        <v>18</v>
      </c>
      <c r="D111" s="1">
        <v>56.398509999999902</v>
      </c>
      <c r="E111" s="1">
        <v>400.65679999999998</v>
      </c>
      <c r="F111" s="2">
        <v>5.6979999999999899E-2</v>
      </c>
      <c r="G111" s="2">
        <v>6.89377</v>
      </c>
      <c r="H111" s="3">
        <v>22.6</v>
      </c>
      <c r="I111">
        <v>1.1000000000000001</v>
      </c>
      <c r="J111">
        <v>90</v>
      </c>
      <c r="K111">
        <v>88</v>
      </c>
      <c r="L111">
        <v>83</v>
      </c>
      <c r="M111" s="1">
        <v>38.479859999999903</v>
      </c>
      <c r="N111" s="4">
        <v>1910</v>
      </c>
      <c r="O111" s="1">
        <v>1.9690000000000001</v>
      </c>
      <c r="P111" s="1">
        <v>6.9833899999999902</v>
      </c>
      <c r="Q111" s="1">
        <v>40681.413999999997</v>
      </c>
      <c r="R111" s="1"/>
    </row>
    <row r="112" spans="1:18" x14ac:dyDescent="0.2">
      <c r="A112" t="s">
        <v>32</v>
      </c>
      <c r="B112">
        <v>2008</v>
      </c>
      <c r="C112" t="s">
        <v>18</v>
      </c>
      <c r="D112" s="1">
        <v>57.907490000000003</v>
      </c>
      <c r="E112" s="1">
        <v>366.87610000000001</v>
      </c>
      <c r="F112" s="2">
        <v>5.4789999999999998E-2</v>
      </c>
      <c r="G112" s="2">
        <v>4.9563899999999999</v>
      </c>
      <c r="H112" s="3">
        <v>22.7</v>
      </c>
      <c r="I112">
        <v>1.2</v>
      </c>
      <c r="J112">
        <v>88</v>
      </c>
      <c r="K112">
        <v>89</v>
      </c>
      <c r="L112">
        <v>86</v>
      </c>
      <c r="M112" s="1">
        <v>40.241779999999999</v>
      </c>
      <c r="N112" s="4">
        <v>2000</v>
      </c>
      <c r="O112" s="1">
        <v>2.2601100000000001</v>
      </c>
      <c r="P112" s="1">
        <v>5.6370500000000003</v>
      </c>
      <c r="Q112" s="1">
        <v>41853.943999999901</v>
      </c>
      <c r="R112" s="1"/>
    </row>
    <row r="113" spans="1:18" x14ac:dyDescent="0.2">
      <c r="A113" t="s">
        <v>32</v>
      </c>
      <c r="B113">
        <v>2009</v>
      </c>
      <c r="C113" t="s">
        <v>18</v>
      </c>
      <c r="D113" s="1">
        <v>58.536110000000001</v>
      </c>
      <c r="E113" s="1">
        <v>356.82729999999998</v>
      </c>
      <c r="F113" s="2">
        <v>5.3175E-2</v>
      </c>
      <c r="G113" s="2">
        <v>6.2589499999999996</v>
      </c>
      <c r="H113" s="3">
        <v>22.7</v>
      </c>
      <c r="I113">
        <v>1.3</v>
      </c>
      <c r="J113">
        <v>91</v>
      </c>
      <c r="K113">
        <v>88</v>
      </c>
      <c r="L113">
        <v>85</v>
      </c>
      <c r="M113" s="1">
        <v>42.018169999999998</v>
      </c>
      <c r="N113" s="4">
        <v>2070</v>
      </c>
      <c r="O113" s="1">
        <v>1.5062199999999999</v>
      </c>
      <c r="P113" s="1">
        <v>5.1359599999999999</v>
      </c>
      <c r="Q113" s="1">
        <v>43073.834000000003</v>
      </c>
      <c r="R113" s="1"/>
    </row>
    <row r="114" spans="1:18" x14ac:dyDescent="0.2">
      <c r="A114" t="s">
        <v>32</v>
      </c>
      <c r="B114">
        <v>2010</v>
      </c>
      <c r="C114" t="s">
        <v>18</v>
      </c>
      <c r="D114" s="1">
        <v>59.359940000000002</v>
      </c>
      <c r="E114" s="1">
        <v>342.54730000000001</v>
      </c>
      <c r="F114" s="2">
        <v>5.0674999999999998E-2</v>
      </c>
      <c r="G114" s="2">
        <v>6.5925399999999996</v>
      </c>
      <c r="H114" s="3">
        <v>22.8</v>
      </c>
      <c r="I114">
        <v>1.5</v>
      </c>
      <c r="J114">
        <v>92</v>
      </c>
      <c r="K114">
        <v>94</v>
      </c>
      <c r="L114">
        <v>91</v>
      </c>
      <c r="M114" s="1">
        <v>43.810600000000001</v>
      </c>
      <c r="N114" s="4">
        <v>2140</v>
      </c>
      <c r="O114" s="1">
        <v>1.47085</v>
      </c>
      <c r="P114" s="1">
        <v>5.2991299999999999</v>
      </c>
      <c r="Q114" s="1">
        <v>44346.525000000001</v>
      </c>
      <c r="R114" s="1"/>
    </row>
    <row r="115" spans="1:18" x14ac:dyDescent="0.2">
      <c r="A115" t="s">
        <v>32</v>
      </c>
      <c r="B115">
        <v>2011</v>
      </c>
      <c r="C115" t="s">
        <v>18</v>
      </c>
      <c r="D115" s="1">
        <v>60.182769999999998</v>
      </c>
      <c r="E115" s="1">
        <v>328.14510000000001</v>
      </c>
      <c r="F115" s="2">
        <v>4.8904999999999997E-2</v>
      </c>
      <c r="G115" s="2">
        <v>6.7146899999999903</v>
      </c>
      <c r="H115" s="3">
        <v>22.9</v>
      </c>
      <c r="I115">
        <v>1.6</v>
      </c>
      <c r="J115">
        <v>93</v>
      </c>
      <c r="K115">
        <v>88</v>
      </c>
      <c r="L115">
        <v>90</v>
      </c>
      <c r="M115" s="1">
        <v>45.617379999999997</v>
      </c>
      <c r="N115" s="4">
        <v>2290</v>
      </c>
      <c r="O115" s="1">
        <v>1.3053399999999999</v>
      </c>
      <c r="P115" s="1">
        <v>5.1287699999999896</v>
      </c>
      <c r="Q115" s="1">
        <v>45673.512000000002</v>
      </c>
      <c r="R115" s="1"/>
    </row>
    <row r="116" spans="1:18" x14ac:dyDescent="0.2">
      <c r="A116" t="s">
        <v>32</v>
      </c>
      <c r="B116">
        <v>2012</v>
      </c>
      <c r="C116" t="s">
        <v>18</v>
      </c>
      <c r="D116" s="1">
        <v>60.560769999999998</v>
      </c>
      <c r="E116" s="1">
        <v>325.35840000000002</v>
      </c>
      <c r="F116" s="2">
        <v>4.6995000000000002E-2</v>
      </c>
      <c r="G116" s="2">
        <v>5.8364399999999996</v>
      </c>
      <c r="H116" s="3">
        <v>22.9</v>
      </c>
      <c r="I116">
        <v>1.8</v>
      </c>
      <c r="J116">
        <v>97</v>
      </c>
      <c r="K116">
        <v>90</v>
      </c>
      <c r="L116">
        <v>92</v>
      </c>
      <c r="M116" s="1">
        <v>47.439129999999999</v>
      </c>
      <c r="N116" s="4">
        <v>2370</v>
      </c>
      <c r="O116" s="1">
        <v>1.1757799999999901</v>
      </c>
      <c r="P116" s="1">
        <v>5.0180099999999896</v>
      </c>
      <c r="Q116" s="1">
        <v>47053.03</v>
      </c>
      <c r="R116" s="1"/>
    </row>
    <row r="117" spans="1:18" x14ac:dyDescent="0.2">
      <c r="A117" t="s">
        <v>32</v>
      </c>
      <c r="B117">
        <v>2013</v>
      </c>
      <c r="C117" t="s">
        <v>18</v>
      </c>
      <c r="D117" s="1">
        <v>61.794449999999998</v>
      </c>
      <c r="E117" s="1">
        <v>298.10739999999998</v>
      </c>
      <c r="F117" s="2">
        <v>4.5400000000000003E-2</v>
      </c>
      <c r="G117" s="2">
        <v>6.2991299999999999</v>
      </c>
      <c r="H117" s="3">
        <v>23</v>
      </c>
      <c r="I117">
        <v>1.9</v>
      </c>
      <c r="J117">
        <v>99</v>
      </c>
      <c r="K117">
        <v>91</v>
      </c>
      <c r="L117">
        <v>91</v>
      </c>
      <c r="M117" s="1">
        <v>49.274180000000001</v>
      </c>
      <c r="N117" s="4">
        <v>2500</v>
      </c>
      <c r="O117" s="1">
        <v>1.18519</v>
      </c>
      <c r="P117" s="1">
        <v>4.6465100000000001</v>
      </c>
      <c r="Q117" s="1">
        <v>48483.129000000001</v>
      </c>
      <c r="R117" s="1"/>
    </row>
    <row r="118" spans="1:18" x14ac:dyDescent="0.2">
      <c r="A118" t="s">
        <v>32</v>
      </c>
      <c r="B118">
        <v>2014</v>
      </c>
      <c r="C118" t="s">
        <v>18</v>
      </c>
      <c r="D118" s="1">
        <v>62.66469</v>
      </c>
      <c r="E118" s="1">
        <v>281.86130000000003</v>
      </c>
      <c r="F118" s="2">
        <v>4.3905E-2</v>
      </c>
      <c r="G118" s="2">
        <v>6.9837100000000003</v>
      </c>
      <c r="H118" s="3">
        <v>23.1</v>
      </c>
      <c r="I118">
        <v>2.1</v>
      </c>
      <c r="J118">
        <v>97</v>
      </c>
      <c r="K118">
        <v>97</v>
      </c>
      <c r="L118">
        <v>97</v>
      </c>
      <c r="M118" s="1">
        <v>51.120919999999998</v>
      </c>
      <c r="N118" s="4">
        <v>2640</v>
      </c>
      <c r="O118" s="1">
        <v>1.1994499999999999</v>
      </c>
      <c r="P118" s="1">
        <v>4.0148900000000003</v>
      </c>
      <c r="Q118" s="1">
        <v>49960.5609999999</v>
      </c>
      <c r="R118" s="1"/>
    </row>
    <row r="119" spans="1:18" x14ac:dyDescent="0.2">
      <c r="A119" t="s">
        <v>32</v>
      </c>
      <c r="B119">
        <v>2015</v>
      </c>
      <c r="C119" t="s">
        <v>18</v>
      </c>
      <c r="D119" s="1">
        <v>63.356349999999999</v>
      </c>
      <c r="E119" s="1">
        <v>269.69209999999998</v>
      </c>
      <c r="F119" s="2">
        <v>4.2589999999999899E-2</v>
      </c>
      <c r="G119" s="2">
        <v>7.3876499999999998</v>
      </c>
      <c r="H119" s="3">
        <v>23.1</v>
      </c>
      <c r="I119">
        <v>2.2999999999999998</v>
      </c>
      <c r="J119">
        <v>95</v>
      </c>
      <c r="K119">
        <v>93</v>
      </c>
      <c r="L119">
        <v>96</v>
      </c>
      <c r="M119" s="1">
        <v>52.979089999999999</v>
      </c>
      <c r="N119" s="4">
        <v>2740</v>
      </c>
      <c r="O119" s="1">
        <v>1.2572399999999999</v>
      </c>
      <c r="P119" s="1">
        <v>3.6496300000000002</v>
      </c>
      <c r="Q119" s="1">
        <v>51482.633000000002</v>
      </c>
      <c r="R119" s="1"/>
    </row>
    <row r="120" spans="1:18" x14ac:dyDescent="0.2">
      <c r="A120" t="s">
        <v>32</v>
      </c>
      <c r="B120">
        <v>2016</v>
      </c>
      <c r="C120" t="s">
        <v>18</v>
      </c>
      <c r="D120" s="1">
        <v>63.909129999999998</v>
      </c>
      <c r="E120" s="1">
        <v>260.68259999999998</v>
      </c>
      <c r="F120" s="2">
        <v>4.1399999999999999E-2</v>
      </c>
      <c r="G120" s="2">
        <v>7.4086800000000004</v>
      </c>
      <c r="H120" s="3">
        <v>23.2</v>
      </c>
      <c r="I120">
        <v>2.5</v>
      </c>
      <c r="J120">
        <v>83</v>
      </c>
      <c r="K120">
        <v>89</v>
      </c>
      <c r="L120">
        <v>92</v>
      </c>
      <c r="M120" s="1">
        <v>54.847540000000002</v>
      </c>
      <c r="N120" s="4">
        <v>2860</v>
      </c>
      <c r="O120" s="1">
        <v>1.6101299999999901</v>
      </c>
      <c r="P120" s="1">
        <v>3.9634800000000001</v>
      </c>
      <c r="Q120" s="1">
        <v>53049.23</v>
      </c>
      <c r="R120" s="1"/>
    </row>
    <row r="121" spans="1:18" x14ac:dyDescent="0.2">
      <c r="A121" t="s">
        <v>33</v>
      </c>
      <c r="B121">
        <v>2000</v>
      </c>
      <c r="C121" t="s">
        <v>18</v>
      </c>
      <c r="D121" s="1">
        <v>45.922409999999999</v>
      </c>
      <c r="E121" s="1">
        <v>536.19389999999999</v>
      </c>
      <c r="F121" s="2">
        <v>0.11050499999999901</v>
      </c>
      <c r="G121" s="2">
        <v>11.680999999999999</v>
      </c>
      <c r="H121" s="3">
        <v>21.2</v>
      </c>
      <c r="I121">
        <v>0.3</v>
      </c>
      <c r="J121">
        <v>57</v>
      </c>
      <c r="K121">
        <v>55</v>
      </c>
      <c r="L121">
        <v>52</v>
      </c>
      <c r="M121" s="1">
        <v>26.751619999999999</v>
      </c>
      <c r="N121" s="4">
        <v>830</v>
      </c>
      <c r="O121" s="1">
        <v>1.87259</v>
      </c>
      <c r="P121" s="1">
        <v>7.5605099999999998</v>
      </c>
      <c r="Q121" s="1">
        <v>23650.171999999999</v>
      </c>
      <c r="R121" s="1"/>
    </row>
    <row r="122" spans="1:18" x14ac:dyDescent="0.2">
      <c r="A122" t="s">
        <v>33</v>
      </c>
      <c r="B122">
        <v>2001</v>
      </c>
      <c r="C122" t="s">
        <v>18</v>
      </c>
      <c r="D122" s="1">
        <v>46.927799999999998</v>
      </c>
      <c r="E122" s="1">
        <v>522.64419999999996</v>
      </c>
      <c r="F122" s="2">
        <v>0.105655</v>
      </c>
      <c r="G122" s="2">
        <v>11.802110000000001</v>
      </c>
      <c r="H122" s="3">
        <v>21.2</v>
      </c>
      <c r="I122">
        <v>0.4</v>
      </c>
      <c r="J122">
        <v>59</v>
      </c>
      <c r="K122">
        <v>56</v>
      </c>
      <c r="L122">
        <v>55</v>
      </c>
      <c r="M122" s="1">
        <v>27.913209999999999</v>
      </c>
      <c r="N122" s="4">
        <v>860</v>
      </c>
      <c r="O122" s="1">
        <v>2.0762700000000001</v>
      </c>
      <c r="P122" s="1">
        <v>8.34375</v>
      </c>
      <c r="Q122" s="1">
        <v>24388.967999999899</v>
      </c>
      <c r="R122" s="1"/>
    </row>
    <row r="123" spans="1:18" x14ac:dyDescent="0.2">
      <c r="A123" t="s">
        <v>33</v>
      </c>
      <c r="B123">
        <v>2002</v>
      </c>
      <c r="C123" t="s">
        <v>18</v>
      </c>
      <c r="D123" s="1">
        <v>47.92841</v>
      </c>
      <c r="E123" s="1">
        <v>510.320999999999</v>
      </c>
      <c r="F123" s="2">
        <v>9.9554999999999894E-2</v>
      </c>
      <c r="G123" s="2">
        <v>11.638059999999999</v>
      </c>
      <c r="H123" s="3">
        <v>21.3</v>
      </c>
      <c r="I123">
        <v>0.4</v>
      </c>
      <c r="J123">
        <v>62</v>
      </c>
      <c r="K123">
        <v>57</v>
      </c>
      <c r="L123">
        <v>57</v>
      </c>
      <c r="M123" s="1">
        <v>29.097300000000001</v>
      </c>
      <c r="N123" s="4">
        <v>930</v>
      </c>
      <c r="O123" s="1">
        <v>2.1597599999999999</v>
      </c>
      <c r="P123" s="1">
        <v>8.7512899999999991</v>
      </c>
      <c r="Q123" s="1">
        <v>25167.257000000001</v>
      </c>
      <c r="R123" s="1"/>
    </row>
    <row r="124" spans="1:18" x14ac:dyDescent="0.2">
      <c r="A124" t="s">
        <v>33</v>
      </c>
      <c r="B124">
        <v>2003</v>
      </c>
      <c r="C124" t="s">
        <v>18</v>
      </c>
      <c r="D124" s="1">
        <v>49.183390000000003</v>
      </c>
      <c r="E124" s="1">
        <v>494.10860000000002</v>
      </c>
      <c r="F124" s="2">
        <v>9.2524999999999996E-2</v>
      </c>
      <c r="G124" s="2">
        <v>11.37196</v>
      </c>
      <c r="H124" s="3">
        <v>21.4</v>
      </c>
      <c r="I124">
        <v>0.5</v>
      </c>
      <c r="J124">
        <v>64</v>
      </c>
      <c r="K124">
        <v>57</v>
      </c>
      <c r="L124">
        <v>59</v>
      </c>
      <c r="M124" s="1">
        <v>30.303259999999899</v>
      </c>
      <c r="N124" s="4">
        <v>970</v>
      </c>
      <c r="O124" s="1">
        <v>2.03952</v>
      </c>
      <c r="P124" s="1">
        <v>8.65062</v>
      </c>
      <c r="Q124" s="1">
        <v>25980.552</v>
      </c>
      <c r="R124" s="1"/>
    </row>
    <row r="125" spans="1:18" x14ac:dyDescent="0.2">
      <c r="A125" t="s">
        <v>33</v>
      </c>
      <c r="B125">
        <v>2004</v>
      </c>
      <c r="C125" t="s">
        <v>18</v>
      </c>
      <c r="D125" s="1">
        <v>50.330669999999998</v>
      </c>
      <c r="E125" s="1">
        <v>480.34910000000002</v>
      </c>
      <c r="F125" s="2">
        <v>8.5289999999999894E-2</v>
      </c>
      <c r="G125" s="2">
        <v>11.05631</v>
      </c>
      <c r="H125" s="3">
        <v>21.5</v>
      </c>
      <c r="I125">
        <v>0.5</v>
      </c>
      <c r="J125">
        <v>66</v>
      </c>
      <c r="K125">
        <v>58</v>
      </c>
      <c r="L125">
        <v>62</v>
      </c>
      <c r="M125" s="1">
        <v>31.53097</v>
      </c>
      <c r="N125" s="4">
        <v>1030</v>
      </c>
      <c r="O125" s="1">
        <v>2.6800700000000002</v>
      </c>
      <c r="P125" s="1">
        <v>10.285780000000001</v>
      </c>
      <c r="Q125" s="1">
        <v>26821.296999999999</v>
      </c>
      <c r="R125" s="1"/>
    </row>
    <row r="126" spans="1:18" x14ac:dyDescent="0.2">
      <c r="A126" t="s">
        <v>33</v>
      </c>
      <c r="B126">
        <v>2005</v>
      </c>
      <c r="C126" t="s">
        <v>18</v>
      </c>
      <c r="D126" s="1">
        <v>52.1629</v>
      </c>
      <c r="E126" s="1">
        <v>448.1191</v>
      </c>
      <c r="F126" s="2">
        <v>7.843E-2</v>
      </c>
      <c r="G126" s="2">
        <v>11.2981199999999</v>
      </c>
      <c r="H126" s="3">
        <v>21.6</v>
      </c>
      <c r="I126">
        <v>0.6</v>
      </c>
      <c r="J126">
        <v>68</v>
      </c>
      <c r="K126">
        <v>59</v>
      </c>
      <c r="L126">
        <v>64</v>
      </c>
      <c r="M126" s="1">
        <v>32.77787</v>
      </c>
      <c r="N126" s="4">
        <v>1090</v>
      </c>
      <c r="O126" s="1">
        <v>2.6652200000000001</v>
      </c>
      <c r="P126" s="1">
        <v>11.36374</v>
      </c>
      <c r="Q126" s="1">
        <v>27684.584999999999</v>
      </c>
      <c r="R126" s="1"/>
    </row>
    <row r="127" spans="1:18" x14ac:dyDescent="0.2">
      <c r="A127" t="s">
        <v>33</v>
      </c>
      <c r="B127">
        <v>2006</v>
      </c>
      <c r="C127" t="s">
        <v>18</v>
      </c>
      <c r="D127" s="1">
        <v>53.858890000000002</v>
      </c>
      <c r="E127" s="1">
        <v>418.20639999999997</v>
      </c>
      <c r="F127" s="2">
        <v>7.2314999999999893E-2</v>
      </c>
      <c r="G127" s="2">
        <v>10.96771</v>
      </c>
      <c r="H127" s="3">
        <v>21.6</v>
      </c>
      <c r="I127">
        <v>0.6</v>
      </c>
      <c r="J127">
        <v>75</v>
      </c>
      <c r="K127">
        <v>62</v>
      </c>
      <c r="L127">
        <v>64</v>
      </c>
      <c r="M127" s="1">
        <v>34.045699999999997</v>
      </c>
      <c r="N127" s="4">
        <v>1210</v>
      </c>
      <c r="O127" s="1">
        <v>2.8952399999999998</v>
      </c>
      <c r="P127" s="1">
        <v>11.7927699999999</v>
      </c>
      <c r="Q127" s="1">
        <v>28571.474999999999</v>
      </c>
      <c r="R127" s="1"/>
    </row>
    <row r="128" spans="1:18" x14ac:dyDescent="0.2">
      <c r="A128" t="s">
        <v>33</v>
      </c>
      <c r="B128">
        <v>2007</v>
      </c>
      <c r="C128" t="s">
        <v>18</v>
      </c>
      <c r="D128" s="1">
        <v>54.545540000000003</v>
      </c>
      <c r="E128" s="1">
        <v>416.13889999999998</v>
      </c>
      <c r="F128" s="2">
        <v>6.6814999999999999E-2</v>
      </c>
      <c r="G128" s="2">
        <v>10.769629999999999</v>
      </c>
      <c r="H128" s="3">
        <v>21.7</v>
      </c>
      <c r="I128">
        <v>0.7</v>
      </c>
      <c r="J128">
        <v>75</v>
      </c>
      <c r="K128">
        <v>70</v>
      </c>
      <c r="L128">
        <v>73</v>
      </c>
      <c r="M128" s="1">
        <v>35.332369999999997</v>
      </c>
      <c r="N128" s="4">
        <v>1310</v>
      </c>
      <c r="O128" s="1">
        <v>2.8623400000000001</v>
      </c>
      <c r="P128" s="1">
        <v>11.681789999999999</v>
      </c>
      <c r="Q128" s="1">
        <v>29486.338</v>
      </c>
      <c r="R128" s="1"/>
    </row>
    <row r="129" spans="1:18" x14ac:dyDescent="0.2">
      <c r="A129" t="s">
        <v>33</v>
      </c>
      <c r="B129">
        <v>2008</v>
      </c>
      <c r="C129" t="s">
        <v>18</v>
      </c>
      <c r="D129" s="1">
        <v>55.383879999999998</v>
      </c>
      <c r="E129" s="1">
        <v>406.93830000000003</v>
      </c>
      <c r="F129" s="2">
        <v>6.2279999999999898E-2</v>
      </c>
      <c r="G129" s="2">
        <v>11.373659999999999</v>
      </c>
      <c r="H129" s="3">
        <v>21.8</v>
      </c>
      <c r="I129">
        <v>0.8</v>
      </c>
      <c r="J129">
        <v>70</v>
      </c>
      <c r="K129">
        <v>69</v>
      </c>
      <c r="L129">
        <v>71</v>
      </c>
      <c r="M129" s="1">
        <v>36.638109999999998</v>
      </c>
      <c r="N129" s="4">
        <v>1410</v>
      </c>
      <c r="O129" s="1">
        <v>2.15695999999999</v>
      </c>
      <c r="P129" s="1">
        <v>10.398489999999899</v>
      </c>
      <c r="Q129" s="1">
        <v>30431.736000000001</v>
      </c>
      <c r="R129" s="1"/>
    </row>
    <row r="130" spans="1:18" x14ac:dyDescent="0.2">
      <c r="A130" t="s">
        <v>33</v>
      </c>
      <c r="B130">
        <v>2009</v>
      </c>
      <c r="C130" t="s">
        <v>18</v>
      </c>
      <c r="D130" s="1">
        <v>56.613329999999998</v>
      </c>
      <c r="E130" s="1">
        <v>383.14139999999998</v>
      </c>
      <c r="F130" s="2">
        <v>5.8975E-2</v>
      </c>
      <c r="G130" s="2">
        <v>11.10145</v>
      </c>
      <c r="H130" s="3">
        <v>21.9</v>
      </c>
      <c r="I130">
        <v>0.9</v>
      </c>
      <c r="J130">
        <v>77</v>
      </c>
      <c r="K130">
        <v>78</v>
      </c>
      <c r="L130">
        <v>79</v>
      </c>
      <c r="M130" s="1">
        <v>37.961320000000001</v>
      </c>
      <c r="N130" s="4">
        <v>1470</v>
      </c>
      <c r="O130" s="1">
        <v>2.0740699999999999</v>
      </c>
      <c r="P130" s="1">
        <v>9.7387300000000003</v>
      </c>
      <c r="Q130" s="1">
        <v>31411.096000000001</v>
      </c>
      <c r="R130" s="1"/>
    </row>
    <row r="131" spans="1:18" x14ac:dyDescent="0.2">
      <c r="A131" t="s">
        <v>33</v>
      </c>
      <c r="B131">
        <v>2010</v>
      </c>
      <c r="C131" t="s">
        <v>18</v>
      </c>
      <c r="D131" s="1">
        <v>57.649949999999997</v>
      </c>
      <c r="E131" s="1">
        <v>364.25199999999899</v>
      </c>
      <c r="F131" s="2">
        <v>5.5804999999999903E-2</v>
      </c>
      <c r="G131" s="2">
        <v>11.50323</v>
      </c>
      <c r="H131" s="3">
        <v>22</v>
      </c>
      <c r="I131">
        <v>1</v>
      </c>
      <c r="J131">
        <v>73</v>
      </c>
      <c r="K131">
        <v>79</v>
      </c>
      <c r="L131">
        <v>80</v>
      </c>
      <c r="M131" s="1">
        <v>39.302149999999997</v>
      </c>
      <c r="N131" s="4">
        <v>1530</v>
      </c>
      <c r="O131" s="1">
        <v>1.4323399999999999</v>
      </c>
      <c r="P131" s="1">
        <v>10.515750000000001</v>
      </c>
      <c r="Q131" s="1">
        <v>32428.167000000001</v>
      </c>
      <c r="R131" s="1"/>
    </row>
    <row r="132" spans="1:18" x14ac:dyDescent="0.2">
      <c r="A132" t="s">
        <v>33</v>
      </c>
      <c r="B132">
        <v>2011</v>
      </c>
      <c r="C132" t="s">
        <v>18</v>
      </c>
      <c r="D132" s="1">
        <v>58.644730000000003</v>
      </c>
      <c r="E132" s="1">
        <v>347.71109999999999</v>
      </c>
      <c r="F132" s="2">
        <v>5.2429999999999997E-2</v>
      </c>
      <c r="G132" s="2">
        <v>11.71468</v>
      </c>
      <c r="H132" s="3">
        <v>22</v>
      </c>
      <c r="I132">
        <v>1.1000000000000001</v>
      </c>
      <c r="J132">
        <v>75</v>
      </c>
      <c r="K132">
        <v>79</v>
      </c>
      <c r="L132">
        <v>82</v>
      </c>
      <c r="M132" s="1">
        <v>40.659419999999997</v>
      </c>
      <c r="N132" s="4">
        <v>1650</v>
      </c>
      <c r="O132" s="1">
        <v>1.34585</v>
      </c>
      <c r="P132" s="1">
        <v>8.9249399999999994</v>
      </c>
      <c r="Q132" s="1">
        <v>33476.771999999997</v>
      </c>
      <c r="R132" s="1"/>
    </row>
    <row r="133" spans="1:18" x14ac:dyDescent="0.2">
      <c r="A133" t="s">
        <v>33</v>
      </c>
      <c r="B133">
        <v>2012</v>
      </c>
      <c r="C133" t="s">
        <v>18</v>
      </c>
      <c r="D133" s="1">
        <v>59.473300000000002</v>
      </c>
      <c r="E133" s="1">
        <v>335.35090000000002</v>
      </c>
      <c r="F133" s="2">
        <v>4.9224999999999998E-2</v>
      </c>
      <c r="G133" s="2">
        <v>8.3876500000000007</v>
      </c>
      <c r="H133" s="3">
        <v>22.1</v>
      </c>
      <c r="I133">
        <v>1.2</v>
      </c>
      <c r="J133">
        <v>80</v>
      </c>
      <c r="K133">
        <v>79</v>
      </c>
      <c r="L133">
        <v>83</v>
      </c>
      <c r="M133" s="1">
        <v>42.032759999999897</v>
      </c>
      <c r="N133" s="4">
        <v>1690</v>
      </c>
      <c r="O133" s="1">
        <v>1.3232999999999999</v>
      </c>
      <c r="P133" s="1">
        <v>7.8666600000000004</v>
      </c>
      <c r="Q133" s="1">
        <v>34558.703999999998</v>
      </c>
      <c r="R133" s="1"/>
    </row>
    <row r="134" spans="1:18" x14ac:dyDescent="0.2">
      <c r="A134" t="s">
        <v>33</v>
      </c>
      <c r="B134">
        <v>2013</v>
      </c>
      <c r="C134" t="s">
        <v>18</v>
      </c>
      <c r="D134" s="1">
        <v>60.525590000000001</v>
      </c>
      <c r="E134" s="1">
        <v>316.19560000000001</v>
      </c>
      <c r="F134" s="2">
        <v>4.6414999999999998E-2</v>
      </c>
      <c r="G134" s="2">
        <v>7.72342</v>
      </c>
      <c r="H134" s="3">
        <v>22.2</v>
      </c>
      <c r="I134">
        <v>1.3</v>
      </c>
      <c r="J134">
        <v>83</v>
      </c>
      <c r="K134">
        <v>78</v>
      </c>
      <c r="L134">
        <v>84</v>
      </c>
      <c r="M134" s="1">
        <v>43.420229999999997</v>
      </c>
      <c r="N134" s="4">
        <v>1720</v>
      </c>
      <c r="O134" s="1">
        <v>1.2916299999999901</v>
      </c>
      <c r="P134" s="1">
        <v>7.2497299999999996</v>
      </c>
      <c r="Q134" s="1">
        <v>35694.519</v>
      </c>
      <c r="R134" s="1"/>
    </row>
    <row r="135" spans="1:18" x14ac:dyDescent="0.2">
      <c r="A135" t="s">
        <v>33</v>
      </c>
      <c r="B135">
        <v>2014</v>
      </c>
      <c r="C135" t="s">
        <v>18</v>
      </c>
      <c r="D135" s="1">
        <v>61.308280000000003</v>
      </c>
      <c r="E135" s="1">
        <v>304.04640000000001</v>
      </c>
      <c r="F135" s="2">
        <v>4.3290000000000002E-2</v>
      </c>
      <c r="G135" s="2">
        <v>12.515829999999999</v>
      </c>
      <c r="H135" s="3">
        <v>22.3</v>
      </c>
      <c r="I135">
        <v>1.4</v>
      </c>
      <c r="J135">
        <v>85</v>
      </c>
      <c r="K135">
        <v>78</v>
      </c>
      <c r="L135">
        <v>85</v>
      </c>
      <c r="M135" s="1">
        <v>44.822589999999998</v>
      </c>
      <c r="N135" s="4">
        <v>1780</v>
      </c>
      <c r="O135" s="1">
        <v>1.0138199999999999</v>
      </c>
      <c r="P135" s="1">
        <v>6.9650899999999902</v>
      </c>
      <c r="Q135" s="1">
        <v>36911.523000000001</v>
      </c>
      <c r="R135" s="1"/>
    </row>
    <row r="136" spans="1:18" x14ac:dyDescent="0.2">
      <c r="A136" t="s">
        <v>33</v>
      </c>
      <c r="B136">
        <v>2015</v>
      </c>
      <c r="C136" t="s">
        <v>18</v>
      </c>
      <c r="D136" s="1">
        <v>62.069049999999997</v>
      </c>
      <c r="E136" s="1">
        <v>292.97269999999997</v>
      </c>
      <c r="F136" s="2">
        <v>4.1314999999999998E-2</v>
      </c>
      <c r="G136" s="2">
        <v>12.128130000000001</v>
      </c>
      <c r="H136" s="3">
        <v>22.4</v>
      </c>
      <c r="I136">
        <v>1.6</v>
      </c>
      <c r="J136">
        <v>79</v>
      </c>
      <c r="K136">
        <v>85</v>
      </c>
      <c r="L136">
        <v>89</v>
      </c>
      <c r="M136" s="1">
        <v>46.238219999999998</v>
      </c>
      <c r="N136" s="4">
        <v>1830</v>
      </c>
      <c r="O136" s="1">
        <v>1.0188600000000001</v>
      </c>
      <c r="P136" s="1">
        <v>6.7874999999999996</v>
      </c>
      <c r="Q136" s="1">
        <v>38225.453000000001</v>
      </c>
      <c r="R136" s="1"/>
    </row>
    <row r="137" spans="1:18" x14ac:dyDescent="0.2">
      <c r="A137" t="s">
        <v>33</v>
      </c>
      <c r="B137">
        <v>2016</v>
      </c>
      <c r="C137" t="s">
        <v>18</v>
      </c>
      <c r="D137" s="1">
        <v>62.49541</v>
      </c>
      <c r="E137" s="1">
        <v>287.9427</v>
      </c>
      <c r="F137" s="2">
        <v>3.9689999999999899E-2</v>
      </c>
      <c r="G137" s="2">
        <v>12.100289999999999</v>
      </c>
      <c r="H137" s="3">
        <v>22.5</v>
      </c>
      <c r="I137">
        <v>1.7</v>
      </c>
      <c r="J137">
        <v>79</v>
      </c>
      <c r="K137">
        <v>88</v>
      </c>
      <c r="L137">
        <v>93</v>
      </c>
      <c r="M137" s="1">
        <v>47.66563</v>
      </c>
      <c r="N137" s="4">
        <v>1870</v>
      </c>
      <c r="O137" s="1">
        <v>1.01091</v>
      </c>
      <c r="P137" s="1">
        <v>6.40679</v>
      </c>
      <c r="Q137" s="1">
        <v>39649.165999999997</v>
      </c>
      <c r="R137" s="1"/>
    </row>
    <row r="138" spans="1:18" x14ac:dyDescent="0.2">
      <c r="A138" t="s">
        <v>34</v>
      </c>
      <c r="B138">
        <v>2000</v>
      </c>
      <c r="C138" t="s">
        <v>18</v>
      </c>
      <c r="D138" s="1">
        <v>58.983150000000002</v>
      </c>
      <c r="E138" s="1">
        <v>361.80239999999998</v>
      </c>
      <c r="F138" s="2">
        <v>4.8155000000000003E-2</v>
      </c>
      <c r="G138" s="2">
        <v>7.7040300000000004</v>
      </c>
      <c r="H138" s="3">
        <v>26.1</v>
      </c>
      <c r="I138">
        <v>1.2</v>
      </c>
      <c r="J138">
        <v>72</v>
      </c>
      <c r="K138">
        <v>71</v>
      </c>
      <c r="L138">
        <v>73</v>
      </c>
      <c r="M138" s="1">
        <v>84.501269999999906</v>
      </c>
      <c r="N138" s="4">
        <v>7540</v>
      </c>
      <c r="O138" s="1">
        <v>2.7361399999999998</v>
      </c>
      <c r="P138" s="1">
        <v>7.4374199999999897</v>
      </c>
      <c r="Q138" s="1">
        <v>44967.707999999999</v>
      </c>
      <c r="R138" s="1"/>
    </row>
    <row r="139" spans="1:18" x14ac:dyDescent="0.2">
      <c r="A139" t="s">
        <v>34</v>
      </c>
      <c r="B139">
        <v>2001</v>
      </c>
      <c r="C139" t="s">
        <v>18</v>
      </c>
      <c r="D139" s="1">
        <v>57.909759999999999</v>
      </c>
      <c r="E139" s="1">
        <v>387.33909999999997</v>
      </c>
      <c r="F139" s="2">
        <v>4.9075000000000001E-2</v>
      </c>
      <c r="G139" s="2">
        <v>7.5629099999999996</v>
      </c>
      <c r="H139" s="3">
        <v>26.2</v>
      </c>
      <c r="I139">
        <v>1.4</v>
      </c>
      <c r="J139">
        <v>69</v>
      </c>
      <c r="K139">
        <v>71</v>
      </c>
      <c r="L139">
        <v>71</v>
      </c>
      <c r="M139" s="1">
        <v>85.035820000000001</v>
      </c>
      <c r="N139" s="4">
        <v>7750</v>
      </c>
      <c r="O139" s="1">
        <v>2.7027600000000001</v>
      </c>
      <c r="P139" s="1">
        <v>7.4511199999999898</v>
      </c>
      <c r="Q139" s="1">
        <v>45571.273999999998</v>
      </c>
      <c r="R139" s="1"/>
    </row>
    <row r="140" spans="1:18" x14ac:dyDescent="0.2">
      <c r="A140" t="s">
        <v>34</v>
      </c>
      <c r="B140">
        <v>2002</v>
      </c>
      <c r="C140" t="s">
        <v>18</v>
      </c>
      <c r="D140" s="1">
        <v>56.844189999999998</v>
      </c>
      <c r="E140" s="1">
        <v>412.16469999999998</v>
      </c>
      <c r="F140" s="2">
        <v>5.0294999999999999E-2</v>
      </c>
      <c r="G140" s="2">
        <v>7.4727300000000003</v>
      </c>
      <c r="H140" s="3">
        <v>26.3</v>
      </c>
      <c r="I140">
        <v>1.7</v>
      </c>
      <c r="J140">
        <v>65</v>
      </c>
      <c r="K140">
        <v>70</v>
      </c>
      <c r="L140">
        <v>70</v>
      </c>
      <c r="M140" s="1">
        <v>85.578739999999996</v>
      </c>
      <c r="N140" s="4">
        <v>8110</v>
      </c>
      <c r="O140" s="1">
        <v>2.3016000000000001</v>
      </c>
      <c r="P140" s="1">
        <v>6.8829000000000002</v>
      </c>
      <c r="Q140" s="1">
        <v>46150.913</v>
      </c>
      <c r="R140" s="1"/>
    </row>
    <row r="141" spans="1:18" x14ac:dyDescent="0.2">
      <c r="A141" t="s">
        <v>34</v>
      </c>
      <c r="B141">
        <v>2003</v>
      </c>
      <c r="C141" t="s">
        <v>18</v>
      </c>
      <c r="D141" s="1">
        <v>55.827919999999999</v>
      </c>
      <c r="E141" s="1">
        <v>436.55669999999998</v>
      </c>
      <c r="F141" s="2">
        <v>5.1264999999999998E-2</v>
      </c>
      <c r="G141" s="2">
        <v>7.3198399999999904</v>
      </c>
      <c r="H141" s="3">
        <v>26.4</v>
      </c>
      <c r="I141">
        <v>2</v>
      </c>
      <c r="J141">
        <v>62</v>
      </c>
      <c r="K141">
        <v>70</v>
      </c>
      <c r="L141">
        <v>69</v>
      </c>
      <c r="M141" s="1">
        <v>86.118290000000002</v>
      </c>
      <c r="N141" s="4">
        <v>8390</v>
      </c>
      <c r="O141" s="1">
        <v>2.3664099999999899</v>
      </c>
      <c r="P141" s="1">
        <v>6.9140199999999998</v>
      </c>
      <c r="Q141" s="1">
        <v>46719.195999999902</v>
      </c>
      <c r="R141" s="1"/>
    </row>
    <row r="142" spans="1:18" x14ac:dyDescent="0.2">
      <c r="A142" t="s">
        <v>34</v>
      </c>
      <c r="B142">
        <v>2004</v>
      </c>
      <c r="C142" t="s">
        <v>18</v>
      </c>
      <c r="D142" s="1">
        <v>54.923559999999902</v>
      </c>
      <c r="E142" s="1">
        <v>459.48829999999998</v>
      </c>
      <c r="F142" s="2">
        <v>5.1624999999999997E-2</v>
      </c>
      <c r="G142" s="2">
        <v>7.2019399999999996</v>
      </c>
      <c r="H142" s="3">
        <v>26.5</v>
      </c>
      <c r="I142">
        <v>2.2999999999999998</v>
      </c>
      <c r="J142">
        <v>63</v>
      </c>
      <c r="K142">
        <v>73</v>
      </c>
      <c r="L142">
        <v>74</v>
      </c>
      <c r="M142" s="1">
        <v>86.648569999999907</v>
      </c>
      <c r="N142" s="4">
        <v>8960</v>
      </c>
      <c r="O142" s="1">
        <v>2.8168099999999998</v>
      </c>
      <c r="P142" s="1">
        <v>6.8114299999999997</v>
      </c>
      <c r="Q142" s="1">
        <v>47291.61</v>
      </c>
      <c r="R142" s="1"/>
    </row>
    <row r="143" spans="1:18" x14ac:dyDescent="0.2">
      <c r="A143" t="s">
        <v>34</v>
      </c>
      <c r="B143">
        <v>2005</v>
      </c>
      <c r="C143" t="s">
        <v>18</v>
      </c>
      <c r="D143" s="1">
        <v>54.432749999999999</v>
      </c>
      <c r="E143" s="1">
        <v>473.62709999999998</v>
      </c>
      <c r="F143" s="2">
        <v>5.1319999999999998E-2</v>
      </c>
      <c r="G143" s="2">
        <v>7.1728899999999998</v>
      </c>
      <c r="H143" s="3">
        <v>26.6</v>
      </c>
      <c r="I143">
        <v>2.7</v>
      </c>
      <c r="J143">
        <v>64</v>
      </c>
      <c r="K143">
        <v>75</v>
      </c>
      <c r="L143">
        <v>81</v>
      </c>
      <c r="M143" s="1">
        <v>87.16874</v>
      </c>
      <c r="N143" s="4">
        <v>9610</v>
      </c>
      <c r="O143" s="1">
        <v>2.7535099999999999</v>
      </c>
      <c r="P143" s="1">
        <v>6.70573</v>
      </c>
      <c r="Q143" s="1">
        <v>47880.600999999901</v>
      </c>
      <c r="R143" s="1"/>
    </row>
    <row r="144" spans="1:18" x14ac:dyDescent="0.2">
      <c r="A144" t="s">
        <v>34</v>
      </c>
      <c r="B144">
        <v>2006</v>
      </c>
      <c r="C144" t="s">
        <v>18</v>
      </c>
      <c r="D144" s="1">
        <v>54.433230000000002</v>
      </c>
      <c r="E144" s="1">
        <v>477.08879999999999</v>
      </c>
      <c r="F144" s="2">
        <v>4.9764999999999997E-2</v>
      </c>
      <c r="G144" s="2">
        <v>7.2957899999999896</v>
      </c>
      <c r="H144" s="3">
        <v>26.6</v>
      </c>
      <c r="I144">
        <v>3.2</v>
      </c>
      <c r="J144">
        <v>69</v>
      </c>
      <c r="K144">
        <v>79</v>
      </c>
      <c r="L144">
        <v>84</v>
      </c>
      <c r="M144" s="1">
        <v>87.679450000000003</v>
      </c>
      <c r="N144" s="4">
        <v>10330</v>
      </c>
      <c r="O144" s="1">
        <v>3.1810200000000002</v>
      </c>
      <c r="P144" s="1">
        <v>6.5870600000000001</v>
      </c>
      <c r="Q144" s="1">
        <v>48489.459000000003</v>
      </c>
      <c r="R144" s="1"/>
    </row>
    <row r="145" spans="1:18" x14ac:dyDescent="0.2">
      <c r="A145" t="s">
        <v>34</v>
      </c>
      <c r="B145">
        <v>2007</v>
      </c>
      <c r="C145" t="s">
        <v>18</v>
      </c>
      <c r="D145" s="1">
        <v>54.752269999999903</v>
      </c>
      <c r="E145" s="1">
        <v>474.63069999999999</v>
      </c>
      <c r="F145" s="2">
        <v>4.7164999999999999E-2</v>
      </c>
      <c r="G145" s="2">
        <v>7.4953199999999898</v>
      </c>
      <c r="H145" s="3">
        <v>26.7</v>
      </c>
      <c r="I145">
        <v>3.7</v>
      </c>
      <c r="J145">
        <v>68</v>
      </c>
      <c r="K145">
        <v>79</v>
      </c>
      <c r="L145">
        <v>85</v>
      </c>
      <c r="M145" s="1">
        <v>88.180759999999907</v>
      </c>
      <c r="N145" s="4">
        <v>10870</v>
      </c>
      <c r="O145" s="1">
        <v>3.1913900000000002</v>
      </c>
      <c r="P145" s="1">
        <v>6.4313199999999897</v>
      </c>
      <c r="Q145" s="1">
        <v>49119.758999999998</v>
      </c>
      <c r="R145" s="1"/>
    </row>
    <row r="146" spans="1:18" x14ac:dyDescent="0.2">
      <c r="A146" t="s">
        <v>34</v>
      </c>
      <c r="B146">
        <v>2008</v>
      </c>
      <c r="C146" t="s">
        <v>18</v>
      </c>
      <c r="D146" s="1">
        <v>55.605899999999998</v>
      </c>
      <c r="E146" s="1">
        <v>458.10860000000002</v>
      </c>
      <c r="F146" s="2">
        <v>4.5900000000000003E-2</v>
      </c>
      <c r="G146" s="2">
        <v>7.4572399999999996</v>
      </c>
      <c r="H146" s="3">
        <v>26.8</v>
      </c>
      <c r="I146">
        <v>4.3</v>
      </c>
      <c r="J146">
        <v>73</v>
      </c>
      <c r="K146">
        <v>77</v>
      </c>
      <c r="L146">
        <v>82</v>
      </c>
      <c r="M146" s="1">
        <v>88.67295</v>
      </c>
      <c r="N146" s="4">
        <v>11300</v>
      </c>
      <c r="O146" s="1">
        <v>3.3178699999999899</v>
      </c>
      <c r="P146" s="1">
        <v>6.5457700000000001</v>
      </c>
      <c r="Q146" s="1">
        <v>49779.470999999998</v>
      </c>
      <c r="R146" s="1"/>
    </row>
    <row r="147" spans="1:18" x14ac:dyDescent="0.2">
      <c r="A147" t="s">
        <v>34</v>
      </c>
      <c r="B147">
        <v>2009</v>
      </c>
      <c r="C147" t="s">
        <v>18</v>
      </c>
      <c r="D147" s="1">
        <v>56.764710000000001</v>
      </c>
      <c r="E147" s="1">
        <v>434.92759999999998</v>
      </c>
      <c r="F147" s="2">
        <v>4.2235000000000002E-2</v>
      </c>
      <c r="G147" s="2">
        <v>7.2456100000000001</v>
      </c>
      <c r="H147" s="3">
        <v>26.9</v>
      </c>
      <c r="I147">
        <v>5</v>
      </c>
      <c r="J147">
        <v>77</v>
      </c>
      <c r="K147">
        <v>75</v>
      </c>
      <c r="L147">
        <v>81</v>
      </c>
      <c r="M147" s="1">
        <v>89.155079999999998</v>
      </c>
      <c r="N147" s="4">
        <v>11160</v>
      </c>
      <c r="O147" s="1">
        <v>3.5949900000000001</v>
      </c>
      <c r="P147" s="1">
        <v>7.1145800000000001</v>
      </c>
      <c r="Q147" s="1">
        <v>50477.010999999999</v>
      </c>
      <c r="R147" s="1"/>
    </row>
    <row r="148" spans="1:18" x14ac:dyDescent="0.2">
      <c r="A148" t="s">
        <v>34</v>
      </c>
      <c r="B148">
        <v>2010</v>
      </c>
      <c r="C148" t="s">
        <v>18</v>
      </c>
      <c r="D148" s="1">
        <v>58.006480000000003</v>
      </c>
      <c r="E148" s="1">
        <v>416.25920000000002</v>
      </c>
      <c r="F148" s="2">
        <v>3.8920000000000003E-2</v>
      </c>
      <c r="G148" s="2">
        <v>7.2520600000000002</v>
      </c>
      <c r="H148" s="3">
        <v>26.9</v>
      </c>
      <c r="I148">
        <v>5.7</v>
      </c>
      <c r="J148">
        <v>72</v>
      </c>
      <c r="K148">
        <v>72</v>
      </c>
      <c r="L148">
        <v>77</v>
      </c>
      <c r="M148" s="1">
        <v>89.627979999999994</v>
      </c>
      <c r="N148" s="4">
        <v>11480</v>
      </c>
      <c r="O148" s="1">
        <v>3.91364</v>
      </c>
      <c r="P148" s="1">
        <v>7.4153500000000001</v>
      </c>
      <c r="Q148" s="1">
        <v>51216.964</v>
      </c>
      <c r="R148" s="1"/>
    </row>
    <row r="149" spans="1:18" x14ac:dyDescent="0.2">
      <c r="A149" t="s">
        <v>34</v>
      </c>
      <c r="B149">
        <v>2011</v>
      </c>
      <c r="C149" t="s">
        <v>18</v>
      </c>
      <c r="D149" s="1">
        <v>59.098509999999997</v>
      </c>
      <c r="E149" s="1">
        <v>396.78500000000003</v>
      </c>
      <c r="F149" s="2">
        <v>3.8524999999999997E-2</v>
      </c>
      <c r="G149" s="2">
        <v>7.3130600000000001</v>
      </c>
      <c r="H149" s="3">
        <v>27</v>
      </c>
      <c r="I149">
        <v>6.5</v>
      </c>
      <c r="J149">
        <v>77</v>
      </c>
      <c r="K149">
        <v>71</v>
      </c>
      <c r="L149">
        <v>75</v>
      </c>
      <c r="M149" s="1">
        <v>90.091470000000001</v>
      </c>
      <c r="N149" s="4">
        <v>11870</v>
      </c>
      <c r="O149" s="1">
        <v>4.0811900000000003</v>
      </c>
      <c r="P149" s="1">
        <v>7.4973199999999904</v>
      </c>
      <c r="Q149" s="1">
        <v>52003.754999999997</v>
      </c>
      <c r="R149" s="1"/>
    </row>
    <row r="150" spans="1:18" x14ac:dyDescent="0.2">
      <c r="A150" t="s">
        <v>34</v>
      </c>
      <c r="B150">
        <v>2012</v>
      </c>
      <c r="C150" t="s">
        <v>18</v>
      </c>
      <c r="D150" s="1">
        <v>60.688580000000002</v>
      </c>
      <c r="E150" s="1">
        <v>360.58620000000002</v>
      </c>
      <c r="F150" s="2">
        <v>3.8289999999999998E-2</v>
      </c>
      <c r="G150" s="2">
        <v>7.3656899999999998</v>
      </c>
      <c r="H150" s="3">
        <v>27.1</v>
      </c>
      <c r="I150">
        <v>7.4</v>
      </c>
      <c r="J150">
        <v>79</v>
      </c>
      <c r="K150">
        <v>69</v>
      </c>
      <c r="L150">
        <v>71</v>
      </c>
      <c r="M150" s="1">
        <v>90.545850000000002</v>
      </c>
      <c r="N150" s="4">
        <v>12150</v>
      </c>
      <c r="O150" s="1">
        <v>4.2617000000000003</v>
      </c>
      <c r="P150" s="1">
        <v>7.7525599999999999</v>
      </c>
      <c r="Q150" s="1">
        <v>52832.657999999901</v>
      </c>
      <c r="R150" s="1"/>
    </row>
    <row r="151" spans="1:18" x14ac:dyDescent="0.2">
      <c r="A151" t="s">
        <v>34</v>
      </c>
      <c r="B151">
        <v>2013</v>
      </c>
      <c r="C151" t="s">
        <v>18</v>
      </c>
      <c r="D151" s="1">
        <v>61.86824</v>
      </c>
      <c r="E151" s="1">
        <v>334.73779999999999</v>
      </c>
      <c r="F151" s="2">
        <v>3.7109999999999997E-2</v>
      </c>
      <c r="G151" s="2">
        <v>7.3512199999999996</v>
      </c>
      <c r="H151" s="3">
        <v>27.1</v>
      </c>
      <c r="I151">
        <v>8.3000000000000007</v>
      </c>
      <c r="J151">
        <v>78</v>
      </c>
      <c r="K151">
        <v>79</v>
      </c>
      <c r="L151">
        <v>81</v>
      </c>
      <c r="M151" s="1">
        <v>90.990489999999994</v>
      </c>
      <c r="N151" s="4">
        <v>12480</v>
      </c>
      <c r="O151" s="1">
        <v>4.2111999999999998</v>
      </c>
      <c r="P151" s="1">
        <v>7.7209500000000002</v>
      </c>
      <c r="Q151" s="1">
        <v>53687.120999999999</v>
      </c>
      <c r="R151" s="1"/>
    </row>
    <row r="152" spans="1:18" x14ac:dyDescent="0.2">
      <c r="A152" t="s">
        <v>34</v>
      </c>
      <c r="B152">
        <v>2014</v>
      </c>
      <c r="C152" t="s">
        <v>18</v>
      </c>
      <c r="D152" s="1">
        <v>62.7705699999999</v>
      </c>
      <c r="E152" s="1">
        <v>315.93720000000002</v>
      </c>
      <c r="F152" s="2">
        <v>3.6034999999999998E-2</v>
      </c>
      <c r="G152" s="2">
        <v>7.3859199999999996</v>
      </c>
      <c r="H152" s="3">
        <v>27.2</v>
      </c>
      <c r="I152">
        <v>9.1999999999999993</v>
      </c>
      <c r="J152">
        <v>84</v>
      </c>
      <c r="K152">
        <v>85</v>
      </c>
      <c r="L152">
        <v>85</v>
      </c>
      <c r="M152" s="1">
        <v>91.426199999999994</v>
      </c>
      <c r="N152" s="4">
        <v>12740</v>
      </c>
      <c r="O152" s="1">
        <v>4.2595099999999997</v>
      </c>
      <c r="P152" s="1">
        <v>7.9301500000000003</v>
      </c>
      <c r="Q152" s="1">
        <v>54544.1859999999</v>
      </c>
      <c r="R152" s="1"/>
    </row>
    <row r="153" spans="1:18" x14ac:dyDescent="0.2">
      <c r="A153" t="s">
        <v>34</v>
      </c>
      <c r="B153">
        <v>2015</v>
      </c>
      <c r="C153" t="s">
        <v>18</v>
      </c>
      <c r="D153" s="1">
        <v>63.339149999999997</v>
      </c>
      <c r="E153" s="1">
        <v>304.59719999999999</v>
      </c>
      <c r="F153" s="2">
        <v>3.5834999999999999E-2</v>
      </c>
      <c r="G153" s="2">
        <v>7.3260500000000004</v>
      </c>
      <c r="H153" s="3">
        <v>27.2</v>
      </c>
      <c r="I153">
        <v>10.3</v>
      </c>
      <c r="J153">
        <v>86</v>
      </c>
      <c r="K153">
        <v>85</v>
      </c>
      <c r="L153">
        <v>85</v>
      </c>
      <c r="M153" s="1">
        <v>91.852779999999996</v>
      </c>
      <c r="N153" s="4">
        <v>12860</v>
      </c>
      <c r="O153" s="1">
        <v>4.3919499999999996</v>
      </c>
      <c r="P153" s="1">
        <v>8.2009100000000004</v>
      </c>
      <c r="Q153" s="1">
        <v>55386.366999999998</v>
      </c>
      <c r="R153" s="1"/>
    </row>
    <row r="154" spans="1:18" x14ac:dyDescent="0.2">
      <c r="A154" t="s">
        <v>34</v>
      </c>
      <c r="B154">
        <v>2016</v>
      </c>
      <c r="C154" t="s">
        <v>18</v>
      </c>
      <c r="D154" s="1">
        <v>63.599509999999903</v>
      </c>
      <c r="E154" s="1">
        <v>301.30360000000002</v>
      </c>
      <c r="F154" s="2">
        <v>3.4590000000000003E-2</v>
      </c>
      <c r="G154" s="2">
        <v>7.3032699999999897</v>
      </c>
      <c r="H154" s="3">
        <v>27.3</v>
      </c>
      <c r="I154">
        <v>11.3</v>
      </c>
      <c r="J154">
        <v>85</v>
      </c>
      <c r="K154">
        <v>76</v>
      </c>
      <c r="L154">
        <v>76</v>
      </c>
      <c r="M154" s="1">
        <v>92.270309999999995</v>
      </c>
      <c r="N154" s="4">
        <v>12880</v>
      </c>
      <c r="O154" s="1">
        <v>4.35684</v>
      </c>
      <c r="P154" s="1">
        <v>8.0958299999999994</v>
      </c>
      <c r="Q154" s="1">
        <v>56207.645999999899</v>
      </c>
      <c r="R154" s="1"/>
    </row>
    <row r="155" spans="1:18" x14ac:dyDescent="0.2">
      <c r="A155" t="s">
        <v>35</v>
      </c>
      <c r="B155">
        <v>2000</v>
      </c>
      <c r="C155" t="s">
        <v>18</v>
      </c>
      <c r="D155" s="1">
        <v>44.425879999999999</v>
      </c>
      <c r="E155" s="1">
        <v>594.15189999999996</v>
      </c>
      <c r="F155" s="2">
        <v>0.10260999999999899</v>
      </c>
      <c r="G155" s="2">
        <v>2.8229299999999999</v>
      </c>
      <c r="H155" s="3">
        <v>21.5</v>
      </c>
      <c r="I155">
        <v>0.8</v>
      </c>
      <c r="J155">
        <v>85</v>
      </c>
      <c r="K155">
        <v>85</v>
      </c>
      <c r="L155">
        <v>85</v>
      </c>
      <c r="M155" s="1">
        <v>49.488840000000003</v>
      </c>
      <c r="N155" s="4">
        <v>1620</v>
      </c>
      <c r="O155" s="1">
        <v>3.1815799999999999</v>
      </c>
      <c r="P155" s="1">
        <v>7.1523699999999897</v>
      </c>
      <c r="Q155" s="1">
        <v>10415.944</v>
      </c>
      <c r="R155" s="1"/>
    </row>
    <row r="156" spans="1:18" x14ac:dyDescent="0.2">
      <c r="A156" t="s">
        <v>35</v>
      </c>
      <c r="B156">
        <v>2001</v>
      </c>
      <c r="C156" t="s">
        <v>18</v>
      </c>
      <c r="D156" s="1">
        <v>45.038490000000003</v>
      </c>
      <c r="E156" s="1">
        <v>594.00130000000001</v>
      </c>
      <c r="F156" s="2">
        <v>9.7170000000000006E-2</v>
      </c>
      <c r="G156" s="2">
        <v>2.7975400000000001</v>
      </c>
      <c r="H156" s="3">
        <v>21.6</v>
      </c>
      <c r="I156">
        <v>0.9</v>
      </c>
      <c r="J156">
        <v>84</v>
      </c>
      <c r="K156">
        <v>86</v>
      </c>
      <c r="L156">
        <v>85</v>
      </c>
      <c r="M156" s="1">
        <v>50.037059999999997</v>
      </c>
      <c r="N156" s="4">
        <v>1700</v>
      </c>
      <c r="O156" s="1">
        <v>3.1055899999999999</v>
      </c>
      <c r="P156" s="1">
        <v>6.5524800000000001</v>
      </c>
      <c r="Q156" s="1">
        <v>10692.192999999999</v>
      </c>
      <c r="R156" s="1"/>
    </row>
    <row r="157" spans="1:18" x14ac:dyDescent="0.2">
      <c r="A157" t="s">
        <v>35</v>
      </c>
      <c r="B157">
        <v>2002</v>
      </c>
      <c r="C157" t="s">
        <v>18</v>
      </c>
      <c r="D157" s="1">
        <v>45.714759999999998</v>
      </c>
      <c r="E157" s="1">
        <v>593.94849999999997</v>
      </c>
      <c r="F157" s="2">
        <v>9.0414999999999995E-2</v>
      </c>
      <c r="G157" s="2">
        <v>2.6065499999999999</v>
      </c>
      <c r="H157" s="3">
        <v>21.6</v>
      </c>
      <c r="I157">
        <v>1</v>
      </c>
      <c r="J157">
        <v>84</v>
      </c>
      <c r="K157">
        <v>85</v>
      </c>
      <c r="L157">
        <v>84</v>
      </c>
      <c r="M157" s="1">
        <v>50.719340000000003</v>
      </c>
      <c r="N157" s="4">
        <v>1770</v>
      </c>
      <c r="O157" s="1">
        <v>2.9581400000000002</v>
      </c>
      <c r="P157" s="1">
        <v>6.7940399999999999</v>
      </c>
      <c r="Q157" s="1">
        <v>10971.698</v>
      </c>
      <c r="R157" s="1"/>
    </row>
    <row r="158" spans="1:18" x14ac:dyDescent="0.2">
      <c r="A158" t="s">
        <v>35</v>
      </c>
      <c r="B158">
        <v>2003</v>
      </c>
      <c r="C158" t="s">
        <v>18</v>
      </c>
      <c r="D158" s="1">
        <v>46.403999999999897</v>
      </c>
      <c r="E158" s="1">
        <v>592.80949999999996</v>
      </c>
      <c r="F158" s="2">
        <v>8.3565E-2</v>
      </c>
      <c r="G158" s="2">
        <v>2.3933499999999999</v>
      </c>
      <c r="H158" s="3">
        <v>21.7</v>
      </c>
      <c r="I158">
        <v>1.1000000000000001</v>
      </c>
      <c r="J158">
        <v>84</v>
      </c>
      <c r="K158">
        <v>85</v>
      </c>
      <c r="L158">
        <v>83</v>
      </c>
      <c r="M158" s="1">
        <v>51.391529999999896</v>
      </c>
      <c r="N158" s="4">
        <v>1890</v>
      </c>
      <c r="O158" s="1">
        <v>2.4405000000000001</v>
      </c>
      <c r="P158" s="1">
        <v>7.1899899999999901</v>
      </c>
      <c r="Q158" s="1">
        <v>11256.743</v>
      </c>
      <c r="R158" s="1"/>
    </row>
    <row r="159" spans="1:18" x14ac:dyDescent="0.2">
      <c r="A159" t="s">
        <v>35</v>
      </c>
      <c r="B159">
        <v>2004</v>
      </c>
      <c r="C159" t="s">
        <v>18</v>
      </c>
      <c r="D159" s="1">
        <v>47.620979999999903</v>
      </c>
      <c r="E159" s="1">
        <v>575.10889999999995</v>
      </c>
      <c r="F159" s="2">
        <v>7.6825000000000004E-2</v>
      </c>
      <c r="G159" s="2">
        <v>2.74690999999999</v>
      </c>
      <c r="H159" s="3">
        <v>21.8</v>
      </c>
      <c r="I159">
        <v>1.1000000000000001</v>
      </c>
      <c r="J159">
        <v>85</v>
      </c>
      <c r="K159">
        <v>84</v>
      </c>
      <c r="L159">
        <v>83</v>
      </c>
      <c r="M159" s="1">
        <v>52.053649999999998</v>
      </c>
      <c r="N159" s="4">
        <v>1950</v>
      </c>
      <c r="O159" s="1">
        <v>2.4150200000000002</v>
      </c>
      <c r="P159" s="1">
        <v>7.0499499999999999</v>
      </c>
      <c r="Q159" s="1">
        <v>11550.642</v>
      </c>
      <c r="R159" s="1"/>
    </row>
    <row r="160" spans="1:18" x14ac:dyDescent="0.2">
      <c r="A160" t="s">
        <v>35</v>
      </c>
      <c r="B160">
        <v>2005</v>
      </c>
      <c r="C160" t="s">
        <v>18</v>
      </c>
      <c r="D160" s="1">
        <v>48.82884</v>
      </c>
      <c r="E160" s="1">
        <v>556.33939999999996</v>
      </c>
      <c r="F160" s="2">
        <v>7.0694999999999994E-2</v>
      </c>
      <c r="G160" s="2">
        <v>2.4123999999999999</v>
      </c>
      <c r="H160" s="3">
        <v>21.8</v>
      </c>
      <c r="I160">
        <v>1.2</v>
      </c>
      <c r="J160">
        <v>85</v>
      </c>
      <c r="K160">
        <v>84</v>
      </c>
      <c r="L160">
        <v>82</v>
      </c>
      <c r="M160" s="1">
        <v>52.705240000000003</v>
      </c>
      <c r="N160" s="4">
        <v>2080</v>
      </c>
      <c r="O160" s="1">
        <v>1.8311900000000001</v>
      </c>
      <c r="P160" s="1">
        <v>6.8633199999999999</v>
      </c>
      <c r="Q160" s="1">
        <v>11856.246999999999</v>
      </c>
      <c r="R160" s="1"/>
    </row>
    <row r="161" spans="1:18" x14ac:dyDescent="0.2">
      <c r="A161" t="s">
        <v>35</v>
      </c>
      <c r="B161">
        <v>2006</v>
      </c>
      <c r="C161" t="s">
        <v>18</v>
      </c>
      <c r="D161" s="1">
        <v>50.118899999999996</v>
      </c>
      <c r="E161" s="1">
        <v>532.23710000000005</v>
      </c>
      <c r="F161" s="2">
        <v>6.6875000000000004E-2</v>
      </c>
      <c r="G161" s="2">
        <v>2.72777</v>
      </c>
      <c r="H161" s="3">
        <v>21.9</v>
      </c>
      <c r="I161">
        <v>1.3</v>
      </c>
      <c r="J161">
        <v>85</v>
      </c>
      <c r="K161">
        <v>83</v>
      </c>
      <c r="L161">
        <v>81</v>
      </c>
      <c r="M161" s="1">
        <v>53.34686</v>
      </c>
      <c r="N161" s="4">
        <v>2210</v>
      </c>
      <c r="O161" s="1">
        <v>1.72525999999999</v>
      </c>
      <c r="P161" s="1">
        <v>5.8736699999999997</v>
      </c>
      <c r="Q161" s="1">
        <v>12173.513999999999</v>
      </c>
      <c r="R161" s="1"/>
    </row>
    <row r="162" spans="1:18" x14ac:dyDescent="0.2">
      <c r="A162" t="s">
        <v>35</v>
      </c>
      <c r="B162">
        <v>2007</v>
      </c>
      <c r="C162" t="s">
        <v>18</v>
      </c>
      <c r="D162" s="1">
        <v>51.57338</v>
      </c>
      <c r="E162" s="1">
        <v>499.9171</v>
      </c>
      <c r="F162" s="2">
        <v>6.5195000000000003E-2</v>
      </c>
      <c r="G162" s="2">
        <v>3.16935999999999</v>
      </c>
      <c r="H162" s="3">
        <v>22</v>
      </c>
      <c r="I162">
        <v>1.5</v>
      </c>
      <c r="J162">
        <v>93</v>
      </c>
      <c r="K162">
        <v>77</v>
      </c>
      <c r="L162">
        <v>80</v>
      </c>
      <c r="M162" s="1">
        <v>53.97804</v>
      </c>
      <c r="N162" s="4">
        <v>2350</v>
      </c>
      <c r="O162" s="1">
        <v>0.97809000000000001</v>
      </c>
      <c r="P162" s="1">
        <v>4.3526499999999997</v>
      </c>
      <c r="Q162" s="1">
        <v>12502.958000000001</v>
      </c>
      <c r="R162" s="1"/>
    </row>
    <row r="163" spans="1:18" x14ac:dyDescent="0.2">
      <c r="A163" t="s">
        <v>35</v>
      </c>
      <c r="B163">
        <v>2008</v>
      </c>
      <c r="C163" t="s">
        <v>18</v>
      </c>
      <c r="D163" s="1">
        <v>54.033029999999997</v>
      </c>
      <c r="E163" s="1">
        <v>438.6173</v>
      </c>
      <c r="F163" s="2">
        <v>6.2295000000000003E-2</v>
      </c>
      <c r="G163" s="2">
        <v>2.6573899999999999</v>
      </c>
      <c r="H163" s="3">
        <v>22</v>
      </c>
      <c r="I163">
        <v>1.6</v>
      </c>
      <c r="J163">
        <v>87</v>
      </c>
      <c r="K163">
        <v>90</v>
      </c>
      <c r="L163">
        <v>87</v>
      </c>
      <c r="M163" s="1">
        <v>54.599800000000002</v>
      </c>
      <c r="N163" s="4">
        <v>2600</v>
      </c>
      <c r="O163" s="1">
        <v>0.57982</v>
      </c>
      <c r="P163" s="1">
        <v>4.0120800000000001</v>
      </c>
      <c r="Q163" s="1">
        <v>12848.53</v>
      </c>
      <c r="R163" s="1"/>
    </row>
    <row r="164" spans="1:18" x14ac:dyDescent="0.2">
      <c r="A164" t="s">
        <v>35</v>
      </c>
      <c r="B164">
        <v>2009</v>
      </c>
      <c r="C164" t="s">
        <v>18</v>
      </c>
      <c r="D164" s="1">
        <v>55.987219999999901</v>
      </c>
      <c r="E164" s="1">
        <v>395.68400000000003</v>
      </c>
      <c r="F164" s="2">
        <v>5.9704999999999897E-2</v>
      </c>
      <c r="G164" s="2">
        <v>3.05139</v>
      </c>
      <c r="H164" s="3">
        <v>22.1</v>
      </c>
      <c r="I164">
        <v>1.7</v>
      </c>
      <c r="J164">
        <v>90</v>
      </c>
      <c r="K164">
        <v>93</v>
      </c>
      <c r="L164">
        <v>94</v>
      </c>
      <c r="M164" s="1">
        <v>55.210290000000001</v>
      </c>
      <c r="N164" s="4">
        <v>2930</v>
      </c>
      <c r="O164" s="1">
        <v>0.43822</v>
      </c>
      <c r="P164" s="1">
        <v>4.4268000000000001</v>
      </c>
      <c r="Q164" s="1">
        <v>13215.138999999999</v>
      </c>
      <c r="R164" s="1"/>
    </row>
    <row r="165" spans="1:18" x14ac:dyDescent="0.2">
      <c r="A165" t="s">
        <v>35</v>
      </c>
      <c r="B165">
        <v>2010</v>
      </c>
      <c r="C165" t="s">
        <v>18</v>
      </c>
      <c r="D165" s="1">
        <v>57.543779999999998</v>
      </c>
      <c r="E165" s="1">
        <v>363.59410000000003</v>
      </c>
      <c r="F165" s="2">
        <v>5.7145000000000001E-2</v>
      </c>
      <c r="G165" s="2">
        <v>3.5858699999999999</v>
      </c>
      <c r="H165" s="3">
        <v>22.2</v>
      </c>
      <c r="I165">
        <v>1.8</v>
      </c>
      <c r="J165">
        <v>96</v>
      </c>
      <c r="K165">
        <v>80</v>
      </c>
      <c r="L165">
        <v>83</v>
      </c>
      <c r="M165" s="1">
        <v>55.811439999999997</v>
      </c>
      <c r="N165" s="4">
        <v>3050</v>
      </c>
      <c r="O165" s="1">
        <v>0.84136999999999995</v>
      </c>
      <c r="P165" s="1">
        <v>3.7193000000000001</v>
      </c>
      <c r="Q165" s="1">
        <v>13605.9839999999</v>
      </c>
      <c r="R165" s="1"/>
    </row>
    <row r="166" spans="1:18" x14ac:dyDescent="0.2">
      <c r="A166" t="s">
        <v>35</v>
      </c>
      <c r="B166">
        <v>2011</v>
      </c>
      <c r="C166" t="s">
        <v>18</v>
      </c>
      <c r="D166" s="1">
        <v>58.648350000000001</v>
      </c>
      <c r="E166" s="1">
        <v>341.71109999999999</v>
      </c>
      <c r="F166" s="2">
        <v>5.5759999999999997E-2</v>
      </c>
      <c r="G166" s="2">
        <v>3.4883799999999998</v>
      </c>
      <c r="H166" s="3">
        <v>22.2</v>
      </c>
      <c r="I166">
        <v>2</v>
      </c>
      <c r="J166">
        <v>83</v>
      </c>
      <c r="K166">
        <v>83</v>
      </c>
      <c r="L166">
        <v>81</v>
      </c>
      <c r="M166" s="1">
        <v>56.402369999999998</v>
      </c>
      <c r="N166" s="4">
        <v>3250</v>
      </c>
      <c r="O166" s="1">
        <v>1.2038799999999901</v>
      </c>
      <c r="P166" s="1">
        <v>3.4605299999999999</v>
      </c>
      <c r="Q166" s="1">
        <v>14023.203</v>
      </c>
      <c r="R166" s="1"/>
    </row>
    <row r="167" spans="1:18" x14ac:dyDescent="0.2">
      <c r="A167" t="s">
        <v>35</v>
      </c>
      <c r="B167">
        <v>2012</v>
      </c>
      <c r="C167" t="s">
        <v>18</v>
      </c>
      <c r="D167" s="1">
        <v>59.603259999999999</v>
      </c>
      <c r="E167" s="1">
        <v>325.36340000000001</v>
      </c>
      <c r="F167" s="2">
        <v>5.3495000000000001E-2</v>
      </c>
      <c r="G167" s="2">
        <v>3.5123099999999998</v>
      </c>
      <c r="H167" s="3">
        <v>22.3</v>
      </c>
      <c r="I167">
        <v>2.1</v>
      </c>
      <c r="J167">
        <v>82</v>
      </c>
      <c r="K167">
        <v>70</v>
      </c>
      <c r="L167">
        <v>78</v>
      </c>
      <c r="M167" s="1">
        <v>56.985390000000002</v>
      </c>
      <c r="N167" s="4">
        <v>3590</v>
      </c>
      <c r="O167" s="1">
        <v>1.2978700000000001</v>
      </c>
      <c r="P167" s="1">
        <v>3.9305300000000001</v>
      </c>
      <c r="Q167" s="1">
        <v>14465.15</v>
      </c>
      <c r="R167" s="1"/>
    </row>
    <row r="168" spans="1:18" x14ac:dyDescent="0.2">
      <c r="A168" t="s">
        <v>35</v>
      </c>
      <c r="B168">
        <v>2013</v>
      </c>
      <c r="C168" t="s">
        <v>18</v>
      </c>
      <c r="D168" s="1">
        <v>60.461709999999997</v>
      </c>
      <c r="E168" s="1">
        <v>310.78089999999997</v>
      </c>
      <c r="F168" s="2">
        <v>5.2025000000000002E-2</v>
      </c>
      <c r="G168" s="2">
        <v>2.7791299999999999</v>
      </c>
      <c r="H168" s="3">
        <v>22.4</v>
      </c>
      <c r="I168">
        <v>2.2999999999999998</v>
      </c>
      <c r="J168">
        <v>80</v>
      </c>
      <c r="K168">
        <v>74</v>
      </c>
      <c r="L168">
        <v>79</v>
      </c>
      <c r="M168" s="1">
        <v>57.56091</v>
      </c>
      <c r="N168" s="4">
        <v>3610</v>
      </c>
      <c r="O168" s="1">
        <v>1.3098700000000001</v>
      </c>
      <c r="P168" s="1">
        <v>4.6909099999999997</v>
      </c>
      <c r="Q168" s="1">
        <v>14926.544</v>
      </c>
      <c r="R168" s="1"/>
    </row>
    <row r="169" spans="1:18" x14ac:dyDescent="0.2">
      <c r="A169" t="s">
        <v>35</v>
      </c>
      <c r="B169">
        <v>2014</v>
      </c>
      <c r="C169" t="s">
        <v>18</v>
      </c>
      <c r="D169" s="1">
        <v>61.228000000000002</v>
      </c>
      <c r="E169" s="1">
        <v>298.73790000000002</v>
      </c>
      <c r="F169" s="2">
        <v>4.9724999999999998E-2</v>
      </c>
      <c r="G169" s="2">
        <v>4.6640199999999998</v>
      </c>
      <c r="H169" s="3">
        <v>22.4</v>
      </c>
      <c r="I169">
        <v>2.5</v>
      </c>
      <c r="J169">
        <v>85</v>
      </c>
      <c r="K169">
        <v>78</v>
      </c>
      <c r="L169">
        <v>86</v>
      </c>
      <c r="M169" s="1">
        <v>58.128</v>
      </c>
      <c r="N169" s="4">
        <v>3820</v>
      </c>
      <c r="O169" s="1">
        <v>1.8938200000000001</v>
      </c>
      <c r="P169" s="1">
        <v>3.82924</v>
      </c>
      <c r="Q169" s="1">
        <v>15399.788</v>
      </c>
      <c r="R169" s="1"/>
    </row>
    <row r="170" spans="1:18" x14ac:dyDescent="0.2">
      <c r="A170" t="s">
        <v>35</v>
      </c>
      <c r="B170">
        <v>2015</v>
      </c>
      <c r="C170" t="s">
        <v>18</v>
      </c>
      <c r="D170" s="1">
        <v>61.727150000000002</v>
      </c>
      <c r="E170" s="1">
        <v>294.63630000000001</v>
      </c>
      <c r="F170" s="2">
        <v>4.6675000000000001E-2</v>
      </c>
      <c r="G170" s="2">
        <v>3.8483499999999999</v>
      </c>
      <c r="H170" s="3">
        <v>22.5</v>
      </c>
      <c r="I170">
        <v>2.7</v>
      </c>
      <c r="J170">
        <v>90</v>
      </c>
      <c r="K170">
        <v>90</v>
      </c>
      <c r="L170">
        <v>90</v>
      </c>
      <c r="M170" s="1">
        <v>58.6875199999999</v>
      </c>
      <c r="N170" s="4">
        <v>3860</v>
      </c>
      <c r="O170" s="1">
        <v>2.0905399999999998</v>
      </c>
      <c r="P170" s="1">
        <v>4.4351000000000003</v>
      </c>
      <c r="Q170" s="1">
        <v>15879.361000000001</v>
      </c>
      <c r="R170" s="1"/>
    </row>
    <row r="171" spans="1:18" x14ac:dyDescent="0.2">
      <c r="A171" t="s">
        <v>35</v>
      </c>
      <c r="B171">
        <v>2016</v>
      </c>
      <c r="C171" t="s">
        <v>18</v>
      </c>
      <c r="D171" s="1">
        <v>62.328690000000002</v>
      </c>
      <c r="E171" s="1">
        <v>286.31459999999998</v>
      </c>
      <c r="F171" s="2">
        <v>4.5515E-2</v>
      </c>
      <c r="G171" s="2">
        <v>3.8542099999999899</v>
      </c>
      <c r="H171" s="3">
        <v>22.6</v>
      </c>
      <c r="I171">
        <v>2.9</v>
      </c>
      <c r="J171">
        <v>93</v>
      </c>
      <c r="K171">
        <v>87</v>
      </c>
      <c r="L171">
        <v>91</v>
      </c>
      <c r="M171" s="1">
        <v>59.23856</v>
      </c>
      <c r="N171" s="4">
        <v>3910</v>
      </c>
      <c r="O171" s="1">
        <v>1.71430999999999</v>
      </c>
      <c r="P171" s="1">
        <v>4.4772099999999897</v>
      </c>
      <c r="Q171" s="1">
        <v>16363.458000000001</v>
      </c>
      <c r="R171" s="1"/>
    </row>
    <row r="172" spans="1:18" x14ac:dyDescent="0.2">
      <c r="A172" t="s">
        <v>36</v>
      </c>
      <c r="B172">
        <v>2000</v>
      </c>
      <c r="C172" t="s">
        <v>18</v>
      </c>
      <c r="D172" s="1">
        <v>62.947899999999997</v>
      </c>
      <c r="E172" s="1">
        <v>226.62260000000001</v>
      </c>
      <c r="F172" s="2">
        <v>5.7639999999999997E-2</v>
      </c>
      <c r="G172" s="2">
        <v>5.07</v>
      </c>
      <c r="H172" s="3">
        <v>23.5</v>
      </c>
      <c r="I172">
        <v>1.1000000000000001</v>
      </c>
      <c r="J172">
        <v>69</v>
      </c>
      <c r="K172">
        <v>87</v>
      </c>
      <c r="L172">
        <v>82</v>
      </c>
      <c r="M172" s="1">
        <v>64.894869999999997</v>
      </c>
      <c r="N172" s="4">
        <f>N173-(AVERAGE((N178-N177),(N177-N176),(N176-N175),(N175-N174),(N174-N173)))</f>
        <v>1410</v>
      </c>
      <c r="O172" s="1">
        <v>3.4451499999999999</v>
      </c>
      <c r="P172" s="1">
        <v>10.50689</v>
      </c>
      <c r="Q172" s="1">
        <v>142.262</v>
      </c>
      <c r="R172" s="1"/>
    </row>
    <row r="173" spans="1:18" x14ac:dyDescent="0.2">
      <c r="A173" t="s">
        <v>36</v>
      </c>
      <c r="B173">
        <v>2001</v>
      </c>
      <c r="C173" t="s">
        <v>18</v>
      </c>
      <c r="D173" s="1">
        <v>63.419750000000001</v>
      </c>
      <c r="E173" s="1">
        <v>224.9624</v>
      </c>
      <c r="F173" s="2">
        <v>5.4604999999999897E-2</v>
      </c>
      <c r="G173" s="2">
        <v>5.0985399999999998</v>
      </c>
      <c r="H173" s="3">
        <v>23.6</v>
      </c>
      <c r="I173">
        <v>1.2</v>
      </c>
      <c r="J173">
        <v>75</v>
      </c>
      <c r="K173">
        <v>90</v>
      </c>
      <c r="L173">
        <v>92</v>
      </c>
      <c r="M173" s="1">
        <v>66.079319999999996</v>
      </c>
      <c r="N173" s="4">
        <v>1540</v>
      </c>
      <c r="O173" s="1">
        <v>3.6384199999999902</v>
      </c>
      <c r="P173" s="1">
        <v>10.82799</v>
      </c>
      <c r="Q173" s="1">
        <v>144.755</v>
      </c>
      <c r="R173" s="1"/>
    </row>
    <row r="174" spans="1:18" x14ac:dyDescent="0.2">
      <c r="A174" t="s">
        <v>36</v>
      </c>
      <c r="B174">
        <v>2002</v>
      </c>
      <c r="C174" t="s">
        <v>18</v>
      </c>
      <c r="D174" s="1">
        <v>63.819619999999901</v>
      </c>
      <c r="E174" s="1">
        <v>225.29429999999999</v>
      </c>
      <c r="F174" s="2">
        <v>5.1674999999999999E-2</v>
      </c>
      <c r="G174" s="2">
        <v>5.9298099999999998</v>
      </c>
      <c r="H174" s="3">
        <v>23.7</v>
      </c>
      <c r="I174">
        <v>1.3</v>
      </c>
      <c r="J174">
        <v>85</v>
      </c>
      <c r="K174">
        <v>92</v>
      </c>
      <c r="L174">
        <v>92</v>
      </c>
      <c r="M174" s="1">
        <v>67.296850000000006</v>
      </c>
      <c r="N174" s="4">
        <v>1570</v>
      </c>
      <c r="O174" s="1">
        <v>3.7544599999999999</v>
      </c>
      <c r="P174" s="1">
        <v>10.66628</v>
      </c>
      <c r="Q174" s="1">
        <v>147.447</v>
      </c>
      <c r="R174" s="1"/>
    </row>
    <row r="175" spans="1:18" x14ac:dyDescent="0.2">
      <c r="A175" t="s">
        <v>36</v>
      </c>
      <c r="B175">
        <v>2003</v>
      </c>
      <c r="C175" t="s">
        <v>18</v>
      </c>
      <c r="D175" s="1">
        <v>64.155659999999997</v>
      </c>
      <c r="E175" s="1">
        <v>227.03360000000001</v>
      </c>
      <c r="F175" s="2">
        <v>4.8599999999999997E-2</v>
      </c>
      <c r="G175" s="2">
        <v>6.6963899999999903</v>
      </c>
      <c r="H175" s="3">
        <v>23.8</v>
      </c>
      <c r="I175">
        <v>1.4</v>
      </c>
      <c r="J175">
        <v>87</v>
      </c>
      <c r="K175">
        <v>94</v>
      </c>
      <c r="L175">
        <v>94</v>
      </c>
      <c r="M175" s="1">
        <v>68.523219999999995</v>
      </c>
      <c r="N175" s="4">
        <v>1700</v>
      </c>
      <c r="O175" s="1">
        <v>6.0482899999999997</v>
      </c>
      <c r="P175" s="1">
        <v>12.61896</v>
      </c>
      <c r="Q175" s="1">
        <v>150.41499999999999</v>
      </c>
      <c r="R175" s="1"/>
    </row>
    <row r="176" spans="1:18" x14ac:dyDescent="0.2">
      <c r="A176" t="s">
        <v>36</v>
      </c>
      <c r="B176">
        <v>2004</v>
      </c>
      <c r="C176" t="s">
        <v>18</v>
      </c>
      <c r="D176" s="1">
        <v>64.469800000000006</v>
      </c>
      <c r="E176" s="1">
        <v>229.042</v>
      </c>
      <c r="F176" s="2">
        <v>4.6169999999999899E-2</v>
      </c>
      <c r="G176" s="2">
        <v>5.9157999999999999</v>
      </c>
      <c r="H176" s="3">
        <v>23.9</v>
      </c>
      <c r="I176">
        <v>1.6</v>
      </c>
      <c r="J176">
        <v>91</v>
      </c>
      <c r="K176">
        <v>99</v>
      </c>
      <c r="L176">
        <v>96</v>
      </c>
      <c r="M176" s="1">
        <v>69.753640000000004</v>
      </c>
      <c r="N176" s="4">
        <v>1770</v>
      </c>
      <c r="O176" s="1">
        <v>5.1896599999999999</v>
      </c>
      <c r="P176" s="1">
        <v>11.875579999999999</v>
      </c>
      <c r="Q176" s="1">
        <v>153.73699999999999</v>
      </c>
      <c r="R176" s="1"/>
    </row>
    <row r="177" spans="1:18" x14ac:dyDescent="0.2">
      <c r="A177" t="s">
        <v>36</v>
      </c>
      <c r="B177">
        <v>2005</v>
      </c>
      <c r="C177" t="s">
        <v>18</v>
      </c>
      <c r="D177" s="1">
        <v>64.904169999999993</v>
      </c>
      <c r="E177" s="1">
        <v>227.29519999999999</v>
      </c>
      <c r="F177" s="2">
        <v>4.3869999999999999E-2</v>
      </c>
      <c r="G177" s="2">
        <v>5.49709</v>
      </c>
      <c r="H177" s="3">
        <v>24</v>
      </c>
      <c r="I177">
        <v>1.7</v>
      </c>
      <c r="J177">
        <v>88</v>
      </c>
      <c r="K177">
        <v>97</v>
      </c>
      <c r="L177">
        <v>97</v>
      </c>
      <c r="M177" s="1">
        <v>70.987110000000001</v>
      </c>
      <c r="N177" s="4">
        <v>1920</v>
      </c>
      <c r="O177" s="1">
        <v>5.0303000000000004</v>
      </c>
      <c r="P177" s="1">
        <v>11.51784</v>
      </c>
      <c r="Q177" s="1">
        <v>157.47200000000001</v>
      </c>
      <c r="R177" s="1"/>
    </row>
    <row r="178" spans="1:18" x14ac:dyDescent="0.2">
      <c r="A178" t="s">
        <v>36</v>
      </c>
      <c r="B178">
        <v>2006</v>
      </c>
      <c r="C178" t="s">
        <v>18</v>
      </c>
      <c r="D178" s="1">
        <v>65.404790000000006</v>
      </c>
      <c r="E178" s="1">
        <v>223.04660000000001</v>
      </c>
      <c r="F178" s="2">
        <v>4.2049999999999997E-2</v>
      </c>
      <c r="G178" s="2">
        <v>5.6786500000000002</v>
      </c>
      <c r="H178" s="3">
        <v>24.1</v>
      </c>
      <c r="I178">
        <v>1.8</v>
      </c>
      <c r="J178">
        <v>85</v>
      </c>
      <c r="K178">
        <v>97</v>
      </c>
      <c r="L178">
        <v>97</v>
      </c>
      <c r="M178" s="1">
        <v>72.223969999999994</v>
      </c>
      <c r="N178" s="4">
        <v>2190</v>
      </c>
      <c r="O178" s="1">
        <v>0.54915000000000003</v>
      </c>
      <c r="P178" s="1">
        <v>8.2819800000000008</v>
      </c>
      <c r="Q178" s="1">
        <v>161.68100000000001</v>
      </c>
      <c r="R178" s="1"/>
    </row>
    <row r="179" spans="1:18" x14ac:dyDescent="0.2">
      <c r="A179" t="s">
        <v>36</v>
      </c>
      <c r="B179">
        <v>2007</v>
      </c>
      <c r="C179" t="s">
        <v>18</v>
      </c>
      <c r="D179" s="1">
        <v>65.811419999999998</v>
      </c>
      <c r="E179" s="1">
        <v>219.63130000000001</v>
      </c>
      <c r="F179" s="2">
        <v>4.0585000000000003E-2</v>
      </c>
      <c r="G179" s="2">
        <v>4.3162599999999998</v>
      </c>
      <c r="H179" s="3">
        <v>24.2</v>
      </c>
      <c r="I179">
        <v>2</v>
      </c>
      <c r="J179">
        <v>86</v>
      </c>
      <c r="K179">
        <v>98</v>
      </c>
      <c r="L179">
        <v>97</v>
      </c>
      <c r="M179" s="1">
        <v>73.464079999999996</v>
      </c>
      <c r="N179" s="4">
        <v>2280</v>
      </c>
      <c r="O179" s="1">
        <v>1.6644099999999999</v>
      </c>
      <c r="P179" s="1">
        <v>8.1707999999999998</v>
      </c>
      <c r="Q179" s="1">
        <v>166.3</v>
      </c>
      <c r="R179" s="1"/>
    </row>
    <row r="180" spans="1:18" x14ac:dyDescent="0.2">
      <c r="A180" t="s">
        <v>36</v>
      </c>
      <c r="B180">
        <v>2008</v>
      </c>
      <c r="C180" t="s">
        <v>18</v>
      </c>
      <c r="D180" s="1">
        <v>66.13373</v>
      </c>
      <c r="E180" s="1">
        <v>217.25700000000001</v>
      </c>
      <c r="F180" s="2">
        <v>3.918E-2</v>
      </c>
      <c r="G180" s="2">
        <v>4.5621</v>
      </c>
      <c r="H180" s="3">
        <v>24.3</v>
      </c>
      <c r="I180">
        <v>2.1</v>
      </c>
      <c r="J180">
        <v>93</v>
      </c>
      <c r="K180">
        <v>99</v>
      </c>
      <c r="L180">
        <v>99</v>
      </c>
      <c r="M180" s="1">
        <v>74.707300000000004</v>
      </c>
      <c r="N180" s="4">
        <v>2370</v>
      </c>
      <c r="O180" s="1">
        <v>1.2229099999999999</v>
      </c>
      <c r="P180" s="1">
        <v>7.11205</v>
      </c>
      <c r="Q180" s="1">
        <v>171.12</v>
      </c>
      <c r="R180" s="1"/>
    </row>
    <row r="181" spans="1:18" x14ac:dyDescent="0.2">
      <c r="A181" t="s">
        <v>36</v>
      </c>
      <c r="B181">
        <v>2009</v>
      </c>
      <c r="C181" t="s">
        <v>18</v>
      </c>
      <c r="D181" s="1">
        <v>66.561109999999999</v>
      </c>
      <c r="E181" s="1">
        <v>211.7139</v>
      </c>
      <c r="F181" s="2">
        <v>3.7689999999999897E-2</v>
      </c>
      <c r="G181" s="2">
        <v>4.3354299999999997</v>
      </c>
      <c r="H181" s="3">
        <v>24.4</v>
      </c>
      <c r="I181">
        <v>2.2999999999999998</v>
      </c>
      <c r="J181">
        <v>90</v>
      </c>
      <c r="K181">
        <v>99</v>
      </c>
      <c r="L181">
        <v>98</v>
      </c>
      <c r="M181" s="1">
        <v>75.953019999999995</v>
      </c>
      <c r="N181" s="4">
        <v>2380</v>
      </c>
      <c r="O181" s="1">
        <v>1.6991499999999999</v>
      </c>
      <c r="P181" s="1">
        <v>7.19475</v>
      </c>
      <c r="Q181" s="1">
        <v>175.87599999999901</v>
      </c>
      <c r="R181" s="1"/>
    </row>
    <row r="182" spans="1:18" x14ac:dyDescent="0.2">
      <c r="A182" t="s">
        <v>36</v>
      </c>
      <c r="B182">
        <v>2010</v>
      </c>
      <c r="C182" t="s">
        <v>18</v>
      </c>
      <c r="D182" s="1">
        <v>67.021959999999893</v>
      </c>
      <c r="E182" s="1">
        <v>205.14279999999999</v>
      </c>
      <c r="F182" s="2">
        <v>3.603E-2</v>
      </c>
      <c r="G182" s="2">
        <v>5.8588300000000002</v>
      </c>
      <c r="H182" s="3">
        <v>24.4</v>
      </c>
      <c r="I182">
        <v>2.4</v>
      </c>
      <c r="J182">
        <v>92</v>
      </c>
      <c r="K182">
        <v>98</v>
      </c>
      <c r="L182">
        <v>98</v>
      </c>
      <c r="M182" s="1">
        <v>77.201589999999996</v>
      </c>
      <c r="N182" s="4">
        <v>2510</v>
      </c>
      <c r="O182" s="1">
        <v>2.0475099999999999</v>
      </c>
      <c r="P182" s="1">
        <v>6.8451199999999996</v>
      </c>
      <c r="Q182" s="1">
        <v>180.37099999999899</v>
      </c>
      <c r="R182" s="1"/>
    </row>
    <row r="183" spans="1:18" x14ac:dyDescent="0.2">
      <c r="A183" t="s">
        <v>36</v>
      </c>
      <c r="B183">
        <v>2011</v>
      </c>
      <c r="C183" t="s">
        <v>18</v>
      </c>
      <c r="D183" s="1">
        <v>67.344059999999999</v>
      </c>
      <c r="E183" s="1">
        <v>202.15649999999999</v>
      </c>
      <c r="F183" s="2">
        <v>3.4329999999999999E-2</v>
      </c>
      <c r="G183" s="2">
        <v>5.9638900000000001</v>
      </c>
      <c r="H183" s="3">
        <v>24.5</v>
      </c>
      <c r="I183">
        <v>2.6</v>
      </c>
      <c r="J183">
        <v>91</v>
      </c>
      <c r="K183">
        <v>96</v>
      </c>
      <c r="L183">
        <v>96</v>
      </c>
      <c r="M183" s="1">
        <v>78.452669999999998</v>
      </c>
      <c r="N183" s="4">
        <v>2620</v>
      </c>
      <c r="O183" s="1">
        <v>2.24912</v>
      </c>
      <c r="P183" s="1">
        <v>6.7558999999999996</v>
      </c>
      <c r="Q183" s="1">
        <v>184.524</v>
      </c>
      <c r="R183" s="1"/>
    </row>
    <row r="184" spans="1:18" x14ac:dyDescent="0.2">
      <c r="A184" t="s">
        <v>36</v>
      </c>
      <c r="B184">
        <v>2012</v>
      </c>
      <c r="C184" t="s">
        <v>18</v>
      </c>
      <c r="D184" s="1">
        <v>67.684200000000004</v>
      </c>
      <c r="E184" s="1">
        <v>198.43969999999999</v>
      </c>
      <c r="F184" s="2">
        <v>3.2524999999999998E-2</v>
      </c>
      <c r="G184" s="2">
        <v>4.8902199999999896</v>
      </c>
      <c r="H184" s="3">
        <v>24.6</v>
      </c>
      <c r="I184">
        <v>2.8</v>
      </c>
      <c r="J184">
        <v>92</v>
      </c>
      <c r="K184">
        <v>96</v>
      </c>
      <c r="L184">
        <v>96</v>
      </c>
      <c r="M184" s="1">
        <v>79.70635</v>
      </c>
      <c r="N184" s="4">
        <v>2640</v>
      </c>
      <c r="O184" s="1">
        <v>2.1099299999999999</v>
      </c>
      <c r="P184" s="1">
        <v>6.4763900000000003</v>
      </c>
      <c r="Q184" s="1">
        <v>188.404</v>
      </c>
      <c r="R184" s="1"/>
    </row>
    <row r="185" spans="1:18" x14ac:dyDescent="0.2">
      <c r="A185" t="s">
        <v>36</v>
      </c>
      <c r="B185">
        <v>2013</v>
      </c>
      <c r="C185" t="s">
        <v>18</v>
      </c>
      <c r="D185" s="1">
        <v>68.053709999999995</v>
      </c>
      <c r="E185" s="1">
        <v>194.8116</v>
      </c>
      <c r="F185" s="2">
        <v>3.0894999999999999E-2</v>
      </c>
      <c r="G185" s="2">
        <v>4.7314400000000001</v>
      </c>
      <c r="H185" s="3">
        <v>24.6</v>
      </c>
      <c r="I185">
        <v>3</v>
      </c>
      <c r="J185">
        <v>91</v>
      </c>
      <c r="K185">
        <v>97</v>
      </c>
      <c r="L185">
        <v>97</v>
      </c>
      <c r="M185" s="1">
        <v>80.959050000000005</v>
      </c>
      <c r="N185" s="4">
        <v>2840</v>
      </c>
      <c r="O185" s="1">
        <v>2.6623700000000001</v>
      </c>
      <c r="P185" s="1">
        <v>7.9375</v>
      </c>
      <c r="Q185" s="1">
        <v>192.08699999999999</v>
      </c>
      <c r="R185" s="1"/>
    </row>
    <row r="186" spans="1:18" x14ac:dyDescent="0.2">
      <c r="A186" t="s">
        <v>36</v>
      </c>
      <c r="B186">
        <v>2014</v>
      </c>
      <c r="C186" t="s">
        <v>18</v>
      </c>
      <c r="D186" s="1">
        <v>68.32159</v>
      </c>
      <c r="E186" s="1">
        <v>192.55510000000001</v>
      </c>
      <c r="F186" s="2">
        <v>2.9354999999999999E-2</v>
      </c>
      <c r="G186" s="2">
        <v>5.3363699999999996</v>
      </c>
      <c r="H186" s="3">
        <v>24.7</v>
      </c>
      <c r="I186">
        <v>3.1</v>
      </c>
      <c r="J186">
        <v>92</v>
      </c>
      <c r="K186">
        <v>95</v>
      </c>
      <c r="L186">
        <v>95</v>
      </c>
      <c r="M186" s="1">
        <v>82.211429999999993</v>
      </c>
      <c r="N186" s="4">
        <v>3050</v>
      </c>
      <c r="O186" s="1">
        <v>2.3651900000000001</v>
      </c>
      <c r="P186" s="1">
        <v>6.7313299999999998</v>
      </c>
      <c r="Q186" s="1">
        <v>195.727</v>
      </c>
      <c r="R186" s="1"/>
    </row>
    <row r="187" spans="1:18" x14ac:dyDescent="0.2">
      <c r="A187" t="s">
        <v>36</v>
      </c>
      <c r="B187">
        <v>2015</v>
      </c>
      <c r="C187" t="s">
        <v>18</v>
      </c>
      <c r="D187" s="1">
        <v>68.545339999999996</v>
      </c>
      <c r="E187" s="1">
        <v>191.6002</v>
      </c>
      <c r="F187" s="2">
        <v>2.8139999999999998E-2</v>
      </c>
      <c r="G187" s="2">
        <v>4.8030999999999997</v>
      </c>
      <c r="H187" s="3">
        <v>24.7</v>
      </c>
      <c r="I187">
        <v>3.3</v>
      </c>
      <c r="J187">
        <v>93</v>
      </c>
      <c r="K187">
        <v>96</v>
      </c>
      <c r="L187">
        <v>96</v>
      </c>
      <c r="M187" s="1">
        <v>83.463489999999993</v>
      </c>
      <c r="N187" s="4">
        <v>3080</v>
      </c>
      <c r="O187" s="1">
        <v>1.7034400000000001</v>
      </c>
      <c r="P187" s="1">
        <v>5.3867900000000004</v>
      </c>
      <c r="Q187" s="1">
        <v>199.43199999999999</v>
      </c>
      <c r="R187" s="1"/>
    </row>
    <row r="188" spans="1:18" x14ac:dyDescent="0.2">
      <c r="A188" t="s">
        <v>36</v>
      </c>
      <c r="B188">
        <v>2016</v>
      </c>
      <c r="C188" t="s">
        <v>18</v>
      </c>
      <c r="D188" s="1">
        <v>68.724149999999995</v>
      </c>
      <c r="E188" s="1">
        <v>190.60980000000001</v>
      </c>
      <c r="F188" s="2">
        <v>2.7125E-2</v>
      </c>
      <c r="G188" s="2">
        <v>5.0512199999999998</v>
      </c>
      <c r="H188" s="3">
        <v>24.8</v>
      </c>
      <c r="I188">
        <v>3.5</v>
      </c>
      <c r="J188">
        <v>93</v>
      </c>
      <c r="K188">
        <v>96</v>
      </c>
      <c r="L188">
        <v>96</v>
      </c>
      <c r="M188" s="1">
        <v>84.200839999999999</v>
      </c>
      <c r="N188" s="4">
        <v>3200</v>
      </c>
      <c r="O188" s="1">
        <v>2.54365</v>
      </c>
      <c r="P188" s="1">
        <v>6.2218900000000001</v>
      </c>
      <c r="Q188" s="1">
        <v>203.227</v>
      </c>
      <c r="R188" s="1"/>
    </row>
    <row r="189" spans="1:18" x14ac:dyDescent="0.2">
      <c r="A189" t="s">
        <v>37</v>
      </c>
      <c r="B189">
        <v>2000</v>
      </c>
      <c r="C189" t="s">
        <v>18</v>
      </c>
      <c r="D189" s="1">
        <v>48.630490000000002</v>
      </c>
      <c r="E189" s="1">
        <v>539.93449999999996</v>
      </c>
      <c r="F189" s="2">
        <v>8.2225000000000006E-2</v>
      </c>
      <c r="G189" s="2">
        <v>6.8028500000000003</v>
      </c>
      <c r="H189" s="3">
        <v>25.5</v>
      </c>
      <c r="I189">
        <v>1</v>
      </c>
      <c r="J189">
        <v>92</v>
      </c>
      <c r="K189">
        <v>87</v>
      </c>
      <c r="L189">
        <v>84</v>
      </c>
      <c r="M189" s="1">
        <v>52.514229999999998</v>
      </c>
      <c r="N189" s="4">
        <v>5000</v>
      </c>
      <c r="O189" s="1">
        <v>2.4108099999999899</v>
      </c>
      <c r="P189" s="1">
        <v>4.6095199999999998</v>
      </c>
      <c r="Q189" s="1">
        <v>1005.4349999999999</v>
      </c>
      <c r="R189" s="1"/>
    </row>
    <row r="190" spans="1:18" x14ac:dyDescent="0.2">
      <c r="A190" t="s">
        <v>37</v>
      </c>
      <c r="B190">
        <v>2001</v>
      </c>
      <c r="C190" t="s">
        <v>18</v>
      </c>
      <c r="D190" s="1">
        <v>46.962409999999998</v>
      </c>
      <c r="E190" s="1">
        <v>580.28449999999998</v>
      </c>
      <c r="F190" s="2">
        <v>8.3654999999999993E-2</v>
      </c>
      <c r="G190" s="2">
        <v>6.6994199999999999</v>
      </c>
      <c r="H190" s="3">
        <v>25.6</v>
      </c>
      <c r="I190">
        <v>1.2</v>
      </c>
      <c r="J190">
        <v>93</v>
      </c>
      <c r="K190">
        <v>87</v>
      </c>
      <c r="L190">
        <v>84</v>
      </c>
      <c r="M190" s="1">
        <v>53.520949999999999</v>
      </c>
      <c r="N190" s="4">
        <v>5360</v>
      </c>
      <c r="O190" s="1">
        <v>2.3843200000000002</v>
      </c>
      <c r="P190" s="1">
        <v>5.1389500000000004</v>
      </c>
      <c r="Q190" s="1">
        <v>1013.60899999999</v>
      </c>
      <c r="R190" s="1"/>
    </row>
    <row r="191" spans="1:18" x14ac:dyDescent="0.2">
      <c r="A191" t="s">
        <v>37</v>
      </c>
      <c r="B191">
        <v>2002</v>
      </c>
      <c r="C191" t="s">
        <v>18</v>
      </c>
      <c r="D191" s="1">
        <v>45.730959999999897</v>
      </c>
      <c r="E191" s="1">
        <v>610.31539999999995</v>
      </c>
      <c r="F191" s="2">
        <v>8.4909999999999999E-2</v>
      </c>
      <c r="G191" s="2">
        <v>5.5054999999999996</v>
      </c>
      <c r="H191" s="3">
        <v>25.6</v>
      </c>
      <c r="I191">
        <v>1.3</v>
      </c>
      <c r="J191">
        <v>93</v>
      </c>
      <c r="K191">
        <v>87</v>
      </c>
      <c r="L191">
        <v>85</v>
      </c>
      <c r="M191" s="1">
        <v>54.522319999999901</v>
      </c>
      <c r="N191" s="4">
        <v>5310</v>
      </c>
      <c r="O191" s="1">
        <v>2.42258</v>
      </c>
      <c r="P191" s="1">
        <v>5.5229799999999996</v>
      </c>
      <c r="Q191" s="1">
        <v>1019.059</v>
      </c>
      <c r="R191" s="1"/>
    </row>
    <row r="192" spans="1:18" x14ac:dyDescent="0.2">
      <c r="A192" t="s">
        <v>37</v>
      </c>
      <c r="B192">
        <v>2003</v>
      </c>
      <c r="C192" t="s">
        <v>18</v>
      </c>
      <c r="D192" s="1">
        <v>44.826679999999897</v>
      </c>
      <c r="E192" s="1">
        <v>632.81619999999998</v>
      </c>
      <c r="F192" s="2">
        <v>8.5929999999999895E-2</v>
      </c>
      <c r="G192" s="2">
        <v>5.6248899999999997</v>
      </c>
      <c r="H192" s="3">
        <v>25.7</v>
      </c>
      <c r="I192">
        <v>1.5</v>
      </c>
      <c r="J192">
        <v>93</v>
      </c>
      <c r="K192">
        <v>87</v>
      </c>
      <c r="L192">
        <v>85</v>
      </c>
      <c r="M192" s="1">
        <v>55.518300000000004</v>
      </c>
      <c r="N192" s="4">
        <v>5480</v>
      </c>
      <c r="O192" s="1">
        <v>2.9170400000000001</v>
      </c>
      <c r="P192" s="1">
        <v>6.3786399999999999</v>
      </c>
      <c r="Q192" s="1">
        <v>1022.802</v>
      </c>
      <c r="R192" s="1"/>
    </row>
    <row r="193" spans="1:18" x14ac:dyDescent="0.2">
      <c r="A193" t="s">
        <v>37</v>
      </c>
      <c r="B193">
        <v>2004</v>
      </c>
      <c r="C193" t="s">
        <v>18</v>
      </c>
      <c r="D193" s="1">
        <v>44.227330000000002</v>
      </c>
      <c r="E193" s="1">
        <v>649.56949999999995</v>
      </c>
      <c r="F193" s="2">
        <v>8.566E-2</v>
      </c>
      <c r="G193" s="2">
        <v>5.7584299999999997</v>
      </c>
      <c r="H193" s="3">
        <v>25.8</v>
      </c>
      <c r="I193">
        <v>1.7</v>
      </c>
      <c r="J193">
        <v>93</v>
      </c>
      <c r="K193">
        <v>88</v>
      </c>
      <c r="L193">
        <v>86</v>
      </c>
      <c r="M193" s="1">
        <v>56.507969999999901</v>
      </c>
      <c r="N193" s="4">
        <v>5930</v>
      </c>
      <c r="O193" s="1">
        <v>3.0239400000000001</v>
      </c>
      <c r="P193" s="1">
        <v>6.8143199999999897</v>
      </c>
      <c r="Q193" s="1">
        <v>1026.2860000000001</v>
      </c>
      <c r="R193" s="1"/>
    </row>
    <row r="194" spans="1:18" x14ac:dyDescent="0.2">
      <c r="A194" t="s">
        <v>37</v>
      </c>
      <c r="B194">
        <v>2005</v>
      </c>
      <c r="C194" t="s">
        <v>18</v>
      </c>
      <c r="D194" s="1">
        <v>44.277329999999999</v>
      </c>
      <c r="E194" s="1">
        <v>651.65329999999994</v>
      </c>
      <c r="F194" s="2">
        <v>8.4334999999999993E-2</v>
      </c>
      <c r="G194" s="2">
        <v>5.0500099999999897</v>
      </c>
      <c r="H194" s="3">
        <v>25.9</v>
      </c>
      <c r="I194">
        <v>1.9</v>
      </c>
      <c r="J194">
        <v>93</v>
      </c>
      <c r="K194">
        <v>88</v>
      </c>
      <c r="L194">
        <v>86</v>
      </c>
      <c r="M194" s="1">
        <v>57.492550000000001</v>
      </c>
      <c r="N194" s="4">
        <v>6810</v>
      </c>
      <c r="O194" s="1">
        <v>3.6406000000000001</v>
      </c>
      <c r="P194" s="1">
        <v>7.3762299999999996</v>
      </c>
      <c r="Q194" s="1">
        <v>1030.579</v>
      </c>
      <c r="R194" s="1"/>
    </row>
    <row r="195" spans="1:18" x14ac:dyDescent="0.2">
      <c r="A195" t="s">
        <v>37</v>
      </c>
      <c r="B195">
        <v>2006</v>
      </c>
      <c r="C195" t="s">
        <v>18</v>
      </c>
      <c r="D195" s="1">
        <v>45.571210000000001</v>
      </c>
      <c r="E195" s="1">
        <v>627.82939999999996</v>
      </c>
      <c r="F195" s="2">
        <v>7.7259999999999995E-2</v>
      </c>
      <c r="G195" s="2">
        <v>6.2636000000000003</v>
      </c>
      <c r="H195" s="3">
        <v>26</v>
      </c>
      <c r="I195">
        <v>2.1</v>
      </c>
      <c r="J195">
        <v>93</v>
      </c>
      <c r="K195">
        <v>88</v>
      </c>
      <c r="L195">
        <v>87</v>
      </c>
      <c r="M195" s="1">
        <v>58.471150000000002</v>
      </c>
      <c r="N195" s="4">
        <v>7040</v>
      </c>
      <c r="O195" s="1">
        <v>3.4594900000000002</v>
      </c>
      <c r="P195" s="1">
        <v>7.8255999999999997</v>
      </c>
      <c r="Q195" s="1">
        <v>1036.0919999999901</v>
      </c>
      <c r="R195" s="1"/>
    </row>
    <row r="196" spans="1:18" x14ac:dyDescent="0.2">
      <c r="A196" t="s">
        <v>37</v>
      </c>
      <c r="B196">
        <v>2007</v>
      </c>
      <c r="C196" t="s">
        <v>18</v>
      </c>
      <c r="D196" s="1">
        <v>47.387180000000001</v>
      </c>
      <c r="E196" s="1">
        <v>586.54129999999998</v>
      </c>
      <c r="F196" s="2">
        <v>7.5839999999999894E-2</v>
      </c>
      <c r="G196" s="2">
        <v>6.3439699999999997</v>
      </c>
      <c r="H196" s="3">
        <v>26.1</v>
      </c>
      <c r="I196">
        <v>2.4</v>
      </c>
      <c r="J196">
        <v>94</v>
      </c>
      <c r="K196">
        <v>88</v>
      </c>
      <c r="L196">
        <v>87</v>
      </c>
      <c r="M196" s="1">
        <v>59.462719999999997</v>
      </c>
      <c r="N196" s="4">
        <v>7550</v>
      </c>
      <c r="O196" s="1">
        <v>3.7541000000000002</v>
      </c>
      <c r="P196" s="1">
        <v>7.9300399999999902</v>
      </c>
      <c r="Q196" s="1">
        <v>1042.652</v>
      </c>
      <c r="R196" s="1"/>
    </row>
    <row r="197" spans="1:18" x14ac:dyDescent="0.2">
      <c r="A197" t="s">
        <v>37</v>
      </c>
      <c r="B197">
        <v>2008</v>
      </c>
      <c r="C197" t="s">
        <v>18</v>
      </c>
      <c r="D197" s="1">
        <v>48.735050000000001</v>
      </c>
      <c r="E197" s="1">
        <v>554.09259999999995</v>
      </c>
      <c r="F197" s="2">
        <v>7.4734999999999996E-2</v>
      </c>
      <c r="G197" s="2">
        <v>5.6414</v>
      </c>
      <c r="H197" s="3">
        <v>26.2</v>
      </c>
      <c r="I197">
        <v>2.6</v>
      </c>
      <c r="J197">
        <v>94</v>
      </c>
      <c r="K197">
        <v>89</v>
      </c>
      <c r="L197">
        <v>88</v>
      </c>
      <c r="M197" s="1">
        <v>60.5661699999999</v>
      </c>
      <c r="N197" s="4">
        <v>7610</v>
      </c>
      <c r="O197" s="1">
        <v>4.4539200000000001</v>
      </c>
      <c r="P197" s="1">
        <v>8.8579299999999996</v>
      </c>
      <c r="Q197" s="1">
        <v>1049.9449999999999</v>
      </c>
      <c r="R197" s="1"/>
    </row>
    <row r="198" spans="1:18" x14ac:dyDescent="0.2">
      <c r="A198" t="s">
        <v>37</v>
      </c>
      <c r="B198">
        <v>2009</v>
      </c>
      <c r="C198" t="s">
        <v>18</v>
      </c>
      <c r="D198" s="1">
        <v>50.181449999999998</v>
      </c>
      <c r="E198" s="1">
        <v>524.10550000000001</v>
      </c>
      <c r="F198" s="2">
        <v>7.0599999999999996E-2</v>
      </c>
      <c r="G198" s="2">
        <v>5.64947</v>
      </c>
      <c r="H198" s="3">
        <v>26.3</v>
      </c>
      <c r="I198">
        <v>2.9</v>
      </c>
      <c r="J198">
        <v>94</v>
      </c>
      <c r="K198">
        <v>89</v>
      </c>
      <c r="L198">
        <v>88</v>
      </c>
      <c r="M198" s="1">
        <v>61.660649999999997</v>
      </c>
      <c r="N198" s="4">
        <v>7580</v>
      </c>
      <c r="O198" s="1">
        <v>4.4614900000000004</v>
      </c>
      <c r="P198" s="1">
        <v>8.6329200000000004</v>
      </c>
      <c r="Q198" s="1">
        <v>1057.4669999999901</v>
      </c>
      <c r="R198" s="1"/>
    </row>
    <row r="199" spans="1:18" x14ac:dyDescent="0.2">
      <c r="A199" t="s">
        <v>37</v>
      </c>
      <c r="B199">
        <v>2010</v>
      </c>
      <c r="C199" t="s">
        <v>18</v>
      </c>
      <c r="D199" s="1">
        <v>51.45232</v>
      </c>
      <c r="E199" s="1">
        <v>503.0487</v>
      </c>
      <c r="F199" s="2">
        <v>6.7224999999999993E-2</v>
      </c>
      <c r="G199" s="2">
        <v>5.6624400000000001</v>
      </c>
      <c r="H199" s="3">
        <v>26.4</v>
      </c>
      <c r="I199">
        <v>3.3</v>
      </c>
      <c r="J199">
        <v>94</v>
      </c>
      <c r="K199">
        <v>89</v>
      </c>
      <c r="L199">
        <v>89</v>
      </c>
      <c r="M199" s="1">
        <v>62.746219999999902</v>
      </c>
      <c r="N199" s="4">
        <v>7660</v>
      </c>
      <c r="O199" s="1">
        <v>4.2280899999999999</v>
      </c>
      <c r="P199" s="1">
        <v>8.5912600000000001</v>
      </c>
      <c r="Q199" s="1">
        <v>1064.837</v>
      </c>
      <c r="R199" s="1"/>
    </row>
    <row r="200" spans="1:18" x14ac:dyDescent="0.2">
      <c r="A200" t="s">
        <v>37</v>
      </c>
      <c r="B200">
        <v>2011</v>
      </c>
      <c r="C200" t="s">
        <v>18</v>
      </c>
      <c r="D200" s="1">
        <v>53.7607199999999</v>
      </c>
      <c r="E200" s="1">
        <v>468.88749999999999</v>
      </c>
      <c r="F200" s="2">
        <v>6.1414999999999997E-2</v>
      </c>
      <c r="G200" s="2">
        <v>5.9336099999999998</v>
      </c>
      <c r="H200" s="3">
        <v>26.4</v>
      </c>
      <c r="I200">
        <v>3.6</v>
      </c>
      <c r="J200">
        <v>87</v>
      </c>
      <c r="K200">
        <v>85</v>
      </c>
      <c r="L200">
        <v>91</v>
      </c>
      <c r="M200" s="1">
        <v>63.823309999999999</v>
      </c>
      <c r="N200" s="4">
        <v>8320</v>
      </c>
      <c r="O200" s="1">
        <v>3.6115599999999999</v>
      </c>
      <c r="P200" s="1">
        <v>8.46997</v>
      </c>
      <c r="Q200" s="1">
        <v>1072.0329999999999</v>
      </c>
      <c r="R200" s="1"/>
    </row>
    <row r="201" spans="1:18" x14ac:dyDescent="0.2">
      <c r="A201" t="s">
        <v>37</v>
      </c>
      <c r="B201">
        <v>2012</v>
      </c>
      <c r="C201" t="s">
        <v>18</v>
      </c>
      <c r="D201" s="1">
        <v>54.884050000000002</v>
      </c>
      <c r="E201" s="1">
        <v>443.02600000000001</v>
      </c>
      <c r="F201" s="2">
        <v>6.1425E-2</v>
      </c>
      <c r="G201" s="2">
        <v>5.50467</v>
      </c>
      <c r="H201" s="3">
        <v>26.5</v>
      </c>
      <c r="I201">
        <v>4</v>
      </c>
      <c r="J201">
        <v>88</v>
      </c>
      <c r="K201">
        <v>92</v>
      </c>
      <c r="L201">
        <v>95</v>
      </c>
      <c r="M201" s="1">
        <v>64.86421</v>
      </c>
      <c r="N201" s="4">
        <v>8830</v>
      </c>
      <c r="O201" s="1">
        <v>3.45765999999999</v>
      </c>
      <c r="P201" s="1">
        <v>7.92197</v>
      </c>
      <c r="Q201" s="1">
        <v>1079.288</v>
      </c>
      <c r="R201" s="1"/>
    </row>
    <row r="202" spans="1:18" x14ac:dyDescent="0.2">
      <c r="A202" t="s">
        <v>37</v>
      </c>
      <c r="B202">
        <v>2013</v>
      </c>
      <c r="C202" t="s">
        <v>18</v>
      </c>
      <c r="D202" s="1">
        <v>55.982280000000003</v>
      </c>
      <c r="E202" s="1">
        <v>420.80419999999998</v>
      </c>
      <c r="F202" s="2">
        <v>6.0109999999999997E-2</v>
      </c>
      <c r="G202" s="2">
        <v>6.4664599999999997</v>
      </c>
      <c r="H202" s="3">
        <v>26.6</v>
      </c>
      <c r="I202">
        <v>4.5</v>
      </c>
      <c r="J202">
        <v>96</v>
      </c>
      <c r="K202">
        <v>98</v>
      </c>
      <c r="L202">
        <v>98</v>
      </c>
      <c r="M202" s="1">
        <v>65.896979999999999</v>
      </c>
      <c r="N202" s="4">
        <v>9630</v>
      </c>
      <c r="O202" s="1">
        <v>3.3517999999999999</v>
      </c>
      <c r="P202" s="1">
        <v>7.5173199999999998</v>
      </c>
      <c r="Q202" s="1">
        <v>1086.8430000000001</v>
      </c>
      <c r="R202" s="1"/>
    </row>
    <row r="203" spans="1:18" x14ac:dyDescent="0.2">
      <c r="A203" t="s">
        <v>37</v>
      </c>
      <c r="B203">
        <v>2014</v>
      </c>
      <c r="C203" t="s">
        <v>18</v>
      </c>
      <c r="D203" s="1">
        <v>56.776559999999897</v>
      </c>
      <c r="E203" s="1">
        <v>407.77809999999999</v>
      </c>
      <c r="F203" s="2">
        <v>5.7404999999999998E-2</v>
      </c>
      <c r="G203" s="2">
        <v>7.3811499999999999</v>
      </c>
      <c r="H203" s="3">
        <v>26.7</v>
      </c>
      <c r="I203">
        <v>5</v>
      </c>
      <c r="J203">
        <v>97</v>
      </c>
      <c r="K203">
        <v>98</v>
      </c>
      <c r="L203">
        <v>98</v>
      </c>
      <c r="M203" s="1">
        <v>66.921279999999996</v>
      </c>
      <c r="N203" s="4">
        <v>9860</v>
      </c>
      <c r="O203" s="1">
        <v>2.76832999999999</v>
      </c>
      <c r="P203" s="1">
        <v>7.3317300000000003</v>
      </c>
      <c r="Q203" s="1">
        <v>1095.019</v>
      </c>
      <c r="R203" s="1"/>
    </row>
    <row r="204" spans="1:18" x14ac:dyDescent="0.2">
      <c r="A204" t="s">
        <v>37</v>
      </c>
      <c r="B204">
        <v>2015</v>
      </c>
      <c r="C204" t="s">
        <v>18</v>
      </c>
      <c r="D204" s="1">
        <v>57.348419999999997</v>
      </c>
      <c r="E204" s="1">
        <v>398.40429999999998</v>
      </c>
      <c r="F204" s="2">
        <v>5.5960000000000003E-2</v>
      </c>
      <c r="G204" s="2">
        <v>7.2887199999999996</v>
      </c>
      <c r="H204" s="3">
        <v>26.8</v>
      </c>
      <c r="I204">
        <v>5.5</v>
      </c>
      <c r="J204">
        <v>89</v>
      </c>
      <c r="K204">
        <v>84</v>
      </c>
      <c r="L204">
        <v>90</v>
      </c>
      <c r="M204" s="1">
        <v>67.937519999999907</v>
      </c>
      <c r="N204" s="4">
        <v>10000</v>
      </c>
      <c r="O204" s="1">
        <v>2.97601</v>
      </c>
      <c r="P204" s="1">
        <v>7.1269399999999896</v>
      </c>
      <c r="Q204" s="1">
        <v>1104.0439999999901</v>
      </c>
      <c r="R204" s="1"/>
    </row>
    <row r="205" spans="1:18" x14ac:dyDescent="0.2">
      <c r="A205" t="s">
        <v>37</v>
      </c>
      <c r="B205">
        <v>2016</v>
      </c>
      <c r="C205" t="s">
        <v>18</v>
      </c>
      <c r="D205" s="1">
        <v>57.690280000000001</v>
      </c>
      <c r="E205" s="1">
        <v>393.31900000000002</v>
      </c>
      <c r="F205" s="2">
        <v>5.5085000000000002E-2</v>
      </c>
      <c r="G205" s="2">
        <v>7.5021100000000001</v>
      </c>
      <c r="H205" s="3">
        <v>26.8</v>
      </c>
      <c r="I205">
        <v>6</v>
      </c>
      <c r="J205">
        <v>89</v>
      </c>
      <c r="K205">
        <v>90</v>
      </c>
      <c r="L205">
        <v>90</v>
      </c>
      <c r="M205" s="1">
        <v>68.948300000000003</v>
      </c>
      <c r="N205" s="4">
        <v>10210</v>
      </c>
      <c r="O205" s="1">
        <v>2.8448699999999998</v>
      </c>
      <c r="P205" s="1">
        <v>6.81778</v>
      </c>
      <c r="Q205" s="1">
        <v>1113.9970000000001</v>
      </c>
      <c r="R205" s="1"/>
    </row>
    <row r="206" spans="1:18" x14ac:dyDescent="0.2">
      <c r="A206" t="s">
        <v>38</v>
      </c>
      <c r="B206">
        <v>2000</v>
      </c>
      <c r="C206" t="s">
        <v>18</v>
      </c>
      <c r="D206" s="1">
        <v>71.713399999999993</v>
      </c>
      <c r="E206" s="1">
        <v>188.4855</v>
      </c>
      <c r="F206" s="2">
        <v>1.278E-2</v>
      </c>
      <c r="G206" s="2">
        <v>8.3262900000000002</v>
      </c>
      <c r="H206" s="3">
        <v>25.4</v>
      </c>
      <c r="I206">
        <v>4.4000000000000004</v>
      </c>
      <c r="J206">
        <v>97</v>
      </c>
      <c r="K206">
        <v>98</v>
      </c>
      <c r="L206">
        <v>98</v>
      </c>
      <c r="M206" s="1">
        <v>93.20035</v>
      </c>
      <c r="N206" s="4">
        <v>13930</v>
      </c>
      <c r="O206" s="1">
        <v>3.7859400000000001</v>
      </c>
      <c r="P206" s="1">
        <v>4.6107199999999997</v>
      </c>
      <c r="Q206" s="1">
        <v>80.995999999999995</v>
      </c>
      <c r="R206" s="1"/>
    </row>
    <row r="207" spans="1:18" x14ac:dyDescent="0.2">
      <c r="A207" t="s">
        <v>38</v>
      </c>
      <c r="B207">
        <v>2001</v>
      </c>
      <c r="C207" t="s">
        <v>18</v>
      </c>
      <c r="D207" s="1">
        <v>71.882739999999998</v>
      </c>
      <c r="E207" s="1">
        <v>186.78799999999899</v>
      </c>
      <c r="F207" s="2">
        <v>1.3100000000000001E-2</v>
      </c>
      <c r="G207" s="2">
        <v>6.8363500000000004</v>
      </c>
      <c r="H207" s="3">
        <v>25.5</v>
      </c>
      <c r="I207">
        <v>4.8</v>
      </c>
      <c r="J207">
        <v>95</v>
      </c>
      <c r="K207">
        <v>96</v>
      </c>
      <c r="L207">
        <v>96</v>
      </c>
      <c r="M207" s="1">
        <v>93.457569999999905</v>
      </c>
      <c r="N207" s="4">
        <v>14240</v>
      </c>
      <c r="O207" s="1">
        <v>3.75856999999999</v>
      </c>
      <c r="P207" s="1">
        <v>5.3947000000000003</v>
      </c>
      <c r="Q207" s="1">
        <v>82.414000000000001</v>
      </c>
      <c r="R207" s="1"/>
    </row>
    <row r="208" spans="1:18" x14ac:dyDescent="0.2">
      <c r="A208" t="s">
        <v>38</v>
      </c>
      <c r="B208">
        <v>2002</v>
      </c>
      <c r="C208" t="s">
        <v>18</v>
      </c>
      <c r="D208" s="1">
        <v>71.996840000000006</v>
      </c>
      <c r="E208" s="1">
        <v>185.4813</v>
      </c>
      <c r="F208" s="2">
        <v>1.2404999999999999E-2</v>
      </c>
      <c r="G208" s="2">
        <v>8.1275200000000005</v>
      </c>
      <c r="H208" s="3">
        <v>25.6</v>
      </c>
      <c r="I208">
        <v>5.0999999999999996</v>
      </c>
      <c r="J208">
        <v>98</v>
      </c>
      <c r="K208">
        <v>99</v>
      </c>
      <c r="L208">
        <v>99</v>
      </c>
      <c r="M208" s="1">
        <v>93.714780000000005</v>
      </c>
      <c r="N208" s="4">
        <v>13190</v>
      </c>
      <c r="O208" s="1">
        <v>3.6368399999999999</v>
      </c>
      <c r="P208" s="1">
        <v>4.5595800000000004</v>
      </c>
      <c r="Q208" s="1">
        <v>84.076999999999998</v>
      </c>
      <c r="R208" s="1"/>
    </row>
    <row r="209" spans="1:18" x14ac:dyDescent="0.2">
      <c r="A209" t="s">
        <v>38</v>
      </c>
      <c r="B209">
        <v>2003</v>
      </c>
      <c r="C209" t="s">
        <v>18</v>
      </c>
      <c r="D209" s="1">
        <v>72.063550000000006</v>
      </c>
      <c r="E209" s="1">
        <v>184.89529999999999</v>
      </c>
      <c r="F209" s="2">
        <v>1.1665E-2</v>
      </c>
      <c r="G209" s="2">
        <v>7.3520799999999999</v>
      </c>
      <c r="H209" s="3">
        <v>25.7</v>
      </c>
      <c r="I209">
        <v>5.4</v>
      </c>
      <c r="J209">
        <v>99</v>
      </c>
      <c r="K209">
        <v>99</v>
      </c>
      <c r="L209">
        <v>99</v>
      </c>
      <c r="M209" s="1">
        <v>93.971990000000005</v>
      </c>
      <c r="N209" s="4">
        <v>13300</v>
      </c>
      <c r="O209" s="1">
        <v>4.1458899999999996</v>
      </c>
      <c r="P209" s="1">
        <v>5.3582000000000001</v>
      </c>
      <c r="Q209" s="1">
        <v>85.81</v>
      </c>
      <c r="R209" s="1"/>
    </row>
    <row r="210" spans="1:18" x14ac:dyDescent="0.2">
      <c r="A210" t="s">
        <v>38</v>
      </c>
      <c r="B210">
        <v>2004</v>
      </c>
      <c r="C210" t="s">
        <v>18</v>
      </c>
      <c r="D210" s="1">
        <v>72.033940000000001</v>
      </c>
      <c r="E210" s="1">
        <v>186.0821</v>
      </c>
      <c r="F210" s="2">
        <v>1.1715E-2</v>
      </c>
      <c r="G210" s="2">
        <v>6.5637499999999998</v>
      </c>
      <c r="H210" s="3">
        <v>25.8</v>
      </c>
      <c r="I210">
        <v>5.8</v>
      </c>
      <c r="J210">
        <v>99</v>
      </c>
      <c r="K210">
        <v>99</v>
      </c>
      <c r="L210">
        <v>99</v>
      </c>
      <c r="M210" s="1">
        <v>94.229209999999995</v>
      </c>
      <c r="N210" s="4">
        <v>14340</v>
      </c>
      <c r="O210" s="1">
        <v>3.8128199999999999</v>
      </c>
      <c r="P210" s="1">
        <v>5.1960699999999997</v>
      </c>
      <c r="Q210" s="1">
        <v>87.392999999999901</v>
      </c>
      <c r="R210" s="1"/>
    </row>
    <row r="211" spans="1:18" x14ac:dyDescent="0.2">
      <c r="A211" t="s">
        <v>38</v>
      </c>
      <c r="B211">
        <v>2005</v>
      </c>
      <c r="C211" t="s">
        <v>18</v>
      </c>
      <c r="D211" s="1">
        <v>72.152010000000004</v>
      </c>
      <c r="E211" s="1">
        <v>185.1789</v>
      </c>
      <c r="F211" s="2">
        <v>1.1350000000000001E-2</v>
      </c>
      <c r="G211" s="2">
        <v>6.6046300000000002</v>
      </c>
      <c r="H211" s="3">
        <v>25.8</v>
      </c>
      <c r="I211">
        <v>6.1</v>
      </c>
      <c r="J211">
        <v>99</v>
      </c>
      <c r="K211">
        <v>99</v>
      </c>
      <c r="L211">
        <v>99</v>
      </c>
      <c r="M211" s="1">
        <v>94.486419999999995</v>
      </c>
      <c r="N211" s="4">
        <v>16040</v>
      </c>
      <c r="O211" s="1">
        <v>3.62018</v>
      </c>
      <c r="P211" s="1">
        <v>4.9772600000000002</v>
      </c>
      <c r="Q211" s="1">
        <v>88.647999999999996</v>
      </c>
      <c r="R211" s="1"/>
    </row>
    <row r="212" spans="1:18" x14ac:dyDescent="0.2">
      <c r="A212" t="s">
        <v>38</v>
      </c>
      <c r="B212">
        <v>2006</v>
      </c>
      <c r="C212" t="s">
        <v>18</v>
      </c>
      <c r="D212" s="1">
        <v>72.103980000000007</v>
      </c>
      <c r="E212" s="1">
        <v>185.10499999999999</v>
      </c>
      <c r="F212" s="2">
        <v>1.1820000000000001E-2</v>
      </c>
      <c r="G212" s="2">
        <v>6.4346500000000004</v>
      </c>
      <c r="H212" s="3">
        <v>25.9</v>
      </c>
      <c r="I212">
        <v>6.5</v>
      </c>
      <c r="J212">
        <v>99</v>
      </c>
      <c r="K212">
        <v>99</v>
      </c>
      <c r="L212">
        <v>99</v>
      </c>
      <c r="M212" s="1">
        <v>94.743639999999999</v>
      </c>
      <c r="N212" s="4">
        <v>17700</v>
      </c>
      <c r="O212" s="1">
        <v>3.4434099999999899</v>
      </c>
      <c r="P212" s="1">
        <v>4.6781800000000002</v>
      </c>
      <c r="Q212" s="1">
        <v>89.525999999999996</v>
      </c>
      <c r="R212" s="1"/>
    </row>
    <row r="213" spans="1:18" x14ac:dyDescent="0.2">
      <c r="A213" t="s">
        <v>38</v>
      </c>
      <c r="B213">
        <v>2007</v>
      </c>
      <c r="C213" t="s">
        <v>18</v>
      </c>
      <c r="D213" s="1">
        <v>72.076350000000005</v>
      </c>
      <c r="E213" s="1">
        <v>184.99610000000001</v>
      </c>
      <c r="F213" s="2">
        <v>1.1950000000000001E-2</v>
      </c>
      <c r="G213" s="2">
        <v>7.2490100000000002</v>
      </c>
      <c r="H213" s="3">
        <v>26</v>
      </c>
      <c r="I213">
        <v>6.8</v>
      </c>
      <c r="J213">
        <v>99</v>
      </c>
      <c r="K213">
        <v>99</v>
      </c>
      <c r="L213">
        <v>99</v>
      </c>
      <c r="M213" s="1">
        <v>95.00085</v>
      </c>
      <c r="N213" s="4">
        <v>18390</v>
      </c>
      <c r="O213" s="1">
        <v>3.04300999999999</v>
      </c>
      <c r="P213" s="1">
        <v>4.0897199999999998</v>
      </c>
      <c r="Q213" s="1">
        <v>90.087999999999994</v>
      </c>
      <c r="R213" s="1"/>
    </row>
    <row r="214" spans="1:18" x14ac:dyDescent="0.2">
      <c r="A214" t="s">
        <v>38</v>
      </c>
      <c r="B214">
        <v>2008</v>
      </c>
      <c r="C214" t="s">
        <v>18</v>
      </c>
      <c r="D214" s="1">
        <v>72.103160000000003</v>
      </c>
      <c r="E214" s="1">
        <v>184.54939999999999</v>
      </c>
      <c r="F214" s="2">
        <v>1.2245000000000001E-2</v>
      </c>
      <c r="G214" s="2">
        <v>6.6823800000000002</v>
      </c>
      <c r="H214" s="3">
        <v>26.1</v>
      </c>
      <c r="I214">
        <v>7.2</v>
      </c>
      <c r="J214">
        <v>99</v>
      </c>
      <c r="K214">
        <v>99</v>
      </c>
      <c r="L214">
        <v>99</v>
      </c>
      <c r="M214" s="1">
        <v>95.25806</v>
      </c>
      <c r="N214" s="4">
        <v>17640</v>
      </c>
      <c r="O214" s="1">
        <v>2.4028299999999998</v>
      </c>
      <c r="P214" s="1">
        <v>3.9902500000000001</v>
      </c>
      <c r="Q214" s="1">
        <v>90.448999999999998</v>
      </c>
      <c r="R214" s="1"/>
    </row>
    <row r="215" spans="1:18" x14ac:dyDescent="0.2">
      <c r="A215" t="s">
        <v>38</v>
      </c>
      <c r="B215">
        <v>2009</v>
      </c>
      <c r="C215" t="s">
        <v>18</v>
      </c>
      <c r="D215" s="1">
        <v>72.151340000000005</v>
      </c>
      <c r="E215" s="1">
        <v>183.00099999999901</v>
      </c>
      <c r="F215" s="2">
        <v>1.255E-2</v>
      </c>
      <c r="G215" s="2">
        <v>5.2043299999999997</v>
      </c>
      <c r="H215" s="3">
        <v>26.2</v>
      </c>
      <c r="I215">
        <v>7.6</v>
      </c>
      <c r="J215">
        <v>97</v>
      </c>
      <c r="K215">
        <v>99</v>
      </c>
      <c r="L215">
        <v>99</v>
      </c>
      <c r="M215" s="1">
        <v>95.515270000000001</v>
      </c>
      <c r="N215" s="4">
        <v>17880</v>
      </c>
      <c r="O215" s="1">
        <v>2.3870499999999999</v>
      </c>
      <c r="P215" s="1">
        <v>3.88409</v>
      </c>
      <c r="Q215" s="1">
        <v>90.802000000000007</v>
      </c>
      <c r="R215" s="1"/>
    </row>
    <row r="216" spans="1:18" x14ac:dyDescent="0.2">
      <c r="A216" t="s">
        <v>38</v>
      </c>
      <c r="B216">
        <v>2010</v>
      </c>
      <c r="C216" t="s">
        <v>18</v>
      </c>
      <c r="D216" s="1">
        <v>72.260400000000004</v>
      </c>
      <c r="E216" s="1">
        <v>180.60929999999999</v>
      </c>
      <c r="F216" s="2">
        <v>1.2765E-2</v>
      </c>
      <c r="G216" s="2">
        <v>11.13129</v>
      </c>
      <c r="H216" s="3">
        <v>26.2</v>
      </c>
      <c r="I216">
        <v>8.1</v>
      </c>
      <c r="J216">
        <v>99</v>
      </c>
      <c r="K216">
        <v>99</v>
      </c>
      <c r="L216">
        <v>99</v>
      </c>
      <c r="M216" s="1">
        <v>95.772490000000005</v>
      </c>
      <c r="N216" s="4">
        <v>18830</v>
      </c>
      <c r="O216" s="1">
        <v>3.10602</v>
      </c>
      <c r="P216" s="1">
        <v>4.8277400000000004</v>
      </c>
      <c r="Q216" s="1">
        <v>91.263999999999996</v>
      </c>
      <c r="R216" s="1"/>
    </row>
    <row r="217" spans="1:18" x14ac:dyDescent="0.2">
      <c r="A217" t="s">
        <v>38</v>
      </c>
      <c r="B217">
        <v>2011</v>
      </c>
      <c r="C217" t="s">
        <v>18</v>
      </c>
      <c r="D217" s="1">
        <v>72.412219999999905</v>
      </c>
      <c r="E217" s="1">
        <v>177.47649999999999</v>
      </c>
      <c r="F217" s="2">
        <v>1.2840000000000001E-2</v>
      </c>
      <c r="G217" s="2">
        <v>13.55631</v>
      </c>
      <c r="H217" s="3">
        <v>26.3</v>
      </c>
      <c r="I217">
        <v>8.5</v>
      </c>
      <c r="J217">
        <v>99</v>
      </c>
      <c r="K217">
        <v>99</v>
      </c>
      <c r="L217">
        <v>99</v>
      </c>
      <c r="M217" s="1">
        <v>96.029700000000005</v>
      </c>
      <c r="N217" s="4">
        <v>20990</v>
      </c>
      <c r="O217" s="1">
        <v>3.0136599999999998</v>
      </c>
      <c r="P217" s="1">
        <v>4.7991099999999998</v>
      </c>
      <c r="Q217" s="1">
        <v>91.882999999999996</v>
      </c>
      <c r="R217" s="1"/>
    </row>
    <row r="218" spans="1:18" x14ac:dyDescent="0.2">
      <c r="A218" t="s">
        <v>38</v>
      </c>
      <c r="B218">
        <v>2012</v>
      </c>
      <c r="C218" t="s">
        <v>18</v>
      </c>
      <c r="D218" s="1">
        <v>72.586169999999996</v>
      </c>
      <c r="E218" s="1">
        <v>174.1934</v>
      </c>
      <c r="F218" s="2">
        <v>1.2825E-2</v>
      </c>
      <c r="G218" s="2">
        <v>14.724349999999999</v>
      </c>
      <c r="H218" s="3">
        <v>26.4</v>
      </c>
      <c r="I218">
        <v>8.9</v>
      </c>
      <c r="J218">
        <v>98</v>
      </c>
      <c r="K218">
        <v>98</v>
      </c>
      <c r="L218">
        <v>98</v>
      </c>
      <c r="M218" s="1">
        <v>96.229730000000004</v>
      </c>
      <c r="N218" s="4">
        <v>21750</v>
      </c>
      <c r="O218" s="1">
        <v>4.0201799999999999</v>
      </c>
      <c r="P218" s="1">
        <v>5.7310800000000004</v>
      </c>
      <c r="Q218" s="1">
        <v>92.602999999999994</v>
      </c>
      <c r="R218" s="1"/>
    </row>
    <row r="219" spans="1:18" x14ac:dyDescent="0.2">
      <c r="A219" t="s">
        <v>38</v>
      </c>
      <c r="B219">
        <v>2013</v>
      </c>
      <c r="C219" t="s">
        <v>18</v>
      </c>
      <c r="D219" s="1">
        <v>72.756699999999995</v>
      </c>
      <c r="E219" s="1">
        <v>171.16630000000001</v>
      </c>
      <c r="F219" s="2">
        <v>1.2775E-2</v>
      </c>
      <c r="G219" s="2">
        <v>15.642760000000001</v>
      </c>
      <c r="H219" s="3">
        <v>26.5</v>
      </c>
      <c r="I219">
        <v>9.4</v>
      </c>
      <c r="J219">
        <v>97</v>
      </c>
      <c r="K219">
        <v>98</v>
      </c>
      <c r="L219">
        <v>98</v>
      </c>
      <c r="M219" s="1">
        <v>96.239400000000003</v>
      </c>
      <c r="N219" s="4">
        <v>23050</v>
      </c>
      <c r="O219" s="1">
        <v>3.2052399999999999</v>
      </c>
      <c r="P219" s="1">
        <v>4.5080400000000003</v>
      </c>
      <c r="Q219" s="1">
        <v>93.394999999999996</v>
      </c>
      <c r="R219" s="1"/>
    </row>
    <row r="220" spans="1:18" x14ac:dyDescent="0.2">
      <c r="A220" t="s">
        <v>38</v>
      </c>
      <c r="B220">
        <v>2014</v>
      </c>
      <c r="C220" t="s">
        <v>18</v>
      </c>
      <c r="D220" s="1">
        <v>72.912769999999995</v>
      </c>
      <c r="E220" s="1">
        <v>168.27889999999999</v>
      </c>
      <c r="F220" s="2">
        <v>1.2194999999999999E-2</v>
      </c>
      <c r="G220" s="2">
        <v>16.129339999999999</v>
      </c>
      <c r="H220" s="3">
        <v>26.6</v>
      </c>
      <c r="I220">
        <v>9.8000000000000007</v>
      </c>
      <c r="J220">
        <v>99</v>
      </c>
      <c r="K220">
        <v>99</v>
      </c>
      <c r="L220">
        <v>99</v>
      </c>
      <c r="M220" s="1">
        <v>96.249020000000002</v>
      </c>
      <c r="N220" s="4">
        <v>23920</v>
      </c>
      <c r="O220" s="1">
        <v>3.2896800000000002</v>
      </c>
      <c r="P220" s="1">
        <v>4.7375099999999897</v>
      </c>
      <c r="Q220" s="1">
        <v>94.215000000000003</v>
      </c>
      <c r="R220" s="1"/>
    </row>
    <row r="221" spans="1:18" x14ac:dyDescent="0.2">
      <c r="A221" t="s">
        <v>38</v>
      </c>
      <c r="B221">
        <v>2015</v>
      </c>
      <c r="C221" t="s">
        <v>18</v>
      </c>
      <c r="D221" s="1">
        <v>73.095979999999997</v>
      </c>
      <c r="E221" s="1">
        <v>165.57830000000001</v>
      </c>
      <c r="F221" s="2">
        <v>1.239E-2</v>
      </c>
      <c r="G221" s="2">
        <v>17.597939999999902</v>
      </c>
      <c r="H221" s="3">
        <v>26.6</v>
      </c>
      <c r="I221">
        <v>10.3</v>
      </c>
      <c r="J221">
        <v>98</v>
      </c>
      <c r="K221">
        <v>97</v>
      </c>
      <c r="L221">
        <v>97</v>
      </c>
      <c r="M221" s="1">
        <v>96.249020000000002</v>
      </c>
      <c r="N221" s="4">
        <v>24940</v>
      </c>
      <c r="O221" s="1">
        <v>3.2453099999999999</v>
      </c>
      <c r="P221" s="1">
        <v>4.5882399999999999</v>
      </c>
      <c r="Q221" s="1">
        <v>94.977999999999994</v>
      </c>
      <c r="R221" s="1"/>
    </row>
    <row r="222" spans="1:18" x14ac:dyDescent="0.2">
      <c r="A222" t="s">
        <v>38</v>
      </c>
      <c r="B222">
        <v>2016</v>
      </c>
      <c r="C222" t="s">
        <v>18</v>
      </c>
      <c r="D222" s="1">
        <v>73.262780000000006</v>
      </c>
      <c r="E222" s="1">
        <v>163.07210000000001</v>
      </c>
      <c r="F222" s="2">
        <v>1.2175E-2</v>
      </c>
      <c r="G222" s="2">
        <v>20.182459999999999</v>
      </c>
      <c r="H222" s="3">
        <v>26.7</v>
      </c>
      <c r="I222">
        <v>10.8</v>
      </c>
      <c r="J222">
        <v>97</v>
      </c>
      <c r="K222">
        <v>96</v>
      </c>
      <c r="L222">
        <v>96</v>
      </c>
      <c r="M222" s="1">
        <v>96.249020000000002</v>
      </c>
      <c r="N222" s="4">
        <v>25560</v>
      </c>
      <c r="O222" s="1">
        <v>3.5810599999999999</v>
      </c>
      <c r="P222" s="1">
        <v>5.1787999999999998</v>
      </c>
      <c r="Q222" s="1">
        <v>95.71</v>
      </c>
      <c r="R222" s="1"/>
    </row>
    <row r="223" spans="1:18" x14ac:dyDescent="0.2">
      <c r="A223" t="s">
        <v>39</v>
      </c>
      <c r="B223">
        <v>2000</v>
      </c>
      <c r="C223" t="s">
        <v>18</v>
      </c>
      <c r="D223" s="1">
        <v>47.890560000000001</v>
      </c>
      <c r="E223" s="1">
        <v>412.89830000000001</v>
      </c>
      <c r="F223" s="2">
        <v>0.11136500000000001</v>
      </c>
      <c r="G223" s="2">
        <v>0.29929</v>
      </c>
      <c r="H223" s="3">
        <v>20.9</v>
      </c>
      <c r="I223">
        <v>0.4</v>
      </c>
      <c r="J223">
        <v>28</v>
      </c>
      <c r="K223">
        <v>30</v>
      </c>
      <c r="L223">
        <v>36</v>
      </c>
      <c r="M223" s="1">
        <v>41.412979999999997</v>
      </c>
      <c r="N223" s="4">
        <v>780</v>
      </c>
      <c r="O223" s="1">
        <v>2.0764399999999998</v>
      </c>
      <c r="P223" s="1">
        <v>5.4574999999999996</v>
      </c>
      <c r="Q223" s="1">
        <v>8355.6540000000005</v>
      </c>
      <c r="R223" s="1"/>
    </row>
    <row r="224" spans="1:18" x14ac:dyDescent="0.2">
      <c r="A224" t="s">
        <v>39</v>
      </c>
      <c r="B224">
        <v>2001</v>
      </c>
      <c r="C224" t="s">
        <v>18</v>
      </c>
      <c r="D224" s="1">
        <v>48.360659999999903</v>
      </c>
      <c r="E224" s="1">
        <v>409.435</v>
      </c>
      <c r="F224" s="2">
        <v>0.10964500000000001</v>
      </c>
      <c r="G224" s="2">
        <v>0.33703</v>
      </c>
      <c r="H224" s="3">
        <v>21</v>
      </c>
      <c r="I224">
        <v>0.4</v>
      </c>
      <c r="J224">
        <v>26</v>
      </c>
      <c r="K224">
        <v>26</v>
      </c>
      <c r="L224">
        <v>26</v>
      </c>
      <c r="M224" s="1">
        <v>41.272300000000001</v>
      </c>
      <c r="N224" s="4">
        <v>860</v>
      </c>
      <c r="O224" s="1">
        <v>1.8465099999999901</v>
      </c>
      <c r="P224" s="1">
        <v>5.2932899999999998</v>
      </c>
      <c r="Q224" s="1">
        <v>8678.0509999999995</v>
      </c>
      <c r="R224" s="1"/>
    </row>
    <row r="225" spans="1:18" x14ac:dyDescent="0.2">
      <c r="A225" t="s">
        <v>39</v>
      </c>
      <c r="B225">
        <v>2002</v>
      </c>
      <c r="C225" t="s">
        <v>18</v>
      </c>
      <c r="D225" s="1">
        <v>48.545400000000001</v>
      </c>
      <c r="E225" s="1">
        <v>412.14109999999999</v>
      </c>
      <c r="F225" s="2">
        <v>0.107705</v>
      </c>
      <c r="G225" s="2">
        <v>0.39654</v>
      </c>
      <c r="H225" s="3">
        <v>21.1</v>
      </c>
      <c r="I225">
        <v>0.5</v>
      </c>
      <c r="J225">
        <v>25</v>
      </c>
      <c r="K225">
        <v>31</v>
      </c>
      <c r="L225">
        <v>25</v>
      </c>
      <c r="M225" s="1">
        <v>41.126909999999903</v>
      </c>
      <c r="N225" s="4">
        <v>890</v>
      </c>
      <c r="O225" s="1">
        <v>2.09714</v>
      </c>
      <c r="P225" s="1">
        <v>7.2678899999999897</v>
      </c>
      <c r="Q225" s="1">
        <v>9019.2330000000002</v>
      </c>
      <c r="R225" s="1"/>
    </row>
    <row r="226" spans="1:18" x14ac:dyDescent="0.2">
      <c r="A226" t="s">
        <v>39</v>
      </c>
      <c r="B226">
        <v>2003</v>
      </c>
      <c r="C226" t="s">
        <v>18</v>
      </c>
      <c r="D226" s="1">
        <v>48.834670000000003</v>
      </c>
      <c r="E226" s="1">
        <v>411.70549999999997</v>
      </c>
      <c r="F226" s="2">
        <v>0.105695</v>
      </c>
      <c r="G226" s="2">
        <v>0.461139999999999</v>
      </c>
      <c r="H226" s="3">
        <v>21.2</v>
      </c>
      <c r="I226">
        <v>0.5</v>
      </c>
      <c r="J226">
        <v>23</v>
      </c>
      <c r="K226">
        <v>36</v>
      </c>
      <c r="L226">
        <v>23</v>
      </c>
      <c r="M226" s="1">
        <v>40.977670000000003</v>
      </c>
      <c r="N226" s="4">
        <v>860</v>
      </c>
      <c r="O226" s="1">
        <v>1.73824</v>
      </c>
      <c r="P226" s="1">
        <v>5.5094099999999999</v>
      </c>
      <c r="Q226" s="1">
        <v>9373.9159999999993</v>
      </c>
      <c r="R226" s="1"/>
    </row>
    <row r="227" spans="1:18" x14ac:dyDescent="0.2">
      <c r="A227" t="s">
        <v>39</v>
      </c>
      <c r="B227">
        <v>2004</v>
      </c>
      <c r="C227" t="s">
        <v>18</v>
      </c>
      <c r="D227" s="1">
        <v>49.054340000000003</v>
      </c>
      <c r="E227" s="1">
        <v>412.51560000000001</v>
      </c>
      <c r="F227" s="2">
        <v>0.103825</v>
      </c>
      <c r="G227" s="2">
        <v>0.42221999999999998</v>
      </c>
      <c r="H227" s="3">
        <v>21.2</v>
      </c>
      <c r="I227">
        <v>0.6</v>
      </c>
      <c r="J227">
        <v>16</v>
      </c>
      <c r="K227">
        <v>31</v>
      </c>
      <c r="L227">
        <v>21</v>
      </c>
      <c r="M227" s="1">
        <v>40.82414</v>
      </c>
      <c r="N227" s="4">
        <v>1150</v>
      </c>
      <c r="O227" s="1">
        <v>1.9182399999999999</v>
      </c>
      <c r="P227" s="1">
        <v>5.5001199999999999</v>
      </c>
      <c r="Q227" s="1">
        <v>9734.7669999999998</v>
      </c>
      <c r="R227" s="1"/>
    </row>
    <row r="228" spans="1:18" x14ac:dyDescent="0.2">
      <c r="A228" t="s">
        <v>39</v>
      </c>
      <c r="B228">
        <v>2005</v>
      </c>
      <c r="C228" t="s">
        <v>18</v>
      </c>
      <c r="D228" s="1">
        <v>49.301960000000001</v>
      </c>
      <c r="E228" s="1">
        <v>412.39830000000001</v>
      </c>
      <c r="F228" s="2">
        <v>0.10206</v>
      </c>
      <c r="G228" s="2">
        <v>0.45573999999999998</v>
      </c>
      <c r="H228" s="3">
        <v>21.3</v>
      </c>
      <c r="I228">
        <v>0.6</v>
      </c>
      <c r="J228">
        <v>27</v>
      </c>
      <c r="K228">
        <v>37</v>
      </c>
      <c r="L228">
        <v>25</v>
      </c>
      <c r="M228" s="1">
        <v>40.666309999999903</v>
      </c>
      <c r="N228" s="4">
        <v>1350</v>
      </c>
      <c r="O228" s="1">
        <v>1.4299500000000001</v>
      </c>
      <c r="P228" s="1">
        <v>4.8411099999999996</v>
      </c>
      <c r="Q228" s="1">
        <v>10096.633</v>
      </c>
      <c r="R228" s="1"/>
    </row>
    <row r="229" spans="1:18" x14ac:dyDescent="0.2">
      <c r="A229" t="s">
        <v>39</v>
      </c>
      <c r="B229">
        <v>2006</v>
      </c>
      <c r="C229" t="s">
        <v>18</v>
      </c>
      <c r="D229" s="1">
        <v>49.20543</v>
      </c>
      <c r="E229" s="1">
        <v>418.9948</v>
      </c>
      <c r="F229" s="2">
        <v>0.100485</v>
      </c>
      <c r="G229" s="2">
        <v>0.48623999999999901</v>
      </c>
      <c r="H229" s="3">
        <v>21.4</v>
      </c>
      <c r="I229">
        <v>0.7</v>
      </c>
      <c r="J229">
        <v>39</v>
      </c>
      <c r="K229">
        <v>49</v>
      </c>
      <c r="L229">
        <v>40</v>
      </c>
      <c r="M229" s="1">
        <v>40.504159999999999</v>
      </c>
      <c r="N229" s="4">
        <v>1330</v>
      </c>
      <c r="O229" s="1">
        <v>0.99527999999999905</v>
      </c>
      <c r="P229" s="1">
        <v>4.8664300000000003</v>
      </c>
      <c r="Q229" s="1">
        <v>10457.124</v>
      </c>
      <c r="R229" s="1"/>
    </row>
    <row r="230" spans="1:18" x14ac:dyDescent="0.2">
      <c r="A230" t="s">
        <v>39</v>
      </c>
      <c r="B230">
        <v>2007</v>
      </c>
      <c r="C230" t="s">
        <v>18</v>
      </c>
      <c r="D230" s="1">
        <v>50.209090000000003</v>
      </c>
      <c r="E230" s="1">
        <v>400.23649999999998</v>
      </c>
      <c r="F230" s="2">
        <v>9.8830000000000001E-2</v>
      </c>
      <c r="G230" s="2">
        <v>0.58203000000000005</v>
      </c>
      <c r="H230" s="3">
        <v>21.5</v>
      </c>
      <c r="I230">
        <v>0.7</v>
      </c>
      <c r="J230">
        <v>31</v>
      </c>
      <c r="K230">
        <v>38</v>
      </c>
      <c r="L230">
        <v>28</v>
      </c>
      <c r="M230" s="1">
        <v>40.338120000000004</v>
      </c>
      <c r="N230" s="4">
        <v>1410</v>
      </c>
      <c r="O230" s="1">
        <v>1.02257</v>
      </c>
      <c r="P230" s="1">
        <v>4.3431300000000004</v>
      </c>
      <c r="Q230" s="1">
        <v>10818.023999999999</v>
      </c>
      <c r="R230" s="1"/>
    </row>
    <row r="231" spans="1:18" x14ac:dyDescent="0.2">
      <c r="A231" t="s">
        <v>39</v>
      </c>
      <c r="B231">
        <v>2008</v>
      </c>
      <c r="C231" t="s">
        <v>18</v>
      </c>
      <c r="D231" s="1">
        <v>50.378439999999998</v>
      </c>
      <c r="E231" s="1">
        <v>400.36009999999999</v>
      </c>
      <c r="F231" s="2">
        <v>9.7244999999999998E-2</v>
      </c>
      <c r="G231" s="2">
        <v>0.63622000000000001</v>
      </c>
      <c r="H231" s="3">
        <v>21.5</v>
      </c>
      <c r="I231">
        <v>0.8</v>
      </c>
      <c r="J231">
        <v>27</v>
      </c>
      <c r="K231">
        <v>30</v>
      </c>
      <c r="L231">
        <v>19</v>
      </c>
      <c r="M231" s="1">
        <v>40.167319999999997</v>
      </c>
      <c r="N231" s="4">
        <v>1390</v>
      </c>
      <c r="O231" s="1">
        <v>0.79478000000000004</v>
      </c>
      <c r="P231" s="1">
        <v>4.0595499999999998</v>
      </c>
      <c r="Q231" s="1">
        <v>11183.588</v>
      </c>
      <c r="R231" s="1"/>
    </row>
    <row r="232" spans="1:18" x14ac:dyDescent="0.2">
      <c r="A232" t="s">
        <v>39</v>
      </c>
      <c r="B232">
        <v>2009</v>
      </c>
      <c r="C232" t="s">
        <v>18</v>
      </c>
      <c r="D232" s="1">
        <v>51.37547</v>
      </c>
      <c r="E232" s="1">
        <v>380.16539999999998</v>
      </c>
      <c r="F232" s="2">
        <v>9.5254999999999895E-2</v>
      </c>
      <c r="G232" s="2">
        <v>0.66838999999999904</v>
      </c>
      <c r="H232" s="3">
        <v>21.6</v>
      </c>
      <c r="I232">
        <v>0.9</v>
      </c>
      <c r="J232">
        <v>36</v>
      </c>
      <c r="K232">
        <v>32</v>
      </c>
      <c r="L232">
        <v>24</v>
      </c>
      <c r="M232" s="1">
        <v>39.992190000000001</v>
      </c>
      <c r="N232" s="4">
        <v>1620</v>
      </c>
      <c r="O232" s="1">
        <v>0.92547000000000001</v>
      </c>
      <c r="P232" s="1">
        <v>4.4416699999999896</v>
      </c>
      <c r="Q232" s="1">
        <v>11560.146999999901</v>
      </c>
      <c r="R232" s="1"/>
    </row>
    <row r="233" spans="1:18" x14ac:dyDescent="0.2">
      <c r="A233" t="s">
        <v>39</v>
      </c>
      <c r="B233">
        <v>2010</v>
      </c>
      <c r="C233" t="s">
        <v>18</v>
      </c>
      <c r="D233" s="1">
        <v>51.907309999999903</v>
      </c>
      <c r="E233" s="1">
        <v>373.44540000000001</v>
      </c>
      <c r="F233" s="2">
        <v>9.3185000000000004E-2</v>
      </c>
      <c r="G233" s="2">
        <v>1.03685</v>
      </c>
      <c r="H233" s="3">
        <v>21.6</v>
      </c>
      <c r="I233">
        <v>0.9</v>
      </c>
      <c r="J233">
        <v>46</v>
      </c>
      <c r="K233">
        <v>43</v>
      </c>
      <c r="L233">
        <v>39</v>
      </c>
      <c r="M233" s="1">
        <v>39.820360000000001</v>
      </c>
      <c r="N233" s="4">
        <v>1810</v>
      </c>
      <c r="O233" s="1">
        <v>0.8518</v>
      </c>
      <c r="P233" s="1">
        <v>4.0602299999999998</v>
      </c>
      <c r="Q233" s="1">
        <v>11952.136</v>
      </c>
      <c r="R233" s="1"/>
    </row>
    <row r="234" spans="1:18" x14ac:dyDescent="0.2">
      <c r="A234" t="s">
        <v>39</v>
      </c>
      <c r="B234">
        <v>2011</v>
      </c>
      <c r="C234" t="s">
        <v>18</v>
      </c>
      <c r="D234" s="1">
        <v>52.346939999999996</v>
      </c>
      <c r="E234" s="1">
        <v>370.31369999999998</v>
      </c>
      <c r="F234" s="2">
        <v>9.1124999999999998E-2</v>
      </c>
      <c r="G234" s="2">
        <v>1.02027</v>
      </c>
      <c r="H234" s="3">
        <v>21.7</v>
      </c>
      <c r="I234">
        <v>1</v>
      </c>
      <c r="J234">
        <v>54</v>
      </c>
      <c r="K234">
        <v>40</v>
      </c>
      <c r="L234">
        <v>33</v>
      </c>
      <c r="M234" s="1">
        <v>39.651670000000003</v>
      </c>
      <c r="N234" s="4">
        <v>1800</v>
      </c>
      <c r="O234" s="1">
        <v>0.83745999999999998</v>
      </c>
      <c r="P234" s="1">
        <v>3.9104699999999899</v>
      </c>
      <c r="Q234" s="1">
        <v>12360.99</v>
      </c>
      <c r="R234" s="1"/>
    </row>
    <row r="235" spans="1:18" x14ac:dyDescent="0.2">
      <c r="A235" t="s">
        <v>39</v>
      </c>
      <c r="B235">
        <v>2012</v>
      </c>
      <c r="C235" t="s">
        <v>18</v>
      </c>
      <c r="D235" s="1">
        <v>52.671869999999998</v>
      </c>
      <c r="E235" s="1">
        <v>370.59230000000002</v>
      </c>
      <c r="F235" s="2">
        <v>8.8909999999999906E-2</v>
      </c>
      <c r="G235" s="2">
        <v>1.00478</v>
      </c>
      <c r="H235" s="3">
        <v>21.7</v>
      </c>
      <c r="I235">
        <v>1.1000000000000001</v>
      </c>
      <c r="J235">
        <v>63</v>
      </c>
      <c r="K235">
        <v>51</v>
      </c>
      <c r="L235">
        <v>40</v>
      </c>
      <c r="M235" s="1">
        <v>39.48639</v>
      </c>
      <c r="N235" s="4">
        <v>1940</v>
      </c>
      <c r="O235" s="1">
        <v>0.95547000000000004</v>
      </c>
      <c r="P235" s="1">
        <v>3.85608</v>
      </c>
      <c r="Q235" s="1">
        <v>12784.75</v>
      </c>
      <c r="R235" s="1"/>
    </row>
    <row r="236" spans="1:18" x14ac:dyDescent="0.2">
      <c r="A236" t="s">
        <v>39</v>
      </c>
      <c r="B236">
        <v>2013</v>
      </c>
      <c r="C236" t="s">
        <v>18</v>
      </c>
      <c r="D236" s="1">
        <v>53.0235699999999</v>
      </c>
      <c r="E236" s="1">
        <v>369.54219999999998</v>
      </c>
      <c r="F236" s="2">
        <v>8.6760000000000004E-2</v>
      </c>
      <c r="G236" s="2">
        <v>0.62239</v>
      </c>
      <c r="H236" s="3">
        <v>21.8</v>
      </c>
      <c r="I236">
        <v>1.2</v>
      </c>
      <c r="J236">
        <v>57</v>
      </c>
      <c r="K236">
        <v>46</v>
      </c>
      <c r="L236">
        <v>39</v>
      </c>
      <c r="M236" s="1">
        <v>39.323889999999999</v>
      </c>
      <c r="N236" s="4">
        <v>1970</v>
      </c>
      <c r="O236" s="1">
        <v>1.1362000000000001</v>
      </c>
      <c r="P236" s="1">
        <v>4.0664499999999997</v>
      </c>
      <c r="Q236" s="1">
        <v>13220.433000000001</v>
      </c>
      <c r="R236" s="1"/>
    </row>
    <row r="237" spans="1:18" x14ac:dyDescent="0.2">
      <c r="A237" t="s">
        <v>39</v>
      </c>
      <c r="B237">
        <v>2014</v>
      </c>
      <c r="C237" t="s">
        <v>18</v>
      </c>
      <c r="D237" s="1">
        <v>53.098030000000001</v>
      </c>
      <c r="E237" s="1">
        <v>374.46660000000003</v>
      </c>
      <c r="F237" s="2">
        <v>8.4669999999999995E-2</v>
      </c>
      <c r="G237" s="2">
        <v>0.50451000000000001</v>
      </c>
      <c r="H237" s="3">
        <v>21.8</v>
      </c>
      <c r="I237">
        <v>1.3</v>
      </c>
      <c r="J237">
        <v>45</v>
      </c>
      <c r="K237">
        <v>44</v>
      </c>
      <c r="L237">
        <v>36</v>
      </c>
      <c r="M237" s="1">
        <v>39.164020000000001</v>
      </c>
      <c r="N237" s="4">
        <v>2080</v>
      </c>
      <c r="O237" s="1">
        <v>1.23447</v>
      </c>
      <c r="P237" s="1">
        <v>4.2731699999999897</v>
      </c>
      <c r="Q237" s="1">
        <v>13663.566000000001</v>
      </c>
      <c r="R237" s="1"/>
    </row>
    <row r="238" spans="1:18" x14ac:dyDescent="0.2">
      <c r="A238" t="s">
        <v>39</v>
      </c>
      <c r="B238">
        <v>2015</v>
      </c>
      <c r="C238" t="s">
        <v>18</v>
      </c>
      <c r="D238" s="1">
        <v>53.678169999999902</v>
      </c>
      <c r="E238" s="1">
        <v>366.99759999999998</v>
      </c>
      <c r="F238" s="2">
        <v>8.2679999999999906E-2</v>
      </c>
      <c r="G238" s="2">
        <v>0.50478000000000001</v>
      </c>
      <c r="H238" s="3">
        <v>21.9</v>
      </c>
      <c r="I238">
        <v>1.4</v>
      </c>
      <c r="J238">
        <v>46</v>
      </c>
      <c r="K238">
        <v>52</v>
      </c>
      <c r="L238">
        <v>42</v>
      </c>
      <c r="M238" s="1">
        <v>39.006990000000002</v>
      </c>
      <c r="N238" s="4">
        <v>2130</v>
      </c>
      <c r="O238" s="1">
        <v>0.96197999999999995</v>
      </c>
      <c r="P238" s="1">
        <v>4.5239500000000001</v>
      </c>
      <c r="Q238" s="1">
        <v>14110.975</v>
      </c>
      <c r="R238" s="1"/>
    </row>
    <row r="239" spans="1:18" x14ac:dyDescent="0.2">
      <c r="A239" t="s">
        <v>39</v>
      </c>
      <c r="B239">
        <v>2016</v>
      </c>
      <c r="C239" t="s">
        <v>18</v>
      </c>
      <c r="D239" s="1">
        <v>54.25685</v>
      </c>
      <c r="E239" s="1">
        <v>359.70150000000001</v>
      </c>
      <c r="F239" s="2">
        <v>8.0809999999999896E-2</v>
      </c>
      <c r="G239" s="2">
        <v>0.50192999999999999</v>
      </c>
      <c r="H239" s="3">
        <v>21.9</v>
      </c>
      <c r="I239">
        <v>1.5</v>
      </c>
      <c r="J239">
        <v>37</v>
      </c>
      <c r="K239">
        <v>44</v>
      </c>
      <c r="L239">
        <v>41</v>
      </c>
      <c r="M239" s="1">
        <v>38.852589999999999</v>
      </c>
      <c r="N239" s="4">
        <v>1980</v>
      </c>
      <c r="O239" s="1">
        <v>0.83112999999999904</v>
      </c>
      <c r="P239" s="1">
        <v>4.9571100000000001</v>
      </c>
      <c r="Q239" s="1">
        <v>14561.66</v>
      </c>
      <c r="R239" s="1"/>
    </row>
    <row r="240" spans="1:18" x14ac:dyDescent="0.2">
      <c r="A240" t="s">
        <v>40</v>
      </c>
      <c r="B240">
        <v>2000</v>
      </c>
      <c r="C240" t="s">
        <v>18</v>
      </c>
      <c r="D240" s="1">
        <v>54.86656</v>
      </c>
      <c r="E240" s="1">
        <v>321.56760000000003</v>
      </c>
      <c r="F240" s="2">
        <v>8.0604999999999996E-2</v>
      </c>
      <c r="G240" s="2">
        <v>1.0825</v>
      </c>
      <c r="H240" s="3">
        <v>22</v>
      </c>
      <c r="I240">
        <v>0.5</v>
      </c>
      <c r="J240">
        <v>58</v>
      </c>
      <c r="K240">
        <v>63</v>
      </c>
      <c r="L240">
        <v>64</v>
      </c>
      <c r="M240" s="1">
        <v>45.884970000000003</v>
      </c>
      <c r="N240" s="4">
        <v>960</v>
      </c>
      <c r="O240" s="1">
        <v>0.39249000000000001</v>
      </c>
      <c r="P240" s="1">
        <v>3.3096999999999999</v>
      </c>
      <c r="Q240" s="1">
        <v>4924.402</v>
      </c>
      <c r="R240" s="1"/>
    </row>
    <row r="241" spans="1:18" x14ac:dyDescent="0.2">
      <c r="A241" t="s">
        <v>40</v>
      </c>
      <c r="B241">
        <v>2001</v>
      </c>
      <c r="C241" t="s">
        <v>18</v>
      </c>
      <c r="D241" s="1">
        <v>54.9328199999999</v>
      </c>
      <c r="E241" s="1">
        <v>327.89409999999998</v>
      </c>
      <c r="F241" s="2">
        <v>7.8335000000000002E-2</v>
      </c>
      <c r="G241" s="2">
        <v>0.87865000000000004</v>
      </c>
      <c r="H241" s="3">
        <v>22.1</v>
      </c>
      <c r="I241">
        <v>0.6</v>
      </c>
      <c r="J241">
        <v>40</v>
      </c>
      <c r="K241">
        <v>51</v>
      </c>
      <c r="L241">
        <v>50</v>
      </c>
      <c r="M241" s="1">
        <v>47.044170000000001</v>
      </c>
      <c r="N241" s="4">
        <v>940</v>
      </c>
      <c r="O241" s="1">
        <v>0.43842999999999999</v>
      </c>
      <c r="P241" s="1">
        <v>3.4227799999999999</v>
      </c>
      <c r="Q241" s="1">
        <v>5062.567</v>
      </c>
      <c r="R241" s="1"/>
    </row>
    <row r="242" spans="1:18" x14ac:dyDescent="0.2">
      <c r="A242" t="s">
        <v>40</v>
      </c>
      <c r="B242">
        <v>2002</v>
      </c>
      <c r="C242" t="s">
        <v>18</v>
      </c>
      <c r="D242" s="1">
        <v>54.99971</v>
      </c>
      <c r="E242" s="1">
        <v>333.61869999999999</v>
      </c>
      <c r="F242" s="2">
        <v>7.6045000000000001E-2</v>
      </c>
      <c r="G242" s="2">
        <v>0.85970000000000002</v>
      </c>
      <c r="H242" s="3">
        <v>22.2</v>
      </c>
      <c r="I242">
        <v>0.6</v>
      </c>
      <c r="J242">
        <v>48</v>
      </c>
      <c r="K242">
        <v>58</v>
      </c>
      <c r="L242">
        <v>59</v>
      </c>
      <c r="M242" s="1">
        <v>48.19999</v>
      </c>
      <c r="N242" s="4">
        <v>930</v>
      </c>
      <c r="O242" s="1">
        <v>0.46021999999999902</v>
      </c>
      <c r="P242" s="1">
        <v>3.4498199999999999</v>
      </c>
      <c r="Q242" s="1">
        <v>5197.0309999999999</v>
      </c>
      <c r="R242" s="1"/>
    </row>
    <row r="243" spans="1:18" x14ac:dyDescent="0.2">
      <c r="A243" t="s">
        <v>40</v>
      </c>
      <c r="B243">
        <v>2003</v>
      </c>
      <c r="C243" t="s">
        <v>18</v>
      </c>
      <c r="D243" s="1">
        <v>55.082259999999998</v>
      </c>
      <c r="E243" s="1">
        <v>337.92129999999997</v>
      </c>
      <c r="F243" s="2">
        <v>7.3944999999999997E-2</v>
      </c>
      <c r="G243" s="2">
        <v>0.88628999999999902</v>
      </c>
      <c r="H243" s="3">
        <v>22.4</v>
      </c>
      <c r="I243">
        <v>0.7</v>
      </c>
      <c r="J243">
        <v>68</v>
      </c>
      <c r="K243">
        <v>72</v>
      </c>
      <c r="L243">
        <v>72</v>
      </c>
      <c r="M243" s="1">
        <v>49.351880000000001</v>
      </c>
      <c r="N243" s="4">
        <v>970</v>
      </c>
      <c r="O243" s="1">
        <v>0.50832999999999995</v>
      </c>
      <c r="P243" s="1">
        <v>3.50266999999999</v>
      </c>
      <c r="Q243" s="1">
        <v>5330.6390000000001</v>
      </c>
      <c r="R243" s="1"/>
    </row>
    <row r="244" spans="1:18" x14ac:dyDescent="0.2">
      <c r="A244" t="s">
        <v>40</v>
      </c>
      <c r="B244">
        <v>2004</v>
      </c>
      <c r="C244" t="s">
        <v>18</v>
      </c>
      <c r="D244" s="1">
        <v>55.261490000000002</v>
      </c>
      <c r="E244" s="1">
        <v>338.97640000000001</v>
      </c>
      <c r="F244" s="2">
        <v>7.1910000000000002E-2</v>
      </c>
      <c r="G244" s="2">
        <v>1.60985</v>
      </c>
      <c r="H244" s="3">
        <v>22.5</v>
      </c>
      <c r="I244">
        <v>0.8</v>
      </c>
      <c r="J244">
        <v>70</v>
      </c>
      <c r="K244">
        <v>71</v>
      </c>
      <c r="L244">
        <v>71</v>
      </c>
      <c r="M244" s="1">
        <v>50.499809999999997</v>
      </c>
      <c r="N244" s="4">
        <v>990</v>
      </c>
      <c r="O244" s="1">
        <v>0.59904999999999997</v>
      </c>
      <c r="P244" s="1">
        <v>3.69211</v>
      </c>
      <c r="Q244" s="1">
        <v>5467.7659999999996</v>
      </c>
      <c r="R244" s="1"/>
    </row>
    <row r="245" spans="1:18" x14ac:dyDescent="0.2">
      <c r="A245" t="s">
        <v>40</v>
      </c>
      <c r="B245">
        <v>2005</v>
      </c>
      <c r="C245" t="s">
        <v>18</v>
      </c>
      <c r="D245" s="1">
        <v>55.355819999999902</v>
      </c>
      <c r="E245" s="1">
        <v>341.34949999999998</v>
      </c>
      <c r="F245" s="2">
        <v>6.9949999999999998E-2</v>
      </c>
      <c r="G245" s="2">
        <v>1.8414299999999999</v>
      </c>
      <c r="H245" s="3">
        <v>22.6</v>
      </c>
      <c r="I245">
        <v>0.8</v>
      </c>
      <c r="J245">
        <v>70</v>
      </c>
      <c r="K245">
        <v>80</v>
      </c>
      <c r="L245">
        <v>82</v>
      </c>
      <c r="M245" s="1">
        <v>51.64329</v>
      </c>
      <c r="N245" s="4">
        <v>1010</v>
      </c>
      <c r="O245" s="1">
        <v>0.67935999999999996</v>
      </c>
      <c r="P245" s="1">
        <v>3.96861</v>
      </c>
      <c r="Q245" s="1">
        <v>5611.64</v>
      </c>
      <c r="R245" s="1"/>
    </row>
    <row r="246" spans="1:18" x14ac:dyDescent="0.2">
      <c r="A246" t="s">
        <v>40</v>
      </c>
      <c r="B246">
        <v>2006</v>
      </c>
      <c r="C246" t="s">
        <v>18</v>
      </c>
      <c r="D246" s="1">
        <v>55.907709999999902</v>
      </c>
      <c r="E246" s="1">
        <v>332.14</v>
      </c>
      <c r="F246" s="2">
        <v>6.8269999999999997E-2</v>
      </c>
      <c r="G246" s="2">
        <v>2.01248</v>
      </c>
      <c r="H246" s="3">
        <v>22.7</v>
      </c>
      <c r="I246">
        <v>0.9</v>
      </c>
      <c r="J246">
        <v>78</v>
      </c>
      <c r="K246">
        <v>85</v>
      </c>
      <c r="L246">
        <v>84</v>
      </c>
      <c r="M246" s="1">
        <v>52.78275</v>
      </c>
      <c r="N246" s="4">
        <v>1050</v>
      </c>
      <c r="O246" s="1">
        <v>0.76143000000000005</v>
      </c>
      <c r="P246" s="1">
        <v>4.1585999999999999</v>
      </c>
      <c r="Q246" s="1">
        <v>5762.88</v>
      </c>
      <c r="R246" s="1"/>
    </row>
    <row r="247" spans="1:18" x14ac:dyDescent="0.2">
      <c r="A247" t="s">
        <v>40</v>
      </c>
      <c r="B247">
        <v>2007</v>
      </c>
      <c r="C247" t="s">
        <v>18</v>
      </c>
      <c r="D247" s="1">
        <v>56.142479999999999</v>
      </c>
      <c r="E247" s="1">
        <v>331.13010000000003</v>
      </c>
      <c r="F247" s="2">
        <v>6.6610000000000003E-2</v>
      </c>
      <c r="G247" s="2">
        <v>1.51936</v>
      </c>
      <c r="H247" s="3">
        <v>22.8</v>
      </c>
      <c r="I247">
        <v>1</v>
      </c>
      <c r="J247">
        <v>71</v>
      </c>
      <c r="K247">
        <v>72</v>
      </c>
      <c r="L247">
        <v>82</v>
      </c>
      <c r="M247" s="1">
        <v>53.91818</v>
      </c>
      <c r="N247" s="4">
        <v>1080</v>
      </c>
      <c r="O247" s="1">
        <v>0.84019999999999995</v>
      </c>
      <c r="P247" s="1">
        <v>4.43344</v>
      </c>
      <c r="Q247" s="1">
        <v>5920.3590000000004</v>
      </c>
      <c r="R247" s="1"/>
    </row>
    <row r="248" spans="1:18" x14ac:dyDescent="0.2">
      <c r="A248" t="s">
        <v>40</v>
      </c>
      <c r="B248">
        <v>2008</v>
      </c>
      <c r="C248" t="s">
        <v>18</v>
      </c>
      <c r="D248" s="1">
        <v>56.398609999999998</v>
      </c>
      <c r="E248" s="1">
        <v>329.87139999999999</v>
      </c>
      <c r="F248" s="2">
        <v>6.5070000000000003E-2</v>
      </c>
      <c r="G248" s="2">
        <v>1.4428399999999999</v>
      </c>
      <c r="H248" s="3">
        <v>22.9</v>
      </c>
      <c r="I248">
        <v>1.1000000000000001</v>
      </c>
      <c r="J248">
        <v>63</v>
      </c>
      <c r="K248">
        <v>80</v>
      </c>
      <c r="L248">
        <v>81</v>
      </c>
      <c r="M248" s="1">
        <v>55.049979999999998</v>
      </c>
      <c r="N248" s="4">
        <v>1120</v>
      </c>
      <c r="O248" s="1">
        <v>0.82683999999999902</v>
      </c>
      <c r="P248" s="1">
        <v>4.4367400000000004</v>
      </c>
      <c r="Q248" s="1">
        <v>6083.42</v>
      </c>
      <c r="R248" s="1"/>
    </row>
    <row r="249" spans="1:18" x14ac:dyDescent="0.2">
      <c r="A249" t="s">
        <v>40</v>
      </c>
      <c r="B249">
        <v>2009</v>
      </c>
      <c r="C249" t="s">
        <v>18</v>
      </c>
      <c r="D249" s="1">
        <v>56.958280000000002</v>
      </c>
      <c r="E249" s="1">
        <v>321.31189999999998</v>
      </c>
      <c r="F249" s="2">
        <v>6.3549999999999995E-2</v>
      </c>
      <c r="G249" s="2">
        <v>1.1574799999999901</v>
      </c>
      <c r="H249" s="3">
        <v>23</v>
      </c>
      <c r="I249">
        <v>1.2</v>
      </c>
      <c r="J249">
        <v>66</v>
      </c>
      <c r="K249">
        <v>78</v>
      </c>
      <c r="L249">
        <v>78</v>
      </c>
      <c r="M249" s="1">
        <v>56.176319999999997</v>
      </c>
      <c r="N249" s="4">
        <v>1160</v>
      </c>
      <c r="O249" s="1">
        <v>0.95377000000000001</v>
      </c>
      <c r="P249" s="1">
        <v>4.9580000000000002</v>
      </c>
      <c r="Q249" s="1">
        <v>6250.835</v>
      </c>
      <c r="R249" s="1"/>
    </row>
    <row r="250" spans="1:18" x14ac:dyDescent="0.2">
      <c r="A250" t="s">
        <v>40</v>
      </c>
      <c r="B250">
        <v>2010</v>
      </c>
      <c r="C250" t="s">
        <v>18</v>
      </c>
      <c r="D250" s="1">
        <v>57.761519999999997</v>
      </c>
      <c r="E250" s="1">
        <v>306.41950000000003</v>
      </c>
      <c r="F250" s="2">
        <v>6.2015000000000001E-2</v>
      </c>
      <c r="G250" s="2">
        <v>1.2595000000000001</v>
      </c>
      <c r="H250" s="3">
        <v>23.1</v>
      </c>
      <c r="I250">
        <v>1.3</v>
      </c>
      <c r="J250">
        <v>68</v>
      </c>
      <c r="K250">
        <v>83</v>
      </c>
      <c r="L250">
        <v>83</v>
      </c>
      <c r="M250" s="1">
        <v>57.298990000000003</v>
      </c>
      <c r="N250" s="4">
        <v>1210</v>
      </c>
      <c r="O250" s="1">
        <v>1.5549599999999999</v>
      </c>
      <c r="P250" s="1">
        <v>5.9004199999999898</v>
      </c>
      <c r="Q250" s="1">
        <v>6421.6790000000001</v>
      </c>
      <c r="R250" s="1"/>
    </row>
    <row r="251" spans="1:18" x14ac:dyDescent="0.2">
      <c r="A251" t="s">
        <v>40</v>
      </c>
      <c r="B251">
        <v>2011</v>
      </c>
      <c r="C251" t="s">
        <v>18</v>
      </c>
      <c r="D251" s="1">
        <v>58.615789999999997</v>
      </c>
      <c r="E251" s="1">
        <v>290.52179999999998</v>
      </c>
      <c r="F251" s="2">
        <v>6.0545000000000002E-2</v>
      </c>
      <c r="G251" s="2">
        <v>1.13957</v>
      </c>
      <c r="H251" s="3">
        <v>23.2</v>
      </c>
      <c r="I251">
        <v>1.4</v>
      </c>
      <c r="J251">
        <v>72</v>
      </c>
      <c r="K251">
        <v>85</v>
      </c>
      <c r="L251">
        <v>85</v>
      </c>
      <c r="M251" s="1">
        <v>58.426679999999998</v>
      </c>
      <c r="N251" s="4">
        <v>1360</v>
      </c>
      <c r="O251" s="1">
        <v>1.4452700000000001</v>
      </c>
      <c r="P251" s="1">
        <v>5.9958900000000002</v>
      </c>
      <c r="Q251" s="1">
        <v>6595.9430000000002</v>
      </c>
      <c r="R251" s="1"/>
    </row>
    <row r="252" spans="1:18" x14ac:dyDescent="0.2">
      <c r="A252" t="s">
        <v>40</v>
      </c>
      <c r="B252">
        <v>2012</v>
      </c>
      <c r="C252" t="s">
        <v>18</v>
      </c>
      <c r="D252" s="1">
        <v>59.197949999999999</v>
      </c>
      <c r="E252" s="1">
        <v>281.43799999999999</v>
      </c>
      <c r="F252" s="2">
        <v>5.9264999999999998E-2</v>
      </c>
      <c r="G252" s="2">
        <v>1.15286</v>
      </c>
      <c r="H252" s="3">
        <v>23.2</v>
      </c>
      <c r="I252">
        <v>1.5</v>
      </c>
      <c r="J252">
        <v>72</v>
      </c>
      <c r="K252">
        <v>84</v>
      </c>
      <c r="L252">
        <v>84</v>
      </c>
      <c r="M252" s="1">
        <v>59.555149999999998</v>
      </c>
      <c r="N252" s="4">
        <v>1360</v>
      </c>
      <c r="O252" s="1">
        <v>1.6306099999999999</v>
      </c>
      <c r="P252" s="1">
        <v>6.1408300000000002</v>
      </c>
      <c r="Q252" s="1">
        <v>6773.8090000000002</v>
      </c>
      <c r="R252" s="1"/>
    </row>
    <row r="253" spans="1:18" x14ac:dyDescent="0.2">
      <c r="A253" t="s">
        <v>40</v>
      </c>
      <c r="B253">
        <v>2013</v>
      </c>
      <c r="C253" t="s">
        <v>18</v>
      </c>
      <c r="D253" s="1">
        <v>59.612259999999999</v>
      </c>
      <c r="E253" s="1">
        <v>275.84899999999999</v>
      </c>
      <c r="F253" s="2">
        <v>5.7839999999999898E-2</v>
      </c>
      <c r="G253" s="2">
        <v>1.20299</v>
      </c>
      <c r="H253" s="3">
        <v>23.3</v>
      </c>
      <c r="I253">
        <v>1.6</v>
      </c>
      <c r="J253">
        <v>72</v>
      </c>
      <c r="K253">
        <v>84</v>
      </c>
      <c r="L253">
        <v>84</v>
      </c>
      <c r="M253" s="1">
        <v>60.678199999999997</v>
      </c>
      <c r="N253" s="4">
        <v>1440</v>
      </c>
      <c r="O253" s="1">
        <v>1.33595</v>
      </c>
      <c r="P253" s="1">
        <v>6.2962699999999998</v>
      </c>
      <c r="Q253" s="1">
        <v>6954.7219999999998</v>
      </c>
      <c r="R253" s="1"/>
    </row>
    <row r="254" spans="1:18" x14ac:dyDescent="0.2">
      <c r="A254" t="s">
        <v>40</v>
      </c>
      <c r="B254">
        <v>2014</v>
      </c>
      <c r="C254" t="s">
        <v>18</v>
      </c>
      <c r="D254" s="1">
        <v>59.898009999999999</v>
      </c>
      <c r="E254" s="1">
        <v>274.07709999999997</v>
      </c>
      <c r="F254" s="2">
        <v>5.6370000000000003E-2</v>
      </c>
      <c r="G254" s="2">
        <v>1.24102</v>
      </c>
      <c r="H254" s="3">
        <v>23.4</v>
      </c>
      <c r="I254">
        <v>1.7</v>
      </c>
      <c r="J254">
        <v>77</v>
      </c>
      <c r="K254">
        <v>82</v>
      </c>
      <c r="L254">
        <v>84</v>
      </c>
      <c r="M254" s="1">
        <v>61.796669999999999</v>
      </c>
      <c r="N254" s="4">
        <v>1520</v>
      </c>
      <c r="O254" s="1">
        <v>1.3949799999999899</v>
      </c>
      <c r="P254" s="1">
        <v>6.3588899999999997</v>
      </c>
      <c r="Q254" s="1">
        <v>7138</v>
      </c>
      <c r="R254" s="1"/>
    </row>
    <row r="255" spans="1:18" x14ac:dyDescent="0.2">
      <c r="A255" t="s">
        <v>40</v>
      </c>
      <c r="B255">
        <v>2015</v>
      </c>
      <c r="C255" t="s">
        <v>18</v>
      </c>
      <c r="D255" s="1">
        <v>60.215969999999999</v>
      </c>
      <c r="E255" s="1">
        <v>271.0376</v>
      </c>
      <c r="F255" s="2">
        <v>5.4949999999999999E-2</v>
      </c>
      <c r="G255" s="2">
        <v>1.3280399999999899</v>
      </c>
      <c r="H255" s="3">
        <v>23.5</v>
      </c>
      <c r="I255">
        <v>1.9</v>
      </c>
      <c r="J255">
        <v>75</v>
      </c>
      <c r="K255">
        <v>82</v>
      </c>
      <c r="L255">
        <v>82</v>
      </c>
      <c r="M255" s="1">
        <v>62.910550000000001</v>
      </c>
      <c r="N255" s="4">
        <v>1620</v>
      </c>
      <c r="O255" s="1">
        <v>1.2738799999999999</v>
      </c>
      <c r="P255" s="1">
        <v>6.2493699999999999</v>
      </c>
      <c r="Q255" s="1">
        <v>7323.1580000000004</v>
      </c>
      <c r="R255" s="1"/>
    </row>
    <row r="256" spans="1:18" x14ac:dyDescent="0.2">
      <c r="A256" t="s">
        <v>40</v>
      </c>
      <c r="B256">
        <v>2016</v>
      </c>
      <c r="C256" t="s">
        <v>18</v>
      </c>
      <c r="D256" s="1">
        <v>60.610979999999998</v>
      </c>
      <c r="E256" s="1">
        <v>265.31509999999997</v>
      </c>
      <c r="F256" s="2">
        <v>5.3374999999999999E-2</v>
      </c>
      <c r="G256" s="2">
        <v>1.26159</v>
      </c>
      <c r="H256" s="3">
        <v>23.6</v>
      </c>
      <c r="I256">
        <v>2</v>
      </c>
      <c r="J256">
        <v>73</v>
      </c>
      <c r="K256">
        <v>81</v>
      </c>
      <c r="L256">
        <v>82</v>
      </c>
      <c r="M256" s="1">
        <v>64.021439999999998</v>
      </c>
      <c r="N256" s="4">
        <v>1640</v>
      </c>
      <c r="O256" s="1">
        <v>1.31996</v>
      </c>
      <c r="P256" s="1">
        <v>6.5770299999999997</v>
      </c>
      <c r="Q256" s="1">
        <v>7509.951</v>
      </c>
      <c r="R256" s="1"/>
    </row>
    <row r="257" spans="1:18" x14ac:dyDescent="0.2">
      <c r="A257" t="s">
        <v>41</v>
      </c>
      <c r="B257">
        <v>2000</v>
      </c>
      <c r="C257" t="s">
        <v>18</v>
      </c>
      <c r="D257" s="1">
        <v>55.918849999999999</v>
      </c>
      <c r="E257" s="1">
        <v>427.9667</v>
      </c>
      <c r="F257" s="2">
        <v>5.1924999999999999E-2</v>
      </c>
      <c r="G257" s="2">
        <v>2.64655</v>
      </c>
      <c r="H257" s="3">
        <v>22.9</v>
      </c>
      <c r="I257">
        <v>0.7</v>
      </c>
      <c r="J257">
        <v>69</v>
      </c>
      <c r="K257">
        <v>80</v>
      </c>
      <c r="L257">
        <v>79</v>
      </c>
      <c r="M257" s="1">
        <v>76.669380000000004</v>
      </c>
      <c r="N257" s="4">
        <v>5350</v>
      </c>
      <c r="O257" s="1">
        <v>4.8506599999999898</v>
      </c>
      <c r="P257" s="1">
        <v>9.7522699999999993</v>
      </c>
      <c r="Q257" s="1">
        <v>1794.5709999999999</v>
      </c>
      <c r="R257" s="1"/>
    </row>
    <row r="258" spans="1:18" x14ac:dyDescent="0.2">
      <c r="A258" t="s">
        <v>41</v>
      </c>
      <c r="B258">
        <v>2001</v>
      </c>
      <c r="C258" t="s">
        <v>18</v>
      </c>
      <c r="D258" s="1">
        <v>54.955150000000003</v>
      </c>
      <c r="E258" s="1">
        <v>454.265999999999</v>
      </c>
      <c r="F258" s="2">
        <v>5.1704999999999897E-2</v>
      </c>
      <c r="G258" s="2">
        <v>2.29067</v>
      </c>
      <c r="H258" s="3">
        <v>23</v>
      </c>
      <c r="I258">
        <v>0.8</v>
      </c>
      <c r="J258">
        <v>58</v>
      </c>
      <c r="K258">
        <v>79</v>
      </c>
      <c r="L258">
        <v>78</v>
      </c>
      <c r="M258" s="1">
        <v>76.913480000000007</v>
      </c>
      <c r="N258" s="4">
        <v>5400</v>
      </c>
      <c r="O258" s="1">
        <v>4.9487500000000004</v>
      </c>
      <c r="P258" s="1">
        <v>9.6391899999999993</v>
      </c>
      <c r="Q258" s="1">
        <v>1823.672</v>
      </c>
      <c r="R258" s="1"/>
    </row>
    <row r="259" spans="1:18" x14ac:dyDescent="0.2">
      <c r="A259" t="s">
        <v>41</v>
      </c>
      <c r="B259">
        <v>2002</v>
      </c>
      <c r="C259" t="s">
        <v>18</v>
      </c>
      <c r="D259" s="1">
        <v>54.04128</v>
      </c>
      <c r="E259" s="1">
        <v>479.16570000000002</v>
      </c>
      <c r="F259" s="2">
        <v>5.1424999999999998E-2</v>
      </c>
      <c r="G259" s="2">
        <v>1.9923200000000001</v>
      </c>
      <c r="H259" s="3">
        <v>23.1</v>
      </c>
      <c r="I259">
        <v>0.9</v>
      </c>
      <c r="J259">
        <v>68</v>
      </c>
      <c r="K259">
        <v>78</v>
      </c>
      <c r="L259">
        <v>77</v>
      </c>
      <c r="M259" s="1">
        <v>77.261179999999996</v>
      </c>
      <c r="N259" s="4">
        <v>5750</v>
      </c>
      <c r="O259" s="1">
        <v>5.16812</v>
      </c>
      <c r="P259" s="1">
        <v>9.8504500000000004</v>
      </c>
      <c r="Q259" s="1">
        <v>1851.5229999999999</v>
      </c>
      <c r="R259" s="1"/>
    </row>
    <row r="260" spans="1:18" x14ac:dyDescent="0.2">
      <c r="A260" t="s">
        <v>41</v>
      </c>
      <c r="B260">
        <v>2003</v>
      </c>
      <c r="C260" t="s">
        <v>18</v>
      </c>
      <c r="D260" s="1">
        <v>53.31324</v>
      </c>
      <c r="E260" s="1">
        <v>500.05189999999999</v>
      </c>
      <c r="F260" s="2">
        <v>5.0939999999999999E-2</v>
      </c>
      <c r="G260" s="2">
        <v>2.28864</v>
      </c>
      <c r="H260" s="3">
        <v>23.2</v>
      </c>
      <c r="I260">
        <v>1.1000000000000001</v>
      </c>
      <c r="J260">
        <v>70</v>
      </c>
      <c r="K260">
        <v>82</v>
      </c>
      <c r="L260">
        <v>79</v>
      </c>
      <c r="M260" s="1">
        <v>77.627449999999996</v>
      </c>
      <c r="N260" s="4">
        <v>6230</v>
      </c>
      <c r="O260" s="1">
        <v>5.2750500000000002</v>
      </c>
      <c r="P260" s="1">
        <v>9.9942799999999998</v>
      </c>
      <c r="Q260" s="1">
        <v>1879.117</v>
      </c>
      <c r="R260" s="1"/>
    </row>
    <row r="261" spans="1:18" x14ac:dyDescent="0.2">
      <c r="A261" t="s">
        <v>41</v>
      </c>
      <c r="B261">
        <v>2004</v>
      </c>
      <c r="C261" t="s">
        <v>18</v>
      </c>
      <c r="D261" s="1">
        <v>52.922019999999897</v>
      </c>
      <c r="E261" s="1">
        <v>512.74699999999996</v>
      </c>
      <c r="F261" s="2">
        <v>4.9494999999999997E-2</v>
      </c>
      <c r="G261" s="2">
        <v>1.8890899999999999</v>
      </c>
      <c r="H261" s="3">
        <v>23.3</v>
      </c>
      <c r="I261">
        <v>1.2</v>
      </c>
      <c r="J261">
        <v>70</v>
      </c>
      <c r="K261">
        <v>81</v>
      </c>
      <c r="L261">
        <v>81</v>
      </c>
      <c r="M261" s="1">
        <v>77.993099999999998</v>
      </c>
      <c r="N261" s="4">
        <v>6810</v>
      </c>
      <c r="O261" s="1">
        <v>4.9799100000000003</v>
      </c>
      <c r="P261" s="1">
        <v>10.30231</v>
      </c>
      <c r="Q261" s="1">
        <v>1907.7449999999999</v>
      </c>
      <c r="R261" s="1"/>
    </row>
    <row r="262" spans="1:18" x14ac:dyDescent="0.2">
      <c r="A262" t="s">
        <v>41</v>
      </c>
      <c r="B262">
        <v>2005</v>
      </c>
      <c r="C262" t="s">
        <v>18</v>
      </c>
      <c r="D262" s="1">
        <v>53.706409999999998</v>
      </c>
      <c r="E262" s="1">
        <v>496.71159999999998</v>
      </c>
      <c r="F262" s="2">
        <v>4.6394999999999999E-2</v>
      </c>
      <c r="G262" s="2">
        <v>1.9675199999999999</v>
      </c>
      <c r="H262" s="3">
        <v>23.4</v>
      </c>
      <c r="I262">
        <v>1.4</v>
      </c>
      <c r="J262">
        <v>73</v>
      </c>
      <c r="K262">
        <v>86</v>
      </c>
      <c r="L262">
        <v>86</v>
      </c>
      <c r="M262" s="1">
        <v>78.356539999999995</v>
      </c>
      <c r="N262" s="4">
        <v>6890</v>
      </c>
      <c r="O262" s="1">
        <v>4.5467699999999898</v>
      </c>
      <c r="P262" s="1">
        <v>10.305759999999999</v>
      </c>
      <c r="Q262" s="1">
        <v>1938.32</v>
      </c>
      <c r="R262" s="1"/>
    </row>
    <row r="263" spans="1:18" x14ac:dyDescent="0.2">
      <c r="A263" t="s">
        <v>41</v>
      </c>
      <c r="B263">
        <v>2006</v>
      </c>
      <c r="C263" t="s">
        <v>18</v>
      </c>
      <c r="D263" s="1">
        <v>55.193179999999998</v>
      </c>
      <c r="E263" s="1">
        <v>462.65030000000002</v>
      </c>
      <c r="F263" s="2">
        <v>4.4299999999999999E-2</v>
      </c>
      <c r="G263" s="2">
        <v>1.8709</v>
      </c>
      <c r="H263" s="3">
        <v>23.5</v>
      </c>
      <c r="I263">
        <v>1.6</v>
      </c>
      <c r="J263">
        <v>63</v>
      </c>
      <c r="K263">
        <v>74</v>
      </c>
      <c r="L263">
        <v>86</v>
      </c>
      <c r="M263" s="1">
        <v>78.718580000000003</v>
      </c>
      <c r="N263" s="4">
        <v>7530</v>
      </c>
      <c r="O263" s="1">
        <v>4.16533</v>
      </c>
      <c r="P263" s="1">
        <v>10.24137</v>
      </c>
      <c r="Q263" s="1">
        <v>1971.317</v>
      </c>
      <c r="R263" s="1"/>
    </row>
    <row r="264" spans="1:18" x14ac:dyDescent="0.2">
      <c r="A264" t="s">
        <v>41</v>
      </c>
      <c r="B264">
        <v>2007</v>
      </c>
      <c r="C264" t="s">
        <v>18</v>
      </c>
      <c r="D264" s="1">
        <v>57.347809999999903</v>
      </c>
      <c r="E264" s="1">
        <v>409.39069999999998</v>
      </c>
      <c r="F264" s="2">
        <v>4.3269999999999899E-2</v>
      </c>
      <c r="G264" s="2">
        <v>1.9027099999999999</v>
      </c>
      <c r="H264" s="3">
        <v>23.5</v>
      </c>
      <c r="I264">
        <v>1.8</v>
      </c>
      <c r="J264">
        <v>69</v>
      </c>
      <c r="K264">
        <v>81</v>
      </c>
      <c r="L264">
        <v>86</v>
      </c>
      <c r="M264" s="1">
        <v>79.078540000000004</v>
      </c>
      <c r="N264" s="4">
        <v>7760</v>
      </c>
      <c r="O264" s="1">
        <v>4.6889500000000002</v>
      </c>
      <c r="P264" s="1">
        <v>10.77342</v>
      </c>
      <c r="Q264" s="1">
        <v>2006.5139999999999</v>
      </c>
      <c r="R264" s="1"/>
    </row>
    <row r="265" spans="1:18" x14ac:dyDescent="0.2">
      <c r="A265" t="s">
        <v>41</v>
      </c>
      <c r="B265">
        <v>2008</v>
      </c>
      <c r="C265" t="s">
        <v>18</v>
      </c>
      <c r="D265" s="1">
        <v>59.56335</v>
      </c>
      <c r="E265" s="1">
        <v>354.18020000000001</v>
      </c>
      <c r="F265" s="2">
        <v>4.4049999999999999E-2</v>
      </c>
      <c r="G265" s="2">
        <v>1.00509</v>
      </c>
      <c r="H265" s="3">
        <v>23.6</v>
      </c>
      <c r="I265">
        <v>2</v>
      </c>
      <c r="J265">
        <v>73</v>
      </c>
      <c r="K265">
        <v>83</v>
      </c>
      <c r="L265">
        <v>83</v>
      </c>
      <c r="M265" s="1">
        <v>79.43665</v>
      </c>
      <c r="N265" s="4">
        <v>8000</v>
      </c>
      <c r="O265" s="1">
        <v>4.1312199999999999</v>
      </c>
      <c r="P265" s="1">
        <v>9.9223499999999998</v>
      </c>
      <c r="Q265" s="1">
        <v>2043.394</v>
      </c>
      <c r="R265" s="1"/>
    </row>
    <row r="266" spans="1:18" x14ac:dyDescent="0.2">
      <c r="A266" t="s">
        <v>41</v>
      </c>
      <c r="B266">
        <v>2009</v>
      </c>
      <c r="C266" t="s">
        <v>18</v>
      </c>
      <c r="D266" s="1">
        <v>60.565350000000002</v>
      </c>
      <c r="E266" s="1">
        <v>331.88510000000002</v>
      </c>
      <c r="F266" s="2">
        <v>4.4560000000000002E-2</v>
      </c>
      <c r="G266" s="2">
        <v>1.35256</v>
      </c>
      <c r="H266" s="3">
        <v>23.7</v>
      </c>
      <c r="I266">
        <v>2.2999999999999998</v>
      </c>
      <c r="J266">
        <v>76</v>
      </c>
      <c r="K266">
        <v>83</v>
      </c>
      <c r="L266">
        <v>83</v>
      </c>
      <c r="M266" s="1">
        <v>79.791049999999998</v>
      </c>
      <c r="N266" s="4">
        <v>7920</v>
      </c>
      <c r="O266" s="1">
        <v>3.4577</v>
      </c>
      <c r="P266" s="1">
        <v>9.0396000000000001</v>
      </c>
      <c r="Q266" s="1">
        <v>2081.0439999999999</v>
      </c>
      <c r="R266" s="1"/>
    </row>
    <row r="267" spans="1:18" x14ac:dyDescent="0.2">
      <c r="A267" t="s">
        <v>41</v>
      </c>
      <c r="B267">
        <v>2010</v>
      </c>
      <c r="C267" t="s">
        <v>18</v>
      </c>
      <c r="D267" s="1">
        <v>61.029389999999999</v>
      </c>
      <c r="E267" s="1">
        <v>327.55160000000001</v>
      </c>
      <c r="F267" s="2">
        <v>4.2520000000000002E-2</v>
      </c>
      <c r="G267" s="2">
        <v>1.3289799999999901</v>
      </c>
      <c r="H267" s="3">
        <v>23.8</v>
      </c>
      <c r="I267">
        <v>2.6</v>
      </c>
      <c r="J267">
        <v>75</v>
      </c>
      <c r="K267">
        <v>83</v>
      </c>
      <c r="L267">
        <v>83</v>
      </c>
      <c r="M267" s="1">
        <v>80.143460000000005</v>
      </c>
      <c r="N267" s="4">
        <v>8170</v>
      </c>
      <c r="O267" s="1">
        <v>3.98766</v>
      </c>
      <c r="P267" s="1">
        <v>9.7187399999999897</v>
      </c>
      <c r="Q267" s="1">
        <v>2118.8739999999998</v>
      </c>
      <c r="R267" s="1"/>
    </row>
    <row r="268" spans="1:18" x14ac:dyDescent="0.2">
      <c r="A268" t="s">
        <v>41</v>
      </c>
      <c r="B268">
        <v>2011</v>
      </c>
      <c r="C268" t="s">
        <v>18</v>
      </c>
      <c r="D268" s="1">
        <v>61.83455</v>
      </c>
      <c r="E268" s="1">
        <v>310.22489999999999</v>
      </c>
      <c r="F268" s="2">
        <v>4.0800000000000003E-2</v>
      </c>
      <c r="G268" s="2">
        <v>1.4959199999999999</v>
      </c>
      <c r="H268" s="3">
        <v>23.9</v>
      </c>
      <c r="I268">
        <v>2.9</v>
      </c>
      <c r="J268">
        <v>74</v>
      </c>
      <c r="K268">
        <v>85</v>
      </c>
      <c r="L268">
        <v>82</v>
      </c>
      <c r="M268" s="1">
        <v>80.492359999999906</v>
      </c>
      <c r="N268" s="4">
        <v>8720</v>
      </c>
      <c r="O268" s="1">
        <v>4.0921000000000003</v>
      </c>
      <c r="P268" s="1">
        <v>9.8224300000000007</v>
      </c>
      <c r="Q268" s="1">
        <v>2156.6979999999999</v>
      </c>
      <c r="R268" s="1"/>
    </row>
    <row r="269" spans="1:18" x14ac:dyDescent="0.2">
      <c r="A269" t="s">
        <v>41</v>
      </c>
      <c r="B269">
        <v>2012</v>
      </c>
      <c r="C269" t="s">
        <v>18</v>
      </c>
      <c r="D269" s="1">
        <v>62.678169999999902</v>
      </c>
      <c r="E269" s="1">
        <v>293.35390000000001</v>
      </c>
      <c r="F269" s="2">
        <v>4.0145E-2</v>
      </c>
      <c r="G269" s="2">
        <v>3.5236699999999899</v>
      </c>
      <c r="H269" s="3">
        <v>23.9</v>
      </c>
      <c r="I269">
        <v>3.2</v>
      </c>
      <c r="J269">
        <v>76</v>
      </c>
      <c r="K269">
        <v>84</v>
      </c>
      <c r="L269">
        <v>84</v>
      </c>
      <c r="M269" s="1">
        <v>80.845959999999906</v>
      </c>
      <c r="N269" s="4">
        <v>9050</v>
      </c>
      <c r="O269" s="1">
        <v>3.87053</v>
      </c>
      <c r="P269" s="1">
        <v>9.5065000000000008</v>
      </c>
      <c r="Q269" s="1">
        <v>2194.7829999999999</v>
      </c>
      <c r="R269" s="1"/>
    </row>
    <row r="270" spans="1:18" x14ac:dyDescent="0.2">
      <c r="A270" t="s">
        <v>41</v>
      </c>
      <c r="B270">
        <v>2013</v>
      </c>
      <c r="C270" t="s">
        <v>18</v>
      </c>
      <c r="D270" s="1">
        <v>63.260199999999998</v>
      </c>
      <c r="E270" s="1">
        <v>286.57839999999999</v>
      </c>
      <c r="F270" s="2">
        <v>3.6929999999999998E-2</v>
      </c>
      <c r="G270" s="2">
        <v>3.7075999999999998</v>
      </c>
      <c r="H270" s="3">
        <v>24</v>
      </c>
      <c r="I270">
        <v>3.6</v>
      </c>
      <c r="J270">
        <v>82</v>
      </c>
      <c r="K270">
        <v>89</v>
      </c>
      <c r="L270">
        <v>89</v>
      </c>
      <c r="M270" s="1">
        <v>81.196100000000001</v>
      </c>
      <c r="N270" s="4">
        <v>9890</v>
      </c>
      <c r="O270" s="1">
        <v>3.9984000000000002</v>
      </c>
      <c r="P270" s="1">
        <v>8.9260699999999993</v>
      </c>
      <c r="Q270" s="1">
        <v>2233.5079999999998</v>
      </c>
      <c r="R270" s="1"/>
    </row>
    <row r="271" spans="1:18" x14ac:dyDescent="0.2">
      <c r="A271" t="s">
        <v>41</v>
      </c>
      <c r="B271">
        <v>2014</v>
      </c>
      <c r="C271" t="s">
        <v>18</v>
      </c>
      <c r="D271" s="1">
        <v>63.56183</v>
      </c>
      <c r="E271" s="1">
        <v>286.03289999999998</v>
      </c>
      <c r="F271" s="2">
        <v>3.4604999999999997E-2</v>
      </c>
      <c r="G271" s="2">
        <v>3.97785999999999</v>
      </c>
      <c r="H271" s="3">
        <v>24.1</v>
      </c>
      <c r="I271">
        <v>4</v>
      </c>
      <c r="J271">
        <v>83</v>
      </c>
      <c r="K271">
        <v>88</v>
      </c>
      <c r="L271">
        <v>88</v>
      </c>
      <c r="M271" s="1">
        <v>81.542719999999903</v>
      </c>
      <c r="N271" s="4">
        <v>10580</v>
      </c>
      <c r="O271" s="1">
        <v>3.7736999999999998</v>
      </c>
      <c r="P271" s="1">
        <v>8.3902800000000006</v>
      </c>
      <c r="Q271" s="1">
        <v>2273.4229999999998</v>
      </c>
      <c r="R271" s="1"/>
    </row>
    <row r="272" spans="1:18" x14ac:dyDescent="0.2">
      <c r="A272" t="s">
        <v>41</v>
      </c>
      <c r="B272">
        <v>2015</v>
      </c>
      <c r="C272" t="s">
        <v>18</v>
      </c>
      <c r="D272" s="1">
        <v>63.380139999999997</v>
      </c>
      <c r="E272" s="1">
        <v>295.83769999999998</v>
      </c>
      <c r="F272" s="2">
        <v>3.3825000000000001E-2</v>
      </c>
      <c r="G272" s="2">
        <v>4.1669599999999898</v>
      </c>
      <c r="H272" s="3">
        <v>24.2</v>
      </c>
      <c r="I272">
        <v>4.4000000000000004</v>
      </c>
      <c r="J272">
        <v>85</v>
      </c>
      <c r="K272">
        <v>92</v>
      </c>
      <c r="L272">
        <v>92</v>
      </c>
      <c r="M272" s="1">
        <v>81.884929999999997</v>
      </c>
      <c r="N272" s="4">
        <v>11110</v>
      </c>
      <c r="O272" s="1">
        <v>4.0986099999999999</v>
      </c>
      <c r="P272" s="1">
        <v>9.9356399999999994</v>
      </c>
      <c r="Q272" s="1">
        <v>2314.904</v>
      </c>
      <c r="R272" s="1"/>
    </row>
    <row r="273" spans="1:18" x14ac:dyDescent="0.2">
      <c r="A273" t="s">
        <v>41</v>
      </c>
      <c r="B273">
        <v>2016</v>
      </c>
      <c r="C273" t="s">
        <v>18</v>
      </c>
      <c r="D273" s="1">
        <v>63.677169999999997</v>
      </c>
      <c r="E273" s="1">
        <v>295.8852</v>
      </c>
      <c r="F273" s="2">
        <v>3.1925000000000002E-2</v>
      </c>
      <c r="G273" s="2">
        <v>4.3258999999999999</v>
      </c>
      <c r="H273" s="3">
        <v>24.2</v>
      </c>
      <c r="I273">
        <v>4.9000000000000004</v>
      </c>
      <c r="J273">
        <v>75</v>
      </c>
      <c r="K273">
        <v>84</v>
      </c>
      <c r="L273">
        <v>85</v>
      </c>
      <c r="M273" s="1">
        <v>82.218059999999994</v>
      </c>
      <c r="N273" s="4">
        <v>11000</v>
      </c>
      <c r="O273" s="1">
        <v>4.1550399999999996</v>
      </c>
      <c r="P273" s="1">
        <v>9.1103100000000001</v>
      </c>
      <c r="Q273" s="1">
        <v>2358.0439999999999</v>
      </c>
      <c r="R273" s="1"/>
    </row>
    <row r="274" spans="1:18" x14ac:dyDescent="0.2">
      <c r="A274" t="s">
        <v>42</v>
      </c>
      <c r="B274">
        <v>2000</v>
      </c>
      <c r="C274" t="s">
        <v>18</v>
      </c>
      <c r="D274" s="1">
        <v>48.200409999999998</v>
      </c>
      <c r="E274" s="1">
        <v>292.7285</v>
      </c>
      <c r="F274" s="2">
        <v>0.106584999999999</v>
      </c>
      <c r="G274" s="2">
        <v>9.214E-2</v>
      </c>
      <c r="H274" s="3">
        <v>20.8</v>
      </c>
      <c r="I274">
        <v>0.3</v>
      </c>
      <c r="J274">
        <v>37</v>
      </c>
      <c r="K274">
        <v>41</v>
      </c>
      <c r="L274">
        <v>34</v>
      </c>
      <c r="M274" s="1">
        <v>35.660649999999997</v>
      </c>
      <c r="N274" s="4">
        <v>600</v>
      </c>
      <c r="O274" s="1">
        <v>1.5318700000000001</v>
      </c>
      <c r="P274" s="1">
        <v>7.1983800000000002</v>
      </c>
      <c r="Q274" s="1">
        <v>11331.556999999901</v>
      </c>
      <c r="R274" s="1"/>
    </row>
    <row r="275" spans="1:18" x14ac:dyDescent="0.2">
      <c r="A275" t="s">
        <v>42</v>
      </c>
      <c r="B275">
        <v>2001</v>
      </c>
      <c r="C275" t="s">
        <v>18</v>
      </c>
      <c r="D275" s="1">
        <v>48.944470000000003</v>
      </c>
      <c r="E275" s="1">
        <v>291.72449999999998</v>
      </c>
      <c r="F275" s="2">
        <v>0.10298499999999999</v>
      </c>
      <c r="G275" s="2">
        <v>9.2679999999999998E-2</v>
      </c>
      <c r="H275" s="3">
        <v>20.9</v>
      </c>
      <c r="I275">
        <v>0.3</v>
      </c>
      <c r="J275">
        <v>39</v>
      </c>
      <c r="K275">
        <v>42</v>
      </c>
      <c r="L275">
        <v>36</v>
      </c>
      <c r="M275" s="1">
        <v>36.673259999999999</v>
      </c>
      <c r="N275" s="4">
        <v>630</v>
      </c>
      <c r="O275" s="1">
        <v>1.5412999999999999</v>
      </c>
      <c r="P275" s="1">
        <v>7.18201</v>
      </c>
      <c r="Q275" s="1">
        <v>11751.365</v>
      </c>
      <c r="R275" s="1"/>
    </row>
    <row r="276" spans="1:18" x14ac:dyDescent="0.2">
      <c r="A276" t="s">
        <v>42</v>
      </c>
      <c r="B276">
        <v>2002</v>
      </c>
      <c r="C276" t="s">
        <v>18</v>
      </c>
      <c r="D276" s="1">
        <v>49.684280000000001</v>
      </c>
      <c r="E276" s="1">
        <v>290.63720000000001</v>
      </c>
      <c r="F276" s="2">
        <v>9.9144999999999997E-2</v>
      </c>
      <c r="G276" s="2">
        <v>8.7620000000000003E-2</v>
      </c>
      <c r="H276" s="3">
        <v>20.9</v>
      </c>
      <c r="I276">
        <v>0.3</v>
      </c>
      <c r="J276">
        <v>41</v>
      </c>
      <c r="K276">
        <v>43</v>
      </c>
      <c r="L276">
        <v>39</v>
      </c>
      <c r="M276" s="1">
        <v>37.617789999999999</v>
      </c>
      <c r="N276" s="4">
        <v>630</v>
      </c>
      <c r="O276" s="1">
        <v>1.6142000000000001</v>
      </c>
      <c r="P276" s="1">
        <v>7.3361199999999904</v>
      </c>
      <c r="Q276" s="1">
        <v>12189.983</v>
      </c>
      <c r="R276" s="1"/>
    </row>
    <row r="277" spans="1:18" x14ac:dyDescent="0.2">
      <c r="A277" t="s">
        <v>42</v>
      </c>
      <c r="B277">
        <v>2003</v>
      </c>
      <c r="C277" t="s">
        <v>18</v>
      </c>
      <c r="D277" s="1">
        <v>50.439819999999997</v>
      </c>
      <c r="E277" s="1">
        <v>289.45499999999998</v>
      </c>
      <c r="F277" s="2">
        <v>9.4935000000000005E-2</v>
      </c>
      <c r="G277" s="2">
        <v>9.6479999999999996E-2</v>
      </c>
      <c r="H277" s="3">
        <v>21</v>
      </c>
      <c r="I277">
        <v>0.4</v>
      </c>
      <c r="J277">
        <v>43</v>
      </c>
      <c r="K277">
        <v>44</v>
      </c>
      <c r="L277">
        <v>41</v>
      </c>
      <c r="M277" s="1">
        <v>38.549790000000002</v>
      </c>
      <c r="N277" s="4">
        <v>650</v>
      </c>
      <c r="O277" s="1">
        <v>1.3693500000000001</v>
      </c>
      <c r="P277" s="1">
        <v>7.0004299999999997</v>
      </c>
      <c r="Q277" s="1">
        <v>12647.9839999999</v>
      </c>
      <c r="R277" s="1"/>
    </row>
    <row r="278" spans="1:18" x14ac:dyDescent="0.2">
      <c r="A278" t="s">
        <v>42</v>
      </c>
      <c r="B278">
        <v>2004</v>
      </c>
      <c r="C278" t="s">
        <v>18</v>
      </c>
      <c r="D278" s="1">
        <v>51.232700000000001</v>
      </c>
      <c r="E278" s="1">
        <v>287.4359</v>
      </c>
      <c r="F278" s="2">
        <v>9.0529999999999999E-2</v>
      </c>
      <c r="G278" s="2">
        <v>9.5689999999999997E-2</v>
      </c>
      <c r="H278" s="3">
        <v>21.1</v>
      </c>
      <c r="I278">
        <v>0.4</v>
      </c>
      <c r="J278">
        <v>45</v>
      </c>
      <c r="K278">
        <v>45</v>
      </c>
      <c r="L278">
        <v>43</v>
      </c>
      <c r="M278" s="1">
        <v>39.468589999999999</v>
      </c>
      <c r="N278" s="4">
        <v>650</v>
      </c>
      <c r="O278" s="1">
        <v>1.52508</v>
      </c>
      <c r="P278" s="1">
        <v>7.2893499999999998</v>
      </c>
      <c r="Q278" s="1">
        <v>13125.915999999999</v>
      </c>
      <c r="R278" s="1"/>
    </row>
    <row r="279" spans="1:18" x14ac:dyDescent="0.2">
      <c r="A279" t="s">
        <v>42</v>
      </c>
      <c r="B279">
        <v>2005</v>
      </c>
      <c r="C279" t="s">
        <v>18</v>
      </c>
      <c r="D279" s="1">
        <v>52.069049999999997</v>
      </c>
      <c r="E279" s="1">
        <v>284.81029999999998</v>
      </c>
      <c r="F279" s="2">
        <v>8.6129999999999998E-2</v>
      </c>
      <c r="G279" s="2">
        <v>9.5779999999999907E-2</v>
      </c>
      <c r="H279" s="3">
        <v>21.2</v>
      </c>
      <c r="I279">
        <v>0.5</v>
      </c>
      <c r="J279">
        <v>47</v>
      </c>
      <c r="K279">
        <v>46</v>
      </c>
      <c r="L279">
        <v>45</v>
      </c>
      <c r="M279" s="1">
        <v>40.373570000000001</v>
      </c>
      <c r="N279" s="4">
        <v>680</v>
      </c>
      <c r="O279" s="1">
        <v>2.4898500000000001</v>
      </c>
      <c r="P279" s="1">
        <v>8.1981300000000008</v>
      </c>
      <c r="Q279" s="1">
        <v>13624.466999999901</v>
      </c>
      <c r="R279" s="1"/>
    </row>
    <row r="280" spans="1:18" x14ac:dyDescent="0.2">
      <c r="A280" t="s">
        <v>42</v>
      </c>
      <c r="B280">
        <v>2006</v>
      </c>
      <c r="C280" t="s">
        <v>18</v>
      </c>
      <c r="D280" s="1">
        <v>52.933489999999999</v>
      </c>
      <c r="E280" s="1">
        <v>281.47089999999997</v>
      </c>
      <c r="F280" s="2">
        <v>8.1894999999999996E-2</v>
      </c>
      <c r="G280" s="2">
        <v>0.10256999999999999</v>
      </c>
      <c r="H280" s="3">
        <v>21.3</v>
      </c>
      <c r="I280">
        <v>0.5</v>
      </c>
      <c r="J280">
        <v>53</v>
      </c>
      <c r="K280">
        <v>52</v>
      </c>
      <c r="L280">
        <v>51</v>
      </c>
      <c r="M280" s="1">
        <v>41.26596</v>
      </c>
      <c r="N280" s="4">
        <v>710</v>
      </c>
      <c r="O280" s="1">
        <v>2.6746699999999999</v>
      </c>
      <c r="P280" s="1">
        <v>8.2788500000000003</v>
      </c>
      <c r="Q280" s="1">
        <v>14143.971</v>
      </c>
      <c r="R280" s="1"/>
    </row>
    <row r="281" spans="1:18" x14ac:dyDescent="0.2">
      <c r="A281" t="s">
        <v>42</v>
      </c>
      <c r="B281">
        <v>2007</v>
      </c>
      <c r="C281" t="s">
        <v>18</v>
      </c>
      <c r="D281" s="1">
        <v>53.750160000000001</v>
      </c>
      <c r="E281" s="1">
        <v>278.6814</v>
      </c>
      <c r="F281" s="2">
        <v>7.7754999999999894E-2</v>
      </c>
      <c r="G281" s="2">
        <v>9.6479999999999996E-2</v>
      </c>
      <c r="H281" s="3">
        <v>21.3</v>
      </c>
      <c r="I281">
        <v>0.6</v>
      </c>
      <c r="J281">
        <v>60</v>
      </c>
      <c r="K281">
        <v>57</v>
      </c>
      <c r="L281">
        <v>57</v>
      </c>
      <c r="M281" s="1">
        <v>42.145130000000002</v>
      </c>
      <c r="N281" s="4">
        <v>730</v>
      </c>
      <c r="O281" s="1">
        <v>2.0011199999999998</v>
      </c>
      <c r="P281" s="1">
        <v>7.6251800000000003</v>
      </c>
      <c r="Q281" s="1">
        <v>14685.398999999999</v>
      </c>
      <c r="R281" s="1"/>
    </row>
    <row r="282" spans="1:18" x14ac:dyDescent="0.2">
      <c r="A282" t="s">
        <v>42</v>
      </c>
      <c r="B282">
        <v>2008</v>
      </c>
      <c r="C282" t="s">
        <v>18</v>
      </c>
      <c r="D282" s="1">
        <v>54.543489999999998</v>
      </c>
      <c r="E282" s="1">
        <v>276.59070000000003</v>
      </c>
      <c r="F282" s="2">
        <v>7.3779999999999998E-2</v>
      </c>
      <c r="G282" s="2">
        <v>0.10595</v>
      </c>
      <c r="H282" s="3">
        <v>21.4</v>
      </c>
      <c r="I282">
        <v>0.6</v>
      </c>
      <c r="J282">
        <v>66</v>
      </c>
      <c r="K282">
        <v>68</v>
      </c>
      <c r="L282">
        <v>67</v>
      </c>
      <c r="M282" s="1">
        <v>43.010529999999903</v>
      </c>
      <c r="N282" s="4">
        <v>780</v>
      </c>
      <c r="O282" s="1">
        <v>2.0804499999999999</v>
      </c>
      <c r="P282" s="1">
        <v>7.3900899999999998</v>
      </c>
      <c r="Q282" s="1">
        <v>15250.907999999999</v>
      </c>
      <c r="R282" s="1"/>
    </row>
    <row r="283" spans="1:18" x14ac:dyDescent="0.2">
      <c r="A283" t="s">
        <v>42</v>
      </c>
      <c r="B283">
        <v>2009</v>
      </c>
      <c r="C283" t="s">
        <v>18</v>
      </c>
      <c r="D283" s="1">
        <v>55.375919999999901</v>
      </c>
      <c r="E283" s="1">
        <v>274.15679999999998</v>
      </c>
      <c r="F283" s="2">
        <v>7.0129999999999998E-2</v>
      </c>
      <c r="G283" s="2">
        <v>0.10088</v>
      </c>
      <c r="H283" s="3">
        <v>21.5</v>
      </c>
      <c r="I283">
        <v>0.7</v>
      </c>
      <c r="J283">
        <v>69</v>
      </c>
      <c r="K283">
        <v>71</v>
      </c>
      <c r="L283">
        <v>71</v>
      </c>
      <c r="M283" s="1">
        <v>43.863289999999999</v>
      </c>
      <c r="N283" s="4">
        <v>750</v>
      </c>
      <c r="O283" s="1">
        <v>2.08062999999999</v>
      </c>
      <c r="P283" s="1">
        <v>7.9422800000000002</v>
      </c>
      <c r="Q283" s="1">
        <v>15843.133</v>
      </c>
      <c r="R283" s="1"/>
    </row>
    <row r="284" spans="1:18" x14ac:dyDescent="0.2">
      <c r="A284" t="s">
        <v>42</v>
      </c>
      <c r="B284">
        <v>2010</v>
      </c>
      <c r="C284" t="s">
        <v>18</v>
      </c>
      <c r="D284" s="1">
        <v>56.295479999999998</v>
      </c>
      <c r="E284" s="1">
        <v>269.04430000000002</v>
      </c>
      <c r="F284" s="2">
        <v>6.6639999999999894E-2</v>
      </c>
      <c r="G284" s="2">
        <v>0.10857</v>
      </c>
      <c r="H284" s="3">
        <v>21.5</v>
      </c>
      <c r="I284">
        <v>0.8</v>
      </c>
      <c r="J284">
        <v>67</v>
      </c>
      <c r="K284">
        <v>75</v>
      </c>
      <c r="L284">
        <v>70</v>
      </c>
      <c r="M284" s="1">
        <v>44.702820000000003</v>
      </c>
      <c r="N284" s="4">
        <v>790</v>
      </c>
      <c r="O284" s="1">
        <v>1.7949299999999999</v>
      </c>
      <c r="P284" s="1">
        <v>6.8688799999999999</v>
      </c>
      <c r="Q284" s="1">
        <v>16464.025000000001</v>
      </c>
      <c r="R284" s="1"/>
    </row>
    <row r="285" spans="1:18" x14ac:dyDescent="0.2">
      <c r="A285" t="s">
        <v>42</v>
      </c>
      <c r="B285">
        <v>2011</v>
      </c>
      <c r="C285" t="s">
        <v>18</v>
      </c>
      <c r="D285" s="1">
        <v>57.077159999999999</v>
      </c>
      <c r="E285" s="1">
        <v>267.10390000000001</v>
      </c>
      <c r="F285" s="2">
        <v>6.3795000000000004E-2</v>
      </c>
      <c r="G285" s="2">
        <v>0.13267999999999999</v>
      </c>
      <c r="H285" s="3">
        <v>21.6</v>
      </c>
      <c r="I285">
        <v>0.9</v>
      </c>
      <c r="J285">
        <v>69</v>
      </c>
      <c r="K285">
        <v>40</v>
      </c>
      <c r="L285">
        <v>75</v>
      </c>
      <c r="M285" s="1">
        <v>45.52863</v>
      </c>
      <c r="N285" s="4">
        <v>790</v>
      </c>
      <c r="O285" s="1">
        <v>1.7358099999999901</v>
      </c>
      <c r="P285" s="1">
        <v>6.6486199999999904</v>
      </c>
      <c r="Q285" s="1">
        <v>17114.766</v>
      </c>
      <c r="R285" s="1"/>
    </row>
    <row r="286" spans="1:18" x14ac:dyDescent="0.2">
      <c r="A286" t="s">
        <v>42</v>
      </c>
      <c r="B286">
        <v>2012</v>
      </c>
      <c r="C286" t="s">
        <v>18</v>
      </c>
      <c r="D286" s="1">
        <v>57.777999999999999</v>
      </c>
      <c r="E286" s="1">
        <v>264.49439999999998</v>
      </c>
      <c r="F286" s="2">
        <v>6.1254999999999997E-2</v>
      </c>
      <c r="G286" s="2">
        <v>0.15512999999999999</v>
      </c>
      <c r="H286" s="3">
        <v>21.6</v>
      </c>
      <c r="I286">
        <v>0.9</v>
      </c>
      <c r="J286">
        <v>75</v>
      </c>
      <c r="K286">
        <v>71</v>
      </c>
      <c r="L286">
        <v>71</v>
      </c>
      <c r="M286" s="1">
        <v>46.341740000000001</v>
      </c>
      <c r="N286" s="4">
        <v>860</v>
      </c>
      <c r="O286" s="1">
        <v>1.40913</v>
      </c>
      <c r="P286" s="1">
        <v>5.8365099999999996</v>
      </c>
      <c r="Q286" s="1">
        <v>17795.21</v>
      </c>
      <c r="R286" s="1"/>
    </row>
    <row r="287" spans="1:18" x14ac:dyDescent="0.2">
      <c r="A287" t="s">
        <v>42</v>
      </c>
      <c r="B287">
        <v>2013</v>
      </c>
      <c r="C287" t="s">
        <v>18</v>
      </c>
      <c r="D287" s="1">
        <v>58.346040000000002</v>
      </c>
      <c r="E287" s="1">
        <v>261.30950000000001</v>
      </c>
      <c r="F287" s="2">
        <v>5.9124999999999997E-2</v>
      </c>
      <c r="G287" s="2">
        <v>9.6979999999999997E-2</v>
      </c>
      <c r="H287" s="3">
        <v>21.7</v>
      </c>
      <c r="I287">
        <v>1</v>
      </c>
      <c r="J287">
        <v>80</v>
      </c>
      <c r="K287">
        <v>62</v>
      </c>
      <c r="L287">
        <v>73</v>
      </c>
      <c r="M287" s="1">
        <v>47.14161</v>
      </c>
      <c r="N287" s="4">
        <v>880</v>
      </c>
      <c r="O287" s="1">
        <v>1.78362</v>
      </c>
      <c r="P287" s="1">
        <v>5.9430100000000001</v>
      </c>
      <c r="Q287" s="1">
        <v>18504.280999999999</v>
      </c>
      <c r="R287" s="1"/>
    </row>
    <row r="288" spans="1:18" x14ac:dyDescent="0.2">
      <c r="A288" t="s">
        <v>42</v>
      </c>
      <c r="B288">
        <v>2014</v>
      </c>
      <c r="C288" t="s">
        <v>18</v>
      </c>
      <c r="D288" s="1">
        <v>58.886359999999897</v>
      </c>
      <c r="E288" s="1">
        <v>257.51650000000001</v>
      </c>
      <c r="F288" s="2">
        <v>5.7099999999999998E-2</v>
      </c>
      <c r="G288" s="2">
        <v>0.12501999999999999</v>
      </c>
      <c r="H288" s="3">
        <v>21.7</v>
      </c>
      <c r="I288">
        <v>1.1000000000000001</v>
      </c>
      <c r="J288">
        <v>80</v>
      </c>
      <c r="K288">
        <v>79</v>
      </c>
      <c r="L288">
        <v>81</v>
      </c>
      <c r="M288" s="1">
        <v>47.935070000000003</v>
      </c>
      <c r="N288" s="4">
        <v>930</v>
      </c>
      <c r="O288" s="1">
        <v>1.67788</v>
      </c>
      <c r="P288" s="1">
        <v>5.8513500000000001</v>
      </c>
      <c r="Q288" s="1">
        <v>19240.179</v>
      </c>
      <c r="R288" s="1"/>
    </row>
    <row r="289" spans="1:18" x14ac:dyDescent="0.2">
      <c r="A289" t="s">
        <v>42</v>
      </c>
      <c r="B289">
        <v>2015</v>
      </c>
      <c r="C289" t="s">
        <v>18</v>
      </c>
      <c r="D289" s="1">
        <v>59.237769999999998</v>
      </c>
      <c r="E289" s="1">
        <v>257.04500000000002</v>
      </c>
      <c r="F289" s="2">
        <v>5.5399999999999998E-2</v>
      </c>
      <c r="G289" s="2">
        <v>0.128</v>
      </c>
      <c r="H289" s="3">
        <v>21.8</v>
      </c>
      <c r="I289">
        <v>1.3</v>
      </c>
      <c r="J289">
        <v>85</v>
      </c>
      <c r="K289">
        <v>83</v>
      </c>
      <c r="L289">
        <v>84</v>
      </c>
      <c r="M289" s="1">
        <v>48.722270000000002</v>
      </c>
      <c r="N289" s="4">
        <v>940</v>
      </c>
      <c r="O289" s="1">
        <v>1.48386</v>
      </c>
      <c r="P289" s="1">
        <v>7.1380299999999997</v>
      </c>
      <c r="Q289" s="1">
        <v>20001.663</v>
      </c>
      <c r="R289" s="1"/>
    </row>
    <row r="290" spans="1:18" x14ac:dyDescent="0.2">
      <c r="A290" t="s">
        <v>42</v>
      </c>
      <c r="B290">
        <v>2016</v>
      </c>
      <c r="C290" t="s">
        <v>18</v>
      </c>
      <c r="D290" s="1">
        <v>59.826680000000003</v>
      </c>
      <c r="E290" s="1">
        <v>250.1592</v>
      </c>
      <c r="F290" s="2">
        <v>5.3865000000000003E-2</v>
      </c>
      <c r="G290" s="2">
        <v>0.13217000000000001</v>
      </c>
      <c r="H290" s="3">
        <v>21.8</v>
      </c>
      <c r="I290">
        <v>1.4</v>
      </c>
      <c r="J290">
        <v>76</v>
      </c>
      <c r="K290">
        <v>82</v>
      </c>
      <c r="L290">
        <v>80</v>
      </c>
      <c r="M290" s="1">
        <v>49.501559999999998</v>
      </c>
      <c r="N290" s="4">
        <v>960</v>
      </c>
      <c r="O290" s="1">
        <v>1.49732</v>
      </c>
      <c r="P290" s="1">
        <v>6.1646400000000003</v>
      </c>
      <c r="Q290" s="1">
        <v>20788.797999999999</v>
      </c>
      <c r="R290" s="1"/>
    </row>
    <row r="291" spans="1:18" x14ac:dyDescent="0.2">
      <c r="A291" t="s">
        <v>43</v>
      </c>
      <c r="B291">
        <v>2000</v>
      </c>
      <c r="C291" t="s">
        <v>18</v>
      </c>
      <c r="D291" s="1">
        <v>47.349400000000003</v>
      </c>
      <c r="E291" s="1">
        <v>407.49889999999999</v>
      </c>
      <c r="F291" s="2">
        <v>0.12374</v>
      </c>
      <c r="G291" s="2">
        <v>11.465170000000001</v>
      </c>
      <c r="H291" s="3">
        <v>22.3</v>
      </c>
      <c r="I291">
        <v>0.4</v>
      </c>
      <c r="J291">
        <v>33</v>
      </c>
      <c r="K291">
        <v>31</v>
      </c>
      <c r="L291">
        <v>29</v>
      </c>
      <c r="M291" s="1">
        <v>48.151000000000003</v>
      </c>
      <c r="N291" s="4">
        <v>2230</v>
      </c>
      <c r="O291" s="1">
        <v>0.58558999999999894</v>
      </c>
      <c r="P291" s="1">
        <v>3.1973799999999999</v>
      </c>
      <c r="Q291" s="1">
        <v>122283.85</v>
      </c>
      <c r="R291" s="1"/>
    </row>
    <row r="292" spans="1:18" x14ac:dyDescent="0.2">
      <c r="A292" t="s">
        <v>43</v>
      </c>
      <c r="B292">
        <v>2001</v>
      </c>
      <c r="C292" t="s">
        <v>18</v>
      </c>
      <c r="D292" s="1">
        <v>47.598379999999999</v>
      </c>
      <c r="E292" s="1">
        <v>411.4846</v>
      </c>
      <c r="F292" s="2">
        <v>0.11995499999999901</v>
      </c>
      <c r="G292" s="2">
        <v>11.173769999999999</v>
      </c>
      <c r="H292" s="3">
        <v>22.4</v>
      </c>
      <c r="I292">
        <v>0.5</v>
      </c>
      <c r="J292">
        <v>32</v>
      </c>
      <c r="K292">
        <v>36</v>
      </c>
      <c r="L292">
        <v>27</v>
      </c>
      <c r="M292" s="1">
        <v>49.295319999999997</v>
      </c>
      <c r="N292" s="4">
        <v>2440</v>
      </c>
      <c r="O292" s="1">
        <v>0.85768999999999995</v>
      </c>
      <c r="P292" s="1">
        <v>3.18947</v>
      </c>
      <c r="Q292" s="1">
        <v>125394.046</v>
      </c>
      <c r="R292" s="1"/>
    </row>
    <row r="293" spans="1:18" x14ac:dyDescent="0.2">
      <c r="A293" t="s">
        <v>43</v>
      </c>
      <c r="B293">
        <v>2002</v>
      </c>
      <c r="C293" t="s">
        <v>18</v>
      </c>
      <c r="D293" s="1">
        <v>47.901890000000002</v>
      </c>
      <c r="E293" s="1">
        <v>413.91660000000002</v>
      </c>
      <c r="F293" s="2">
        <v>0.11606</v>
      </c>
      <c r="G293" s="2">
        <v>11.088150000000001</v>
      </c>
      <c r="H293" s="3">
        <v>22.5</v>
      </c>
      <c r="I293">
        <v>0.5</v>
      </c>
      <c r="J293">
        <v>30</v>
      </c>
      <c r="K293">
        <v>40</v>
      </c>
      <c r="L293">
        <v>25</v>
      </c>
      <c r="M293" s="1">
        <v>50.686349999999997</v>
      </c>
      <c r="N293" s="4">
        <v>2760</v>
      </c>
      <c r="O293" s="1">
        <v>0.53132999999999997</v>
      </c>
      <c r="P293" s="1">
        <v>2.49064</v>
      </c>
      <c r="Q293" s="1">
        <v>128596.076</v>
      </c>
      <c r="R293" s="1"/>
    </row>
    <row r="294" spans="1:18" x14ac:dyDescent="0.2">
      <c r="A294" t="s">
        <v>43</v>
      </c>
      <c r="B294">
        <v>2003</v>
      </c>
      <c r="C294" t="s">
        <v>18</v>
      </c>
      <c r="D294" s="1">
        <v>48.261969999999998</v>
      </c>
      <c r="E294" s="1">
        <v>415.0609</v>
      </c>
      <c r="F294" s="2">
        <v>0.11204500000000001</v>
      </c>
      <c r="G294" s="2">
        <v>11.333930000000001</v>
      </c>
      <c r="H294" s="3">
        <v>22.5</v>
      </c>
      <c r="I294">
        <v>0.6</v>
      </c>
      <c r="J294">
        <v>34</v>
      </c>
      <c r="K294">
        <v>42</v>
      </c>
      <c r="L294">
        <v>29</v>
      </c>
      <c r="M294" s="1">
        <v>52.0779</v>
      </c>
      <c r="N294" s="4">
        <v>2910</v>
      </c>
      <c r="O294" s="1">
        <v>0.92982999999999905</v>
      </c>
      <c r="P294" s="1">
        <v>5.0536099999999999</v>
      </c>
      <c r="Q294" s="1">
        <v>131900.63099999999</v>
      </c>
      <c r="R294" s="1"/>
    </row>
    <row r="295" spans="1:18" x14ac:dyDescent="0.2">
      <c r="A295" t="s">
        <v>43</v>
      </c>
      <c r="B295">
        <v>2004</v>
      </c>
      <c r="C295" t="s">
        <v>18</v>
      </c>
      <c r="D295" s="1">
        <v>48.7986</v>
      </c>
      <c r="E295" s="1">
        <v>410.928</v>
      </c>
      <c r="F295" s="2">
        <v>0.108195</v>
      </c>
      <c r="G295" s="2">
        <v>11.326230000000001</v>
      </c>
      <c r="H295" s="3">
        <v>22.6</v>
      </c>
      <c r="I295">
        <v>0.7</v>
      </c>
      <c r="J295">
        <v>37</v>
      </c>
      <c r="K295">
        <v>43</v>
      </c>
      <c r="L295">
        <v>33</v>
      </c>
      <c r="M295" s="1">
        <v>53.469559999999902</v>
      </c>
      <c r="N295" s="4">
        <v>3190</v>
      </c>
      <c r="O295" s="1">
        <v>1.2020299999999999</v>
      </c>
      <c r="P295" s="1">
        <v>4.63368</v>
      </c>
      <c r="Q295" s="1">
        <v>135320.42199999999</v>
      </c>
      <c r="R295" s="1"/>
    </row>
    <row r="296" spans="1:18" x14ac:dyDescent="0.2">
      <c r="A296" t="s">
        <v>43</v>
      </c>
      <c r="B296">
        <v>2005</v>
      </c>
      <c r="C296" t="s">
        <v>18</v>
      </c>
      <c r="D296" s="1">
        <v>49.526519999999998</v>
      </c>
      <c r="E296" s="1">
        <v>402.3141</v>
      </c>
      <c r="F296" s="2">
        <v>0.104229999999999</v>
      </c>
      <c r="G296" s="2">
        <v>11.24248</v>
      </c>
      <c r="H296" s="3">
        <v>22.7</v>
      </c>
      <c r="I296">
        <v>0.7</v>
      </c>
      <c r="J296">
        <v>41</v>
      </c>
      <c r="K296">
        <v>45</v>
      </c>
      <c r="L296">
        <v>36</v>
      </c>
      <c r="M296" s="1">
        <v>54.86056</v>
      </c>
      <c r="N296" s="4">
        <v>3390</v>
      </c>
      <c r="O296" s="1">
        <v>1.14133</v>
      </c>
      <c r="P296" s="1">
        <v>4.4659199999999997</v>
      </c>
      <c r="Q296" s="1">
        <v>138865.016</v>
      </c>
      <c r="R296" s="1"/>
    </row>
    <row r="297" spans="1:18" x14ac:dyDescent="0.2">
      <c r="A297" t="s">
        <v>43</v>
      </c>
      <c r="B297">
        <v>2006</v>
      </c>
      <c r="C297" t="s">
        <v>18</v>
      </c>
      <c r="D297" s="1">
        <v>50.221069999999997</v>
      </c>
      <c r="E297" s="1">
        <v>394.86329999999998</v>
      </c>
      <c r="F297" s="2">
        <v>0.10067</v>
      </c>
      <c r="G297" s="2">
        <v>11.178050000000001</v>
      </c>
      <c r="H297" s="3">
        <v>22.8</v>
      </c>
      <c r="I297">
        <v>0.8</v>
      </c>
      <c r="J297">
        <v>44</v>
      </c>
      <c r="K297">
        <v>46</v>
      </c>
      <c r="L297">
        <v>40</v>
      </c>
      <c r="M297" s="1">
        <v>56.251240000000003</v>
      </c>
      <c r="N297" s="4">
        <v>3830</v>
      </c>
      <c r="O297" s="1">
        <v>0.90186999999999995</v>
      </c>
      <c r="P297" s="1">
        <v>4.2577499999999997</v>
      </c>
      <c r="Q297" s="1">
        <v>142538.30799999999</v>
      </c>
      <c r="R297" s="1"/>
    </row>
    <row r="298" spans="1:18" x14ac:dyDescent="0.2">
      <c r="A298" t="s">
        <v>43</v>
      </c>
      <c r="B298">
        <v>2007</v>
      </c>
      <c r="C298" t="s">
        <v>18</v>
      </c>
      <c r="D298" s="1">
        <v>50.882259999999903</v>
      </c>
      <c r="E298" s="1">
        <v>387.63850000000002</v>
      </c>
      <c r="F298" s="2">
        <v>9.7265000000000004E-2</v>
      </c>
      <c r="G298" s="2">
        <v>11.03937</v>
      </c>
      <c r="H298" s="3">
        <v>22.8</v>
      </c>
      <c r="I298">
        <v>0.9</v>
      </c>
      <c r="J298">
        <v>41</v>
      </c>
      <c r="K298">
        <v>54</v>
      </c>
      <c r="L298">
        <v>42</v>
      </c>
      <c r="M298" s="1">
        <v>57.641569999999902</v>
      </c>
      <c r="N298" s="4">
        <v>3990</v>
      </c>
      <c r="O298" s="1">
        <v>0.77861000000000002</v>
      </c>
      <c r="P298" s="1">
        <v>3.9099699999999902</v>
      </c>
      <c r="Q298" s="1">
        <v>146339.97699999899</v>
      </c>
      <c r="R298" s="1"/>
    </row>
    <row r="299" spans="1:18" x14ac:dyDescent="0.2">
      <c r="A299" t="s">
        <v>43</v>
      </c>
      <c r="B299">
        <v>2008</v>
      </c>
      <c r="C299" t="s">
        <v>18</v>
      </c>
      <c r="D299" s="1">
        <v>51.351059999999997</v>
      </c>
      <c r="E299" s="1">
        <v>385.4556</v>
      </c>
      <c r="F299" s="2">
        <v>9.4064999999999996E-2</v>
      </c>
      <c r="G299" s="2">
        <v>10.78684</v>
      </c>
      <c r="H299" s="3">
        <v>22.9</v>
      </c>
      <c r="I299">
        <v>1</v>
      </c>
      <c r="J299">
        <v>53</v>
      </c>
      <c r="K299">
        <v>60</v>
      </c>
      <c r="L299">
        <v>53</v>
      </c>
      <c r="M299" s="1">
        <v>59.031509999999997</v>
      </c>
      <c r="N299" s="4">
        <v>4220</v>
      </c>
      <c r="O299" s="1">
        <v>0.66059999999999997</v>
      </c>
      <c r="P299" s="1">
        <v>3.6958199999999999</v>
      </c>
      <c r="Q299" s="1">
        <v>150269.62299999999</v>
      </c>
      <c r="R299" s="1"/>
    </row>
    <row r="300" spans="1:18" x14ac:dyDescent="0.2">
      <c r="A300" t="s">
        <v>43</v>
      </c>
      <c r="B300">
        <v>2009</v>
      </c>
      <c r="C300" t="s">
        <v>18</v>
      </c>
      <c r="D300" s="1">
        <v>51.898589999999999</v>
      </c>
      <c r="E300" s="1">
        <v>380.42619999999999</v>
      </c>
      <c r="F300" s="2">
        <v>9.0670000000000001E-2</v>
      </c>
      <c r="G300" s="2">
        <v>10.577349999999999</v>
      </c>
      <c r="H300" s="3">
        <v>22.9</v>
      </c>
      <c r="I300">
        <v>1.1000000000000001</v>
      </c>
      <c r="J300">
        <v>64</v>
      </c>
      <c r="K300">
        <v>66</v>
      </c>
      <c r="L300">
        <v>63</v>
      </c>
      <c r="M300" s="1">
        <v>60.419640000000001</v>
      </c>
      <c r="N300" s="4">
        <v>4450</v>
      </c>
      <c r="O300" s="1">
        <v>0.57001000000000002</v>
      </c>
      <c r="P300" s="1">
        <v>3.5802</v>
      </c>
      <c r="Q300" s="1">
        <v>154324.93299999999</v>
      </c>
      <c r="R300" s="1"/>
    </row>
    <row r="301" spans="1:18" x14ac:dyDescent="0.2">
      <c r="A301" t="s">
        <v>43</v>
      </c>
      <c r="B301">
        <v>2010</v>
      </c>
      <c r="C301" t="s">
        <v>18</v>
      </c>
      <c r="D301" s="1">
        <v>52.365850000000002</v>
      </c>
      <c r="E301" s="1">
        <v>377.62450000000001</v>
      </c>
      <c r="F301" s="2">
        <v>8.7474999999999997E-2</v>
      </c>
      <c r="G301" s="2">
        <v>10.40192</v>
      </c>
      <c r="H301" s="3">
        <v>23</v>
      </c>
      <c r="I301">
        <v>1.2</v>
      </c>
      <c r="J301">
        <v>56</v>
      </c>
      <c r="K301">
        <v>54</v>
      </c>
      <c r="L301">
        <v>54</v>
      </c>
      <c r="M301" s="1">
        <v>61.807019999999902</v>
      </c>
      <c r="N301" s="4">
        <v>4710</v>
      </c>
      <c r="O301" s="1">
        <v>0.44846999999999998</v>
      </c>
      <c r="P301" s="1">
        <v>3.2965300000000002</v>
      </c>
      <c r="Q301" s="1">
        <v>158503.19699999999</v>
      </c>
      <c r="R301" s="1"/>
    </row>
    <row r="302" spans="1:18" x14ac:dyDescent="0.2">
      <c r="A302" t="s">
        <v>43</v>
      </c>
      <c r="B302">
        <v>2011</v>
      </c>
      <c r="C302" t="s">
        <v>18</v>
      </c>
      <c r="D302" s="1">
        <v>52.77993</v>
      </c>
      <c r="E302" s="1">
        <v>376.31270000000001</v>
      </c>
      <c r="F302" s="2">
        <v>8.4195000000000006E-2</v>
      </c>
      <c r="G302" s="2">
        <v>10.215299999999999</v>
      </c>
      <c r="H302" s="3">
        <v>23</v>
      </c>
      <c r="I302">
        <v>1.3</v>
      </c>
      <c r="J302">
        <v>49</v>
      </c>
      <c r="K302">
        <v>48</v>
      </c>
      <c r="L302">
        <v>48</v>
      </c>
      <c r="M302" s="1">
        <v>63.189549999999997</v>
      </c>
      <c r="N302" s="4">
        <v>4920</v>
      </c>
      <c r="O302" s="1">
        <v>0.47937999999999997</v>
      </c>
      <c r="P302" s="1">
        <v>3.3207800000000001</v>
      </c>
      <c r="Q302" s="1">
        <v>162805.07699999999</v>
      </c>
      <c r="R302" s="1"/>
    </row>
    <row r="303" spans="1:18" x14ac:dyDescent="0.2">
      <c r="A303" t="s">
        <v>43</v>
      </c>
      <c r="B303">
        <v>2012</v>
      </c>
      <c r="C303" t="s">
        <v>18</v>
      </c>
      <c r="D303" s="1">
        <v>53.244390000000003</v>
      </c>
      <c r="E303" s="1">
        <v>373.07490000000001</v>
      </c>
      <c r="F303" s="2">
        <v>8.0974999999999894E-2</v>
      </c>
      <c r="G303" s="2">
        <v>9.9825400000000002</v>
      </c>
      <c r="H303" s="3">
        <v>23.1</v>
      </c>
      <c r="I303">
        <v>1.4</v>
      </c>
      <c r="J303">
        <v>42</v>
      </c>
      <c r="K303">
        <v>42</v>
      </c>
      <c r="L303">
        <v>42</v>
      </c>
      <c r="M303" s="1">
        <v>64.567340000000002</v>
      </c>
      <c r="N303" s="4">
        <v>5130</v>
      </c>
      <c r="O303" s="1">
        <v>0.54437000000000002</v>
      </c>
      <c r="P303" s="1">
        <v>3.3598400000000002</v>
      </c>
      <c r="Q303" s="1">
        <v>167228.79399999999</v>
      </c>
      <c r="R303" s="1"/>
    </row>
    <row r="304" spans="1:18" x14ac:dyDescent="0.2">
      <c r="A304" t="s">
        <v>43</v>
      </c>
      <c r="B304">
        <v>2013</v>
      </c>
      <c r="C304" t="s">
        <v>18</v>
      </c>
      <c r="D304" s="1">
        <v>53.805769999999903</v>
      </c>
      <c r="E304" s="1">
        <v>366.65820000000002</v>
      </c>
      <c r="F304" s="2">
        <v>7.7924999999999994E-2</v>
      </c>
      <c r="G304" s="2">
        <v>9.7143199999999901</v>
      </c>
      <c r="H304" s="3">
        <v>23.1</v>
      </c>
      <c r="I304">
        <v>1.5</v>
      </c>
      <c r="J304">
        <v>43</v>
      </c>
      <c r="K304">
        <v>41</v>
      </c>
      <c r="L304">
        <v>43</v>
      </c>
      <c r="M304" s="1">
        <v>65.939800000000005</v>
      </c>
      <c r="N304" s="4">
        <v>5420</v>
      </c>
      <c r="O304" s="1">
        <v>0.48927999999999999</v>
      </c>
      <c r="P304" s="1">
        <v>3.42069</v>
      </c>
      <c r="Q304" s="1">
        <v>171765.81599999999</v>
      </c>
      <c r="R304" s="1"/>
    </row>
    <row r="305" spans="1:18" x14ac:dyDescent="0.2">
      <c r="A305" t="s">
        <v>43</v>
      </c>
      <c r="B305">
        <v>2014</v>
      </c>
      <c r="C305" t="s">
        <v>18</v>
      </c>
      <c r="D305" s="1">
        <v>54.30885</v>
      </c>
      <c r="E305" s="1">
        <v>360.6148</v>
      </c>
      <c r="F305" s="2">
        <v>7.5059999999999905E-2</v>
      </c>
      <c r="G305" s="2">
        <v>8.0471000000000004</v>
      </c>
      <c r="H305" s="3">
        <v>23.2</v>
      </c>
      <c r="I305">
        <v>1.6</v>
      </c>
      <c r="J305">
        <v>44</v>
      </c>
      <c r="K305">
        <v>40</v>
      </c>
      <c r="L305">
        <v>43</v>
      </c>
      <c r="M305" s="1">
        <v>67.307079999999999</v>
      </c>
      <c r="N305" s="4">
        <v>5810</v>
      </c>
      <c r="O305" s="1">
        <v>0.44592999999999999</v>
      </c>
      <c r="P305" s="1">
        <v>3.3483999999999998</v>
      </c>
      <c r="Q305" s="1">
        <v>176404.93399999899</v>
      </c>
      <c r="R305" s="1"/>
    </row>
    <row r="306" spans="1:18" x14ac:dyDescent="0.2">
      <c r="A306" t="s">
        <v>43</v>
      </c>
      <c r="B306">
        <v>2015</v>
      </c>
      <c r="C306" t="s">
        <v>18</v>
      </c>
      <c r="D306" s="1">
        <v>54.783259999999999</v>
      </c>
      <c r="E306" s="1">
        <v>355.42559999999997</v>
      </c>
      <c r="F306" s="2">
        <v>7.2654999999999997E-2</v>
      </c>
      <c r="G306" s="2">
        <v>7.8332899999999901</v>
      </c>
      <c r="H306" s="3">
        <v>23.2</v>
      </c>
      <c r="I306">
        <v>1.8</v>
      </c>
      <c r="J306">
        <v>42</v>
      </c>
      <c r="K306">
        <v>42</v>
      </c>
      <c r="L306">
        <v>42</v>
      </c>
      <c r="M306" s="1">
        <v>68.669269999999997</v>
      </c>
      <c r="N306" s="4">
        <v>5910</v>
      </c>
      <c r="O306" s="1">
        <v>0.58908000000000005</v>
      </c>
      <c r="P306" s="1">
        <v>3.58195</v>
      </c>
      <c r="Q306" s="1">
        <v>181137.448</v>
      </c>
      <c r="R306" s="1"/>
    </row>
    <row r="307" spans="1:18" x14ac:dyDescent="0.2">
      <c r="A307" t="s">
        <v>43</v>
      </c>
      <c r="B307">
        <v>2016</v>
      </c>
      <c r="C307" t="s">
        <v>18</v>
      </c>
      <c r="D307" s="1">
        <v>55.192050000000002</v>
      </c>
      <c r="E307" s="1">
        <v>352.46899999999999</v>
      </c>
      <c r="F307" s="2">
        <v>7.0434999999999998E-2</v>
      </c>
      <c r="G307" s="2">
        <v>7.8150199999999996</v>
      </c>
      <c r="H307" s="3">
        <v>23.2</v>
      </c>
      <c r="I307">
        <v>1.9</v>
      </c>
      <c r="J307">
        <v>51</v>
      </c>
      <c r="K307">
        <v>53</v>
      </c>
      <c r="L307">
        <v>53</v>
      </c>
      <c r="M307" s="1">
        <v>70.025530000000003</v>
      </c>
      <c r="N307" s="4">
        <v>5760</v>
      </c>
      <c r="O307" s="1">
        <v>0.47497</v>
      </c>
      <c r="P307" s="1">
        <v>3.6477400000000002</v>
      </c>
      <c r="Q307" s="1">
        <v>185960.24100000001</v>
      </c>
      <c r="R307" s="1"/>
    </row>
    <row r="308" spans="1:18" x14ac:dyDescent="0.2">
      <c r="A308" t="s">
        <v>44</v>
      </c>
      <c r="B308">
        <v>2000</v>
      </c>
      <c r="C308" t="s">
        <v>18</v>
      </c>
      <c r="D308" s="1">
        <v>46.572279999999999</v>
      </c>
      <c r="E308" s="1">
        <v>450.87580000000003</v>
      </c>
      <c r="F308" s="2">
        <v>0.10917</v>
      </c>
      <c r="G308" s="2">
        <v>8.7063399999999902</v>
      </c>
      <c r="H308" s="3">
        <v>20.9</v>
      </c>
      <c r="I308">
        <v>0.3</v>
      </c>
      <c r="J308">
        <v>74</v>
      </c>
      <c r="K308">
        <v>90</v>
      </c>
      <c r="L308">
        <v>90</v>
      </c>
      <c r="M308" s="1">
        <v>45.438559999999903</v>
      </c>
      <c r="N308" s="4">
        <v>630</v>
      </c>
      <c r="O308" s="1">
        <v>0.77054999999999996</v>
      </c>
      <c r="P308" s="1">
        <v>4.26349</v>
      </c>
      <c r="Q308" s="1">
        <v>7933.6809999999996</v>
      </c>
      <c r="R308" s="1"/>
    </row>
    <row r="309" spans="1:18" x14ac:dyDescent="0.2">
      <c r="A309" t="s">
        <v>44</v>
      </c>
      <c r="B309">
        <v>2001</v>
      </c>
      <c r="C309" t="s">
        <v>18</v>
      </c>
      <c r="D309" s="1">
        <v>47.610259999999997</v>
      </c>
      <c r="E309" s="1">
        <v>455.66419999999999</v>
      </c>
      <c r="F309" s="2">
        <v>9.9335000000000007E-2</v>
      </c>
      <c r="G309" s="2">
        <v>9.2738300000000002</v>
      </c>
      <c r="H309" s="3">
        <v>21</v>
      </c>
      <c r="I309">
        <v>0.3</v>
      </c>
      <c r="J309">
        <v>69</v>
      </c>
      <c r="K309">
        <v>76</v>
      </c>
      <c r="L309">
        <v>77</v>
      </c>
      <c r="M309" s="1">
        <v>46.36307</v>
      </c>
      <c r="N309" s="4">
        <v>670</v>
      </c>
      <c r="O309" s="1">
        <v>0.81940000000000002</v>
      </c>
      <c r="P309" s="1">
        <v>3.9079299999999999</v>
      </c>
      <c r="Q309" s="1">
        <v>8231.1559999999899</v>
      </c>
      <c r="R309" s="1"/>
    </row>
    <row r="310" spans="1:18" x14ac:dyDescent="0.2">
      <c r="A310" t="s">
        <v>44</v>
      </c>
      <c r="B310">
        <v>2002</v>
      </c>
      <c r="C310" t="s">
        <v>18</v>
      </c>
      <c r="D310" s="1">
        <v>49.832700000000003</v>
      </c>
      <c r="E310" s="1">
        <v>428.95819999999998</v>
      </c>
      <c r="F310" s="2">
        <v>9.4109999999999999E-2</v>
      </c>
      <c r="G310" s="2">
        <v>9.15883</v>
      </c>
      <c r="H310" s="3">
        <v>21.1</v>
      </c>
      <c r="I310">
        <v>0.4</v>
      </c>
      <c r="J310">
        <v>69</v>
      </c>
      <c r="K310">
        <v>85</v>
      </c>
      <c r="L310">
        <v>88</v>
      </c>
      <c r="M310" s="1">
        <v>47.304369999999999</v>
      </c>
      <c r="N310" s="4">
        <v>760</v>
      </c>
      <c r="O310" s="1">
        <v>0.88917000000000002</v>
      </c>
      <c r="P310" s="1">
        <v>3.6694599999999999</v>
      </c>
      <c r="Q310" s="1">
        <v>8427.06</v>
      </c>
      <c r="R310" s="1"/>
    </row>
    <row r="311" spans="1:18" x14ac:dyDescent="0.2">
      <c r="A311" t="s">
        <v>44</v>
      </c>
      <c r="B311">
        <v>2003</v>
      </c>
      <c r="C311" t="s">
        <v>18</v>
      </c>
      <c r="D311" s="1">
        <v>51.155670000000001</v>
      </c>
      <c r="E311" s="1">
        <v>416.87699999999899</v>
      </c>
      <c r="F311" s="2">
        <v>9.0914999999999996E-2</v>
      </c>
      <c r="G311" s="2">
        <v>8.6493599999999997</v>
      </c>
      <c r="H311" s="3">
        <v>21.2</v>
      </c>
      <c r="I311">
        <v>0.5</v>
      </c>
      <c r="J311">
        <v>90</v>
      </c>
      <c r="K311">
        <v>96</v>
      </c>
      <c r="L311">
        <v>96</v>
      </c>
      <c r="M311" s="1">
        <v>48.004979999999897</v>
      </c>
      <c r="N311" s="4">
        <v>770</v>
      </c>
      <c r="O311" s="1">
        <v>2.6680599999999899</v>
      </c>
      <c r="P311" s="1">
        <v>8.0243899999999897</v>
      </c>
      <c r="Q311" s="1">
        <v>8557.1610000000001</v>
      </c>
      <c r="R311" s="1"/>
    </row>
    <row r="312" spans="1:18" x14ac:dyDescent="0.2">
      <c r="A312" t="s">
        <v>44</v>
      </c>
      <c r="B312">
        <v>2004</v>
      </c>
      <c r="C312" t="s">
        <v>18</v>
      </c>
      <c r="D312" s="1">
        <v>52.779049999999998</v>
      </c>
      <c r="E312" s="1">
        <v>398.91419999999999</v>
      </c>
      <c r="F312" s="2">
        <v>8.6550000000000002E-2</v>
      </c>
      <c r="G312" s="2">
        <v>7.8334299999999999</v>
      </c>
      <c r="H312" s="3">
        <v>21.2</v>
      </c>
      <c r="I312">
        <v>0.5</v>
      </c>
      <c r="J312">
        <v>84</v>
      </c>
      <c r="K312">
        <v>89</v>
      </c>
      <c r="L312">
        <v>89</v>
      </c>
      <c r="M312" s="1">
        <v>48.672469999999997</v>
      </c>
      <c r="N312" s="4">
        <v>840</v>
      </c>
      <c r="O312" s="1">
        <v>2.19401</v>
      </c>
      <c r="P312" s="1">
        <v>8.5429200000000005</v>
      </c>
      <c r="Q312" s="1">
        <v>8680.5239999999994</v>
      </c>
      <c r="R312" s="1"/>
    </row>
    <row r="313" spans="1:18" x14ac:dyDescent="0.2">
      <c r="A313" t="s">
        <v>44</v>
      </c>
      <c r="B313">
        <v>2005</v>
      </c>
      <c r="C313" t="s">
        <v>18</v>
      </c>
      <c r="D313" s="1">
        <v>55.041069999999998</v>
      </c>
      <c r="E313" s="1">
        <v>366.140999999999</v>
      </c>
      <c r="F313" s="2">
        <v>8.0309999999999895E-2</v>
      </c>
      <c r="G313" s="2">
        <v>9.2466500000000007</v>
      </c>
      <c r="H313" s="3">
        <v>21.3</v>
      </c>
      <c r="I313">
        <v>0.6</v>
      </c>
      <c r="J313">
        <v>89</v>
      </c>
      <c r="K313">
        <v>95</v>
      </c>
      <c r="L313">
        <v>95</v>
      </c>
      <c r="M313" s="1">
        <v>49.343409999999999</v>
      </c>
      <c r="N313" s="4">
        <v>940</v>
      </c>
      <c r="O313" s="1">
        <v>1.8351299999999999</v>
      </c>
      <c r="P313" s="1">
        <v>8.7770299999999999</v>
      </c>
      <c r="Q313" s="1">
        <v>8840.2150000000001</v>
      </c>
      <c r="R313" s="1"/>
    </row>
    <row r="314" spans="1:18" x14ac:dyDescent="0.2">
      <c r="A314" t="s">
        <v>44</v>
      </c>
      <c r="B314">
        <v>2006</v>
      </c>
      <c r="C314" t="s">
        <v>18</v>
      </c>
      <c r="D314" s="1">
        <v>57.780059999999999</v>
      </c>
      <c r="E314" s="1">
        <v>320.62950000000001</v>
      </c>
      <c r="F314" s="2">
        <v>7.2139999999999996E-2</v>
      </c>
      <c r="G314" s="2">
        <v>8.79331</v>
      </c>
      <c r="H314" s="3">
        <v>21.4</v>
      </c>
      <c r="I314">
        <v>0.7</v>
      </c>
      <c r="J314">
        <v>95</v>
      </c>
      <c r="K314">
        <v>99</v>
      </c>
      <c r="L314">
        <v>99</v>
      </c>
      <c r="M314" s="1">
        <v>50.01811</v>
      </c>
      <c r="N314" s="4">
        <v>1030</v>
      </c>
      <c r="O314" s="1">
        <v>1.56132</v>
      </c>
      <c r="P314" s="1">
        <v>9.07104</v>
      </c>
      <c r="Q314" s="1">
        <v>9043.3369999999995</v>
      </c>
      <c r="R314" s="1"/>
    </row>
    <row r="315" spans="1:18" x14ac:dyDescent="0.2">
      <c r="A315" t="s">
        <v>44</v>
      </c>
      <c r="B315">
        <v>2007</v>
      </c>
      <c r="C315" t="s">
        <v>18</v>
      </c>
      <c r="D315" s="1">
        <v>60.257210000000001</v>
      </c>
      <c r="E315" s="1">
        <v>281.81200000000001</v>
      </c>
      <c r="F315" s="2">
        <v>6.3649999999999998E-2</v>
      </c>
      <c r="G315" s="2">
        <v>7.83636</v>
      </c>
      <c r="H315" s="3">
        <v>21.5</v>
      </c>
      <c r="I315">
        <v>0.7</v>
      </c>
      <c r="J315">
        <v>94</v>
      </c>
      <c r="K315">
        <v>98</v>
      </c>
      <c r="L315">
        <v>97</v>
      </c>
      <c r="M315" s="1">
        <v>50.695970000000003</v>
      </c>
      <c r="N315" s="4">
        <v>1120</v>
      </c>
      <c r="O315" s="1">
        <v>1.8581399999999999</v>
      </c>
      <c r="P315" s="1">
        <v>9.0887700000000002</v>
      </c>
      <c r="Q315" s="1">
        <v>9273.7569999999996</v>
      </c>
      <c r="R315" s="1"/>
    </row>
    <row r="316" spans="1:18" x14ac:dyDescent="0.2">
      <c r="A316" t="s">
        <v>44</v>
      </c>
      <c r="B316">
        <v>2008</v>
      </c>
      <c r="C316" t="s">
        <v>18</v>
      </c>
      <c r="D316" s="1">
        <v>61.880279999999999</v>
      </c>
      <c r="E316" s="1">
        <v>262.9751</v>
      </c>
      <c r="F316" s="2">
        <v>5.6085000000000003E-2</v>
      </c>
      <c r="G316" s="2">
        <v>7.5128500000000003</v>
      </c>
      <c r="H316" s="3">
        <v>21.5</v>
      </c>
      <c r="I316">
        <v>0.8</v>
      </c>
      <c r="J316">
        <v>92</v>
      </c>
      <c r="K316">
        <v>97</v>
      </c>
      <c r="L316">
        <v>97</v>
      </c>
      <c r="M316" s="1">
        <v>51.377290000000002</v>
      </c>
      <c r="N316" s="4">
        <v>1230</v>
      </c>
      <c r="O316" s="1">
        <v>1.93325999999999</v>
      </c>
      <c r="P316" s="1">
        <v>8.4713700000000003</v>
      </c>
      <c r="Q316" s="1">
        <v>9524.5339999999997</v>
      </c>
      <c r="R316" s="1"/>
    </row>
    <row r="317" spans="1:18" x14ac:dyDescent="0.2">
      <c r="A317" t="s">
        <v>44</v>
      </c>
      <c r="B317">
        <v>2009</v>
      </c>
      <c r="C317" t="s">
        <v>18</v>
      </c>
      <c r="D317" s="1">
        <v>62.308750000000003</v>
      </c>
      <c r="E317" s="1">
        <v>265.91039999999998</v>
      </c>
      <c r="F317" s="2">
        <v>5.0020000000000002E-2</v>
      </c>
      <c r="G317" s="2">
        <v>7.2952899999999996</v>
      </c>
      <c r="H317" s="3">
        <v>21.6</v>
      </c>
      <c r="I317">
        <v>0.9</v>
      </c>
      <c r="J317">
        <v>95</v>
      </c>
      <c r="K317">
        <v>93</v>
      </c>
      <c r="L317">
        <v>97</v>
      </c>
      <c r="M317" s="1">
        <v>52.062359999999998</v>
      </c>
      <c r="N317" s="4">
        <v>1280</v>
      </c>
      <c r="O317" s="1">
        <v>1.98445</v>
      </c>
      <c r="P317" s="1">
        <v>8.45336</v>
      </c>
      <c r="Q317" s="1">
        <v>9782.77</v>
      </c>
      <c r="R317" s="1"/>
    </row>
    <row r="318" spans="1:18" x14ac:dyDescent="0.2">
      <c r="A318" t="s">
        <v>44</v>
      </c>
      <c r="B318">
        <v>2010</v>
      </c>
      <c r="C318" t="s">
        <v>18</v>
      </c>
      <c r="D318" s="1">
        <v>64.186130000000006</v>
      </c>
      <c r="E318" s="1">
        <v>239.13200000000001</v>
      </c>
      <c r="F318" s="2">
        <v>4.4839999999999998E-2</v>
      </c>
      <c r="G318" s="2">
        <v>7.6480100000000002</v>
      </c>
      <c r="H318" s="3">
        <v>21.7</v>
      </c>
      <c r="I318">
        <v>1</v>
      </c>
      <c r="J318">
        <v>95</v>
      </c>
      <c r="K318">
        <v>93</v>
      </c>
      <c r="L318">
        <v>97</v>
      </c>
      <c r="M318" s="1">
        <v>52.750599999999999</v>
      </c>
      <c r="N318" s="4">
        <v>1360</v>
      </c>
      <c r="O318" s="1">
        <v>2.1627700000000001</v>
      </c>
      <c r="P318" s="1">
        <v>8.6441800000000004</v>
      </c>
      <c r="Q318" s="1">
        <v>10039.338</v>
      </c>
      <c r="R318" s="1"/>
    </row>
    <row r="319" spans="1:18" x14ac:dyDescent="0.2">
      <c r="A319" t="s">
        <v>44</v>
      </c>
      <c r="B319">
        <v>2011</v>
      </c>
      <c r="C319" t="s">
        <v>18</v>
      </c>
      <c r="D319" s="1">
        <v>65.210560000000001</v>
      </c>
      <c r="E319" s="1">
        <v>227.52610000000001</v>
      </c>
      <c r="F319" s="2">
        <v>4.0485E-2</v>
      </c>
      <c r="G319" s="2">
        <v>7.2699899999999902</v>
      </c>
      <c r="H319" s="3">
        <v>21.7</v>
      </c>
      <c r="I319">
        <v>1.1000000000000001</v>
      </c>
      <c r="J319">
        <v>95</v>
      </c>
      <c r="K319">
        <v>93</v>
      </c>
      <c r="L319">
        <v>97</v>
      </c>
      <c r="M319" s="1">
        <v>53.44229</v>
      </c>
      <c r="N319" s="4">
        <v>1460</v>
      </c>
      <c r="O319" s="1">
        <v>2.33047</v>
      </c>
      <c r="P319" s="1">
        <v>8.3647399999999994</v>
      </c>
      <c r="Q319" s="1">
        <v>10293.331</v>
      </c>
      <c r="R319" s="1"/>
    </row>
    <row r="320" spans="1:18" x14ac:dyDescent="0.2">
      <c r="A320" t="s">
        <v>44</v>
      </c>
      <c r="B320">
        <v>2012</v>
      </c>
      <c r="C320" t="s">
        <v>18</v>
      </c>
      <c r="D320" s="1">
        <v>65.997249999999994</v>
      </c>
      <c r="E320" s="1">
        <v>219.48140000000001</v>
      </c>
      <c r="F320" s="2">
        <v>3.7655000000000001E-2</v>
      </c>
      <c r="G320" s="2">
        <v>7.0806399999999998</v>
      </c>
      <c r="H320" s="3">
        <v>21.8</v>
      </c>
      <c r="I320">
        <v>1.2</v>
      </c>
      <c r="J320">
        <v>97</v>
      </c>
      <c r="K320">
        <v>98</v>
      </c>
      <c r="L320">
        <v>98</v>
      </c>
      <c r="M320" s="1">
        <v>54.137729999999998</v>
      </c>
      <c r="N320" s="4">
        <v>1570</v>
      </c>
      <c r="O320" s="1">
        <v>2.15002</v>
      </c>
      <c r="P320" s="1">
        <v>8.3479600000000005</v>
      </c>
      <c r="Q320" s="1">
        <v>10549.673000000001</v>
      </c>
      <c r="R320" s="1"/>
    </row>
    <row r="321" spans="1:18" x14ac:dyDescent="0.2">
      <c r="A321" t="s">
        <v>44</v>
      </c>
      <c r="B321">
        <v>2013</v>
      </c>
      <c r="C321" t="s">
        <v>18</v>
      </c>
      <c r="D321" s="1">
        <v>66.652919999999995</v>
      </c>
      <c r="E321" s="1">
        <v>212.0197</v>
      </c>
      <c r="F321" s="2">
        <v>3.5459999999999998E-2</v>
      </c>
      <c r="G321" s="2">
        <v>6.8551899999999897</v>
      </c>
      <c r="H321" s="3">
        <v>21.9</v>
      </c>
      <c r="I321">
        <v>1.3</v>
      </c>
      <c r="J321">
        <v>95</v>
      </c>
      <c r="K321">
        <v>98</v>
      </c>
      <c r="L321">
        <v>98</v>
      </c>
      <c r="M321" s="1">
        <v>54.83634</v>
      </c>
      <c r="N321" s="4">
        <v>1620</v>
      </c>
      <c r="O321" s="1">
        <v>2.2282799999999998</v>
      </c>
      <c r="P321" s="1">
        <v>6.7555699999999996</v>
      </c>
      <c r="Q321" s="1">
        <v>10811.538</v>
      </c>
      <c r="R321" s="1"/>
    </row>
    <row r="322" spans="1:18" x14ac:dyDescent="0.2">
      <c r="A322" t="s">
        <v>44</v>
      </c>
      <c r="B322">
        <v>2014</v>
      </c>
      <c r="C322" t="s">
        <v>18</v>
      </c>
      <c r="D322" s="1">
        <v>67.166700000000006</v>
      </c>
      <c r="E322" s="1">
        <v>206.97980000000001</v>
      </c>
      <c r="F322" s="2">
        <v>3.372E-2</v>
      </c>
      <c r="G322" s="2">
        <v>7.1154500000000001</v>
      </c>
      <c r="H322" s="3">
        <v>21.9</v>
      </c>
      <c r="I322">
        <v>1.4</v>
      </c>
      <c r="J322">
        <v>97</v>
      </c>
      <c r="K322">
        <v>98</v>
      </c>
      <c r="L322">
        <v>98</v>
      </c>
      <c r="M322" s="1">
        <v>55.543140000000001</v>
      </c>
      <c r="N322" s="4">
        <v>1730</v>
      </c>
      <c r="O322" s="1">
        <v>2.2561900000000001</v>
      </c>
      <c r="P322" s="1">
        <v>6.8969300000000002</v>
      </c>
      <c r="Q322" s="1">
        <v>11083.63</v>
      </c>
      <c r="R322" s="1"/>
    </row>
    <row r="323" spans="1:18" x14ac:dyDescent="0.2">
      <c r="A323" t="s">
        <v>44</v>
      </c>
      <c r="B323">
        <v>2015</v>
      </c>
      <c r="C323" t="s">
        <v>18</v>
      </c>
      <c r="D323" s="1">
        <v>67.615809999999996</v>
      </c>
      <c r="E323" s="1">
        <v>203.20050000000001</v>
      </c>
      <c r="F323" s="2">
        <v>3.2004999999999999E-2</v>
      </c>
      <c r="G323" s="2">
        <v>7.0527399999999902</v>
      </c>
      <c r="H323" s="3">
        <v>22</v>
      </c>
      <c r="I323">
        <v>1.5</v>
      </c>
      <c r="J323">
        <v>96</v>
      </c>
      <c r="K323">
        <v>99</v>
      </c>
      <c r="L323">
        <v>98</v>
      </c>
      <c r="M323" s="1">
        <v>56.258429999999997</v>
      </c>
      <c r="N323" s="4">
        <v>1850</v>
      </c>
      <c r="O323" s="1">
        <v>2.1689099999999999</v>
      </c>
      <c r="P323" s="1">
        <v>6.52447</v>
      </c>
      <c r="Q323" s="1">
        <v>11369.071</v>
      </c>
      <c r="R323" s="1"/>
    </row>
    <row r="324" spans="1:18" x14ac:dyDescent="0.2">
      <c r="A324" t="s">
        <v>44</v>
      </c>
      <c r="B324">
        <v>2016</v>
      </c>
      <c r="C324" t="s">
        <v>18</v>
      </c>
      <c r="D324" s="1">
        <v>68.039249999999996</v>
      </c>
      <c r="E324" s="1">
        <v>198.2996</v>
      </c>
      <c r="F324" s="2">
        <v>3.073E-2</v>
      </c>
      <c r="G324" s="2">
        <v>7.0861499999999999</v>
      </c>
      <c r="H324" s="3">
        <v>22.1</v>
      </c>
      <c r="I324">
        <v>1.7</v>
      </c>
      <c r="J324">
        <v>95</v>
      </c>
      <c r="K324">
        <v>99</v>
      </c>
      <c r="L324">
        <v>98</v>
      </c>
      <c r="M324" s="1">
        <v>56.9816199999999</v>
      </c>
      <c r="N324" s="4">
        <v>1930</v>
      </c>
      <c r="O324" s="1">
        <v>2.29062999999999</v>
      </c>
      <c r="P324" s="1">
        <v>6.7633399999999897</v>
      </c>
      <c r="Q324" s="1">
        <v>11668.826999999999</v>
      </c>
      <c r="R324" s="1"/>
    </row>
    <row r="325" spans="1:18" x14ac:dyDescent="0.2">
      <c r="A325" t="s">
        <v>45</v>
      </c>
      <c r="B325">
        <v>2000</v>
      </c>
      <c r="C325" t="s">
        <v>18</v>
      </c>
      <c r="D325" s="1">
        <v>56.841209999999997</v>
      </c>
      <c r="E325" s="1">
        <v>250.4469</v>
      </c>
      <c r="F325" s="2">
        <v>7.4204999999999993E-2</v>
      </c>
      <c r="G325" s="2">
        <v>0.24313000000000001</v>
      </c>
      <c r="H325" s="3">
        <v>22.1</v>
      </c>
      <c r="I325">
        <v>0.6</v>
      </c>
      <c r="J325">
        <v>48</v>
      </c>
      <c r="K325">
        <v>49</v>
      </c>
      <c r="L325">
        <v>52</v>
      </c>
      <c r="M325" s="1">
        <v>59.919699999999999</v>
      </c>
      <c r="N325" s="4">
        <v>1890</v>
      </c>
      <c r="O325" s="1">
        <v>1.2632299999999901</v>
      </c>
      <c r="P325" s="1">
        <v>3.56930999999999</v>
      </c>
      <c r="Q325" s="1">
        <v>9797.7340000000004</v>
      </c>
      <c r="R325" s="1"/>
    </row>
    <row r="326" spans="1:18" x14ac:dyDescent="0.2">
      <c r="A326" t="s">
        <v>45</v>
      </c>
      <c r="B326">
        <v>2001</v>
      </c>
      <c r="C326" t="s">
        <v>18</v>
      </c>
      <c r="D326" s="1">
        <v>57.308969999999903</v>
      </c>
      <c r="E326" s="1">
        <v>250.64250000000001</v>
      </c>
      <c r="F326" s="2">
        <v>7.1605000000000002E-2</v>
      </c>
      <c r="G326" s="2">
        <v>0.23934</v>
      </c>
      <c r="H326" s="3">
        <v>22.2</v>
      </c>
      <c r="I326">
        <v>0.7</v>
      </c>
      <c r="J326">
        <v>48</v>
      </c>
      <c r="K326">
        <v>49</v>
      </c>
      <c r="L326">
        <v>52</v>
      </c>
      <c r="M326" s="1">
        <v>61.041809999999998</v>
      </c>
      <c r="N326" s="4">
        <v>1980</v>
      </c>
      <c r="O326" s="1">
        <v>1.4907999999999999</v>
      </c>
      <c r="P326" s="1">
        <v>3.8741400000000001</v>
      </c>
      <c r="Q326" s="1">
        <v>10036.103999999999</v>
      </c>
      <c r="R326" s="1"/>
    </row>
    <row r="327" spans="1:18" x14ac:dyDescent="0.2">
      <c r="A327" t="s">
        <v>45</v>
      </c>
      <c r="B327">
        <v>2002</v>
      </c>
      <c r="C327" t="s">
        <v>18</v>
      </c>
      <c r="D327" s="1">
        <v>57.871450000000003</v>
      </c>
      <c r="E327" s="1">
        <v>250.6284</v>
      </c>
      <c r="F327" s="2">
        <v>6.8440000000000001E-2</v>
      </c>
      <c r="G327" s="2">
        <v>0.21911</v>
      </c>
      <c r="H327" s="3">
        <v>22.3</v>
      </c>
      <c r="I327">
        <v>0.7</v>
      </c>
      <c r="J327">
        <v>54</v>
      </c>
      <c r="K327">
        <v>60</v>
      </c>
      <c r="L327">
        <v>60</v>
      </c>
      <c r="M327" s="1">
        <v>62.169809999999998</v>
      </c>
      <c r="N327" s="4">
        <v>1970</v>
      </c>
      <c r="O327" s="1">
        <v>1.38408</v>
      </c>
      <c r="P327" s="1">
        <v>4.0805999999999996</v>
      </c>
      <c r="Q327" s="1">
        <v>10283.699000000001</v>
      </c>
      <c r="R327" s="1"/>
    </row>
    <row r="328" spans="1:18" x14ac:dyDescent="0.2">
      <c r="A328" t="s">
        <v>45</v>
      </c>
      <c r="B328">
        <v>2003</v>
      </c>
      <c r="C328" t="s">
        <v>18</v>
      </c>
      <c r="D328" s="1">
        <v>58.487669999999902</v>
      </c>
      <c r="E328" s="1">
        <v>250.46080000000001</v>
      </c>
      <c r="F328" s="2">
        <v>6.497E-2</v>
      </c>
      <c r="G328" s="2">
        <v>0.19411999999999999</v>
      </c>
      <c r="H328" s="3">
        <v>22.3</v>
      </c>
      <c r="I328">
        <v>0.8</v>
      </c>
      <c r="J328">
        <v>60</v>
      </c>
      <c r="K328">
        <v>73</v>
      </c>
      <c r="L328">
        <v>73</v>
      </c>
      <c r="M328" s="1">
        <v>63.370709999999903</v>
      </c>
      <c r="N328" s="4">
        <v>2100</v>
      </c>
      <c r="O328" s="1">
        <v>1.5549500000000001</v>
      </c>
      <c r="P328" s="1">
        <v>4.3290300000000004</v>
      </c>
      <c r="Q328" s="1">
        <v>10541.466999999901</v>
      </c>
      <c r="R328" s="1"/>
    </row>
    <row r="329" spans="1:18" x14ac:dyDescent="0.2">
      <c r="A329" t="s">
        <v>45</v>
      </c>
      <c r="B329">
        <v>2004</v>
      </c>
      <c r="C329" t="s">
        <v>18</v>
      </c>
      <c r="D329" s="1">
        <v>59.218299999999999</v>
      </c>
      <c r="E329" s="1">
        <v>248.02209999999999</v>
      </c>
      <c r="F329" s="2">
        <v>6.1335000000000001E-2</v>
      </c>
      <c r="G329" s="2">
        <v>0.36337999999999998</v>
      </c>
      <c r="H329" s="3">
        <v>22.4</v>
      </c>
      <c r="I329">
        <v>0.8</v>
      </c>
      <c r="J329">
        <v>57</v>
      </c>
      <c r="K329">
        <v>87</v>
      </c>
      <c r="L329">
        <v>87</v>
      </c>
      <c r="M329" s="1">
        <v>64.624139999999997</v>
      </c>
      <c r="N329" s="4">
        <v>2230</v>
      </c>
      <c r="O329" s="1">
        <v>1.60964</v>
      </c>
      <c r="P329" s="1">
        <v>4.5196399999999999</v>
      </c>
      <c r="Q329" s="1">
        <v>10810.083000000001</v>
      </c>
      <c r="R329" s="1"/>
    </row>
    <row r="330" spans="1:18" x14ac:dyDescent="0.2">
      <c r="A330" t="s">
        <v>45</v>
      </c>
      <c r="B330">
        <v>2005</v>
      </c>
      <c r="C330" t="s">
        <v>18</v>
      </c>
      <c r="D330" s="1">
        <v>59.989519999999999</v>
      </c>
      <c r="E330" s="1">
        <v>244.2244</v>
      </c>
      <c r="F330" s="2">
        <v>5.7889999999999997E-2</v>
      </c>
      <c r="G330" s="2">
        <v>0.33922999999999998</v>
      </c>
      <c r="H330" s="3">
        <v>22.5</v>
      </c>
      <c r="I330">
        <v>0.9</v>
      </c>
      <c r="J330">
        <v>74</v>
      </c>
      <c r="K330">
        <v>84</v>
      </c>
      <c r="L330">
        <v>84</v>
      </c>
      <c r="M330" s="1">
        <v>65.875479999999996</v>
      </c>
      <c r="N330" s="4">
        <v>2370</v>
      </c>
      <c r="O330" s="1">
        <v>1.59266</v>
      </c>
      <c r="P330" s="1">
        <v>3.6686099999999899</v>
      </c>
      <c r="Q330" s="1">
        <v>11090.116</v>
      </c>
      <c r="R330" s="1"/>
    </row>
    <row r="331" spans="1:18" x14ac:dyDescent="0.2">
      <c r="A331" t="s">
        <v>45</v>
      </c>
      <c r="B331">
        <v>2006</v>
      </c>
      <c r="C331" t="s">
        <v>18</v>
      </c>
      <c r="D331" s="1">
        <v>60.733550000000001</v>
      </c>
      <c r="E331" s="1">
        <v>240.3749</v>
      </c>
      <c r="F331" s="2">
        <v>5.4629999999999998E-2</v>
      </c>
      <c r="G331" s="2">
        <v>0.36786999999999997</v>
      </c>
      <c r="H331" s="3">
        <v>22.5</v>
      </c>
      <c r="I331">
        <v>1</v>
      </c>
      <c r="J331">
        <v>80</v>
      </c>
      <c r="K331">
        <v>89</v>
      </c>
      <c r="L331">
        <v>89</v>
      </c>
      <c r="M331" s="1">
        <v>67.125309999999999</v>
      </c>
      <c r="N331" s="4">
        <v>2450</v>
      </c>
      <c r="O331" s="1">
        <v>1.7362</v>
      </c>
      <c r="P331" s="1">
        <v>3.71245</v>
      </c>
      <c r="Q331" s="1">
        <v>11382.268</v>
      </c>
      <c r="R331" s="1"/>
    </row>
    <row r="332" spans="1:18" x14ac:dyDescent="0.2">
      <c r="A332" t="s">
        <v>45</v>
      </c>
      <c r="B332">
        <v>2007</v>
      </c>
      <c r="C332" t="s">
        <v>18</v>
      </c>
      <c r="D332" s="1">
        <v>61.539169999999999</v>
      </c>
      <c r="E332" s="1">
        <v>233.81720000000001</v>
      </c>
      <c r="F332" s="2">
        <v>5.1664999999999899E-2</v>
      </c>
      <c r="G332" s="2">
        <v>0.33721000000000001</v>
      </c>
      <c r="H332" s="3">
        <v>22.6</v>
      </c>
      <c r="I332">
        <v>1</v>
      </c>
      <c r="J332">
        <v>84</v>
      </c>
      <c r="K332">
        <v>93</v>
      </c>
      <c r="L332">
        <v>94</v>
      </c>
      <c r="M332" s="1">
        <v>68.372950000000003</v>
      </c>
      <c r="N332" s="4">
        <v>2570</v>
      </c>
      <c r="O332" s="1">
        <v>1.2906500000000001</v>
      </c>
      <c r="P332" s="1">
        <v>3.3408099999999998</v>
      </c>
      <c r="Q332" s="1">
        <v>11687.08</v>
      </c>
      <c r="R332" s="1"/>
    </row>
    <row r="333" spans="1:18" x14ac:dyDescent="0.2">
      <c r="A333" t="s">
        <v>45</v>
      </c>
      <c r="B333">
        <v>2008</v>
      </c>
      <c r="C333" t="s">
        <v>18</v>
      </c>
      <c r="D333" s="1">
        <v>62.459060000000001</v>
      </c>
      <c r="E333" s="1">
        <v>221.91589999999999</v>
      </c>
      <c r="F333" s="2">
        <v>4.9014999999999899E-2</v>
      </c>
      <c r="G333" s="2">
        <v>0.35625000000000001</v>
      </c>
      <c r="H333" s="3">
        <v>22.7</v>
      </c>
      <c r="I333">
        <v>1.1000000000000001</v>
      </c>
      <c r="J333">
        <v>77</v>
      </c>
      <c r="K333">
        <v>87</v>
      </c>
      <c r="L333">
        <v>88</v>
      </c>
      <c r="M333" s="1">
        <v>69.618110000000001</v>
      </c>
      <c r="N333" s="4">
        <v>2660</v>
      </c>
      <c r="O333" s="1">
        <v>1.37347</v>
      </c>
      <c r="P333" s="1">
        <v>3.4729999999999999</v>
      </c>
      <c r="Q333" s="1">
        <v>12004.700999999999</v>
      </c>
      <c r="R333" s="1"/>
    </row>
    <row r="334" spans="1:18" x14ac:dyDescent="0.2">
      <c r="A334" t="s">
        <v>45</v>
      </c>
      <c r="B334">
        <v>2009</v>
      </c>
      <c r="C334" t="s">
        <v>18</v>
      </c>
      <c r="D334" s="1">
        <v>63.197269999999897</v>
      </c>
      <c r="E334" s="1">
        <v>215.0915</v>
      </c>
      <c r="F334" s="2">
        <v>4.6515000000000001E-2</v>
      </c>
      <c r="G334" s="2">
        <v>0.30547999999999997</v>
      </c>
      <c r="H334" s="3">
        <v>22.7</v>
      </c>
      <c r="I334">
        <v>1.2</v>
      </c>
      <c r="J334">
        <v>79</v>
      </c>
      <c r="K334">
        <v>83</v>
      </c>
      <c r="L334">
        <v>86</v>
      </c>
      <c r="M334" s="1">
        <v>70.86018</v>
      </c>
      <c r="N334" s="4">
        <v>2640</v>
      </c>
      <c r="O334" s="1">
        <v>1.3939900000000001</v>
      </c>
      <c r="P334" s="1">
        <v>3.8020699999999898</v>
      </c>
      <c r="Q334" s="1">
        <v>12335.083999999901</v>
      </c>
      <c r="R334" s="1"/>
    </row>
    <row r="335" spans="1:18" x14ac:dyDescent="0.2">
      <c r="A335" t="s">
        <v>45</v>
      </c>
      <c r="B335">
        <v>2010</v>
      </c>
      <c r="C335" t="s">
        <v>18</v>
      </c>
      <c r="D335" s="1">
        <v>63.877850000000002</v>
      </c>
      <c r="E335" s="1">
        <v>209.20660000000001</v>
      </c>
      <c r="F335" s="2">
        <v>4.4350000000000001E-2</v>
      </c>
      <c r="G335" s="2">
        <v>0.27829999999999999</v>
      </c>
      <c r="H335" s="3">
        <v>22.7</v>
      </c>
      <c r="I335">
        <v>1.2</v>
      </c>
      <c r="J335">
        <v>81</v>
      </c>
      <c r="K335">
        <v>76</v>
      </c>
      <c r="L335">
        <v>89</v>
      </c>
      <c r="M335" s="1">
        <v>72.099620000000002</v>
      </c>
      <c r="N335" s="4">
        <v>2690</v>
      </c>
      <c r="O335" s="1">
        <v>1.15778</v>
      </c>
      <c r="P335" s="1">
        <v>4.0004499999999998</v>
      </c>
      <c r="Q335" s="1">
        <v>12678.147999999999</v>
      </c>
      <c r="R335" s="1"/>
    </row>
    <row r="336" spans="1:18" x14ac:dyDescent="0.2">
      <c r="A336" t="s">
        <v>45</v>
      </c>
      <c r="B336">
        <v>2011</v>
      </c>
      <c r="C336" t="s">
        <v>18</v>
      </c>
      <c r="D336" s="1">
        <v>64.500990000000002</v>
      </c>
      <c r="E336" s="1">
        <v>204.20439999999999</v>
      </c>
      <c r="F336" s="2">
        <v>4.2289999999999897E-2</v>
      </c>
      <c r="G336" s="2">
        <v>0.30974000000000002</v>
      </c>
      <c r="H336" s="3">
        <v>22.8</v>
      </c>
      <c r="I336">
        <v>1.3</v>
      </c>
      <c r="J336">
        <v>84</v>
      </c>
      <c r="K336">
        <v>89</v>
      </c>
      <c r="L336">
        <v>92</v>
      </c>
      <c r="M336" s="1">
        <v>73.335790000000003</v>
      </c>
      <c r="N336" s="4">
        <v>2700</v>
      </c>
      <c r="O336" s="1">
        <v>1.3034699999999999</v>
      </c>
      <c r="P336" s="1">
        <v>4.1934699999999996</v>
      </c>
      <c r="Q336" s="1">
        <v>13033.808999999999</v>
      </c>
      <c r="R336" s="1"/>
    </row>
    <row r="337" spans="1:18" x14ac:dyDescent="0.2">
      <c r="A337" t="s">
        <v>45</v>
      </c>
      <c r="B337">
        <v>2012</v>
      </c>
      <c r="C337" t="s">
        <v>18</v>
      </c>
      <c r="D337" s="1">
        <v>65.061490000000006</v>
      </c>
      <c r="E337" s="1">
        <v>199.5847</v>
      </c>
      <c r="F337" s="2">
        <v>4.0395E-2</v>
      </c>
      <c r="G337" s="2">
        <v>0.27000999999999997</v>
      </c>
      <c r="H337" s="3">
        <v>22.8</v>
      </c>
      <c r="I337">
        <v>1.4</v>
      </c>
      <c r="J337">
        <v>83</v>
      </c>
      <c r="K337">
        <v>83</v>
      </c>
      <c r="L337">
        <v>91</v>
      </c>
      <c r="M337" s="1">
        <v>74.568110000000004</v>
      </c>
      <c r="N337" s="4">
        <v>2810</v>
      </c>
      <c r="O337" s="1">
        <v>1.2100799999999901</v>
      </c>
      <c r="P337" s="1">
        <v>4.2277300000000002</v>
      </c>
      <c r="Q337" s="1">
        <v>13401.992</v>
      </c>
      <c r="R337" s="1"/>
    </row>
    <row r="338" spans="1:18" x14ac:dyDescent="0.2">
      <c r="A338" t="s">
        <v>45</v>
      </c>
      <c r="B338">
        <v>2013</v>
      </c>
      <c r="C338" t="s">
        <v>18</v>
      </c>
      <c r="D338" s="1">
        <v>65.528239999999997</v>
      </c>
      <c r="E338" s="1">
        <v>196.25450000000001</v>
      </c>
      <c r="F338" s="2">
        <v>3.8605E-2</v>
      </c>
      <c r="G338" s="2">
        <v>0.24568999999999999</v>
      </c>
      <c r="H338" s="3">
        <v>22.9</v>
      </c>
      <c r="I338">
        <v>1.5</v>
      </c>
      <c r="J338">
        <v>84</v>
      </c>
      <c r="K338">
        <v>89</v>
      </c>
      <c r="L338">
        <v>92</v>
      </c>
      <c r="M338" s="1">
        <v>75.79665</v>
      </c>
      <c r="N338" s="4">
        <v>2850</v>
      </c>
      <c r="O338" s="1">
        <v>1.16787</v>
      </c>
      <c r="P338" s="1">
        <v>4.3749000000000002</v>
      </c>
      <c r="Q338" s="1">
        <v>13782.423999999901</v>
      </c>
      <c r="R338" s="1"/>
    </row>
    <row r="339" spans="1:18" x14ac:dyDescent="0.2">
      <c r="A339" t="s">
        <v>45</v>
      </c>
      <c r="B339">
        <v>2014</v>
      </c>
      <c r="C339" t="s">
        <v>18</v>
      </c>
      <c r="D339" s="1">
        <v>65.971190000000007</v>
      </c>
      <c r="E339" s="1">
        <v>192.99340000000001</v>
      </c>
      <c r="F339" s="2">
        <v>3.6979999999999999E-2</v>
      </c>
      <c r="G339" s="2">
        <v>0.24595999999999901</v>
      </c>
      <c r="H339" s="3">
        <v>22.9</v>
      </c>
      <c r="I339">
        <v>1.6</v>
      </c>
      <c r="J339">
        <v>80</v>
      </c>
      <c r="K339">
        <v>85</v>
      </c>
      <c r="L339">
        <v>89</v>
      </c>
      <c r="M339" s="1">
        <v>77.021140000000003</v>
      </c>
      <c r="N339" s="4">
        <v>3010</v>
      </c>
      <c r="O339" s="1">
        <v>1.0800399999999999</v>
      </c>
      <c r="P339" s="1">
        <v>4.3960599999999896</v>
      </c>
      <c r="Q339" s="1">
        <v>14174.739</v>
      </c>
      <c r="R339" s="1"/>
    </row>
    <row r="340" spans="1:18" x14ac:dyDescent="0.2">
      <c r="A340" t="s">
        <v>45</v>
      </c>
      <c r="B340">
        <v>2015</v>
      </c>
      <c r="C340" t="s">
        <v>18</v>
      </c>
      <c r="D340" s="1">
        <v>66.399280000000005</v>
      </c>
      <c r="E340" s="1">
        <v>188.87309999999999</v>
      </c>
      <c r="F340" s="2">
        <v>3.5539999999999898E-2</v>
      </c>
      <c r="G340" s="2">
        <v>0.24456999999999901</v>
      </c>
      <c r="H340" s="3">
        <v>22.9</v>
      </c>
      <c r="I340">
        <v>1.7</v>
      </c>
      <c r="J340">
        <v>80</v>
      </c>
      <c r="K340">
        <v>85</v>
      </c>
      <c r="L340">
        <v>89</v>
      </c>
      <c r="M340" s="1">
        <v>78.243340000000003</v>
      </c>
      <c r="N340" s="4">
        <v>3140</v>
      </c>
      <c r="O340" s="1">
        <v>1.0782099999999999</v>
      </c>
      <c r="P340" s="1">
        <v>4.3825699999999896</v>
      </c>
      <c r="Q340" s="1">
        <v>14578.458999999901</v>
      </c>
      <c r="R340" s="1"/>
    </row>
    <row r="341" spans="1:18" x14ac:dyDescent="0.2">
      <c r="A341" t="s">
        <v>45</v>
      </c>
      <c r="B341">
        <v>2016</v>
      </c>
      <c r="C341" t="s">
        <v>18</v>
      </c>
      <c r="D341" s="1">
        <v>66.771690000000007</v>
      </c>
      <c r="E341" s="1">
        <v>185.15020000000001</v>
      </c>
      <c r="F341" s="2">
        <v>3.4424999999999997E-2</v>
      </c>
      <c r="G341" s="2">
        <v>0.30068</v>
      </c>
      <c r="H341" s="3">
        <v>23</v>
      </c>
      <c r="I341">
        <v>1.8</v>
      </c>
      <c r="J341">
        <v>93</v>
      </c>
      <c r="K341">
        <v>92</v>
      </c>
      <c r="L341">
        <v>93</v>
      </c>
      <c r="M341" s="1">
        <v>79.462319999999906</v>
      </c>
      <c r="N341" s="4">
        <v>3260</v>
      </c>
      <c r="O341" s="1">
        <v>1.0710299999999999</v>
      </c>
      <c r="P341" s="1">
        <v>4.2727899999999996</v>
      </c>
      <c r="Q341" s="1">
        <v>14993.5189999999</v>
      </c>
      <c r="R341" s="1"/>
    </row>
    <row r="342" spans="1:18" x14ac:dyDescent="0.2">
      <c r="A342" t="s">
        <v>46</v>
      </c>
      <c r="B342">
        <v>2000</v>
      </c>
      <c r="C342" t="s">
        <v>18</v>
      </c>
      <c r="D342" s="1">
        <v>39.82734</v>
      </c>
      <c r="E342" s="1">
        <v>533.49279999999999</v>
      </c>
      <c r="F342" s="2">
        <v>0.16451499999999999</v>
      </c>
      <c r="G342" s="2">
        <v>3.7460900000000001</v>
      </c>
      <c r="H342" s="3">
        <v>22</v>
      </c>
      <c r="I342">
        <v>0.8</v>
      </c>
      <c r="J342">
        <v>37</v>
      </c>
      <c r="K342">
        <v>46</v>
      </c>
      <c r="L342">
        <v>44</v>
      </c>
      <c r="M342" s="1">
        <v>39.883780000000002</v>
      </c>
      <c r="N342" s="4">
        <v>700</v>
      </c>
      <c r="O342" s="1">
        <v>2.07761</v>
      </c>
      <c r="P342" s="1">
        <v>11.517329999999999</v>
      </c>
      <c r="Q342" s="1">
        <v>4584.5709999999999</v>
      </c>
      <c r="R342" s="1"/>
    </row>
    <row r="343" spans="1:18" x14ac:dyDescent="0.2">
      <c r="A343" t="s">
        <v>46</v>
      </c>
      <c r="B343">
        <v>2001</v>
      </c>
      <c r="C343" t="s">
        <v>18</v>
      </c>
      <c r="D343" s="1">
        <v>40.871279999999999</v>
      </c>
      <c r="E343" s="1">
        <v>520.09349999999995</v>
      </c>
      <c r="F343" s="2">
        <v>0.16086</v>
      </c>
      <c r="G343" s="2">
        <v>3.9796800000000001</v>
      </c>
      <c r="H343" s="3">
        <v>22.1</v>
      </c>
      <c r="I343">
        <v>0.9</v>
      </c>
      <c r="J343">
        <v>50</v>
      </c>
      <c r="K343">
        <v>38</v>
      </c>
      <c r="L343">
        <v>38</v>
      </c>
      <c r="M343" s="1">
        <v>40.171309999999998</v>
      </c>
      <c r="N343" s="4">
        <v>650</v>
      </c>
      <c r="O343" s="1">
        <v>2.5113300000000001</v>
      </c>
      <c r="P343" s="1">
        <v>10.97251</v>
      </c>
      <c r="Q343" s="1">
        <v>4754.0720000000001</v>
      </c>
      <c r="R343" s="1"/>
    </row>
    <row r="344" spans="1:18" x14ac:dyDescent="0.2">
      <c r="A344" t="s">
        <v>46</v>
      </c>
      <c r="B344">
        <v>2002</v>
      </c>
      <c r="C344" t="s">
        <v>18</v>
      </c>
      <c r="D344" s="1">
        <v>41.699979999999996</v>
      </c>
      <c r="E344" s="1">
        <v>512.99519999999995</v>
      </c>
      <c r="F344" s="2">
        <v>0.15537000000000001</v>
      </c>
      <c r="G344" s="2">
        <v>3.8993699999999998</v>
      </c>
      <c r="H344" s="3">
        <v>22.2</v>
      </c>
      <c r="I344">
        <v>1</v>
      </c>
      <c r="J344">
        <v>62</v>
      </c>
      <c r="K344">
        <v>54</v>
      </c>
      <c r="L344">
        <v>53</v>
      </c>
      <c r="M344" s="1">
        <v>41.467379999999999</v>
      </c>
      <c r="N344" s="4">
        <v>800</v>
      </c>
      <c r="O344" s="1">
        <v>2.8049400000000002</v>
      </c>
      <c r="P344" s="1">
        <v>11.42102</v>
      </c>
      <c r="Q344" s="1">
        <v>4965.7659999999996</v>
      </c>
      <c r="R344" s="1"/>
    </row>
    <row r="345" spans="1:18" x14ac:dyDescent="0.2">
      <c r="A345" t="s">
        <v>46</v>
      </c>
      <c r="B345">
        <v>2003</v>
      </c>
      <c r="C345" t="s">
        <v>18</v>
      </c>
      <c r="D345" s="1">
        <v>42.504370000000002</v>
      </c>
      <c r="E345" s="1">
        <v>506.08210000000003</v>
      </c>
      <c r="F345" s="2">
        <v>0.14940499999999901</v>
      </c>
      <c r="G345" s="2">
        <v>3.86633</v>
      </c>
      <c r="H345" s="3">
        <v>22.2</v>
      </c>
      <c r="I345">
        <v>1</v>
      </c>
      <c r="J345">
        <v>73</v>
      </c>
      <c r="K345">
        <v>66</v>
      </c>
      <c r="L345">
        <v>73</v>
      </c>
      <c r="M345" s="1">
        <v>42.759120000000003</v>
      </c>
      <c r="N345" s="4">
        <v>860</v>
      </c>
      <c r="O345" s="1">
        <v>2.2002299999999999</v>
      </c>
      <c r="P345" s="1">
        <v>10.829050000000001</v>
      </c>
      <c r="Q345" s="1">
        <v>5201.07</v>
      </c>
      <c r="R345" s="1"/>
    </row>
    <row r="346" spans="1:18" x14ac:dyDescent="0.2">
      <c r="A346" t="s">
        <v>46</v>
      </c>
      <c r="B346">
        <v>2004</v>
      </c>
      <c r="C346" t="s">
        <v>18</v>
      </c>
      <c r="D346" s="1">
        <v>43.355579999999897</v>
      </c>
      <c r="E346" s="1">
        <v>495.56169999999997</v>
      </c>
      <c r="F346" s="2">
        <v>0.14416499999999999</v>
      </c>
      <c r="G346" s="2">
        <v>3.8100900000000002</v>
      </c>
      <c r="H346" s="3">
        <v>22.3</v>
      </c>
      <c r="I346">
        <v>1.1000000000000001</v>
      </c>
      <c r="J346">
        <v>76</v>
      </c>
      <c r="K346">
        <v>69</v>
      </c>
      <c r="L346">
        <v>65</v>
      </c>
      <c r="M346" s="1">
        <v>44.046439999999997</v>
      </c>
      <c r="N346" s="4">
        <v>890</v>
      </c>
      <c r="O346" s="1">
        <v>2.0971199999999999</v>
      </c>
      <c r="P346" s="1">
        <v>10.96055</v>
      </c>
      <c r="Q346" s="1">
        <v>5433.991</v>
      </c>
      <c r="R346" s="1"/>
    </row>
    <row r="347" spans="1:18" x14ac:dyDescent="0.2">
      <c r="A347" t="s">
        <v>46</v>
      </c>
      <c r="B347">
        <v>2005</v>
      </c>
      <c r="C347" t="s">
        <v>18</v>
      </c>
      <c r="D347" s="1">
        <v>44.2378</v>
      </c>
      <c r="E347" s="1">
        <v>481.96890000000002</v>
      </c>
      <c r="F347" s="2">
        <v>0.14011999999999999</v>
      </c>
      <c r="G347" s="2">
        <v>3.6521300000000001</v>
      </c>
      <c r="H347" s="3">
        <v>22.4</v>
      </c>
      <c r="I347">
        <v>1.2</v>
      </c>
      <c r="J347">
        <v>71</v>
      </c>
      <c r="K347">
        <v>67</v>
      </c>
      <c r="L347">
        <v>65</v>
      </c>
      <c r="M347" s="1">
        <v>45.360050000000001</v>
      </c>
      <c r="N347" s="4">
        <v>930</v>
      </c>
      <c r="O347" s="1">
        <v>1.72105999999999</v>
      </c>
      <c r="P347" s="1">
        <v>11.03773</v>
      </c>
      <c r="Q347" s="1">
        <v>5645.6239999999998</v>
      </c>
      <c r="R347" s="1"/>
    </row>
    <row r="348" spans="1:18" x14ac:dyDescent="0.2">
      <c r="A348" t="s">
        <v>46</v>
      </c>
      <c r="B348">
        <v>2006</v>
      </c>
      <c r="C348" t="s">
        <v>18</v>
      </c>
      <c r="D348" s="1">
        <v>45.241419999999998</v>
      </c>
      <c r="E348" s="1">
        <v>466.96879999999999</v>
      </c>
      <c r="F348" s="2">
        <v>0.13496</v>
      </c>
      <c r="G348" s="2">
        <v>3.6814</v>
      </c>
      <c r="H348" s="3">
        <v>22.4</v>
      </c>
      <c r="I348">
        <v>1.3</v>
      </c>
      <c r="J348">
        <v>65</v>
      </c>
      <c r="K348">
        <v>65</v>
      </c>
      <c r="L348">
        <v>64</v>
      </c>
      <c r="M348" s="1">
        <v>46.690350000000002</v>
      </c>
      <c r="N348" s="4">
        <v>970</v>
      </c>
      <c r="O348" s="1">
        <v>1.08423</v>
      </c>
      <c r="P348" s="1">
        <v>10.393989999999899</v>
      </c>
      <c r="Q348" s="1">
        <v>5829.2369999999901</v>
      </c>
      <c r="R348" s="1"/>
    </row>
    <row r="349" spans="1:18" x14ac:dyDescent="0.2">
      <c r="A349" t="s">
        <v>46</v>
      </c>
      <c r="B349">
        <v>2007</v>
      </c>
      <c r="C349" t="s">
        <v>18</v>
      </c>
      <c r="D349" s="1">
        <v>46.195189999999997</v>
      </c>
      <c r="E349" s="1">
        <v>453.1995</v>
      </c>
      <c r="F349" s="2">
        <v>0.13028499999999901</v>
      </c>
      <c r="G349" s="2">
        <v>3.66988</v>
      </c>
      <c r="H349" s="3">
        <v>22.5</v>
      </c>
      <c r="I349">
        <v>1.4</v>
      </c>
      <c r="J349">
        <v>60</v>
      </c>
      <c r="K349">
        <v>63</v>
      </c>
      <c r="L349">
        <v>64</v>
      </c>
      <c r="M349" s="1">
        <v>48.013289999999998</v>
      </c>
      <c r="N349" s="4">
        <v>1120</v>
      </c>
      <c r="O349" s="1">
        <v>1.07385</v>
      </c>
      <c r="P349" s="1">
        <v>10.035159999999999</v>
      </c>
      <c r="Q349" s="1">
        <v>5989.6329999999998</v>
      </c>
      <c r="R349" s="1"/>
    </row>
    <row r="350" spans="1:18" x14ac:dyDescent="0.2">
      <c r="A350" t="s">
        <v>46</v>
      </c>
      <c r="B350">
        <v>2008</v>
      </c>
      <c r="C350" t="s">
        <v>18</v>
      </c>
      <c r="D350" s="1">
        <v>47.094970000000004</v>
      </c>
      <c r="E350" s="1">
        <v>441.8177</v>
      </c>
      <c r="F350" s="2">
        <v>0.12564</v>
      </c>
      <c r="G350" s="2">
        <v>3.82714</v>
      </c>
      <c r="H350" s="3">
        <v>22.5</v>
      </c>
      <c r="I350">
        <v>1.5</v>
      </c>
      <c r="J350">
        <v>73</v>
      </c>
      <c r="K350">
        <v>75</v>
      </c>
      <c r="L350">
        <v>77</v>
      </c>
      <c r="M350" s="1">
        <v>49.328759999999903</v>
      </c>
      <c r="N350" s="4">
        <v>1200</v>
      </c>
      <c r="O350" s="1">
        <v>0.63286999999999904</v>
      </c>
      <c r="P350" s="1">
        <v>9.8738700000000001</v>
      </c>
      <c r="Q350" s="1">
        <v>6133.6030000000001</v>
      </c>
      <c r="R350" s="1"/>
    </row>
    <row r="351" spans="1:18" x14ac:dyDescent="0.2">
      <c r="A351" t="s">
        <v>46</v>
      </c>
      <c r="B351">
        <v>2009</v>
      </c>
      <c r="C351" t="s">
        <v>18</v>
      </c>
      <c r="D351" s="1">
        <v>48.092190000000002</v>
      </c>
      <c r="E351" s="1">
        <v>428.92259999999999</v>
      </c>
      <c r="F351" s="2">
        <v>0.12068</v>
      </c>
      <c r="G351" s="2">
        <v>3.9771699999999899</v>
      </c>
      <c r="H351" s="3">
        <v>22.6</v>
      </c>
      <c r="I351">
        <v>1.6</v>
      </c>
      <c r="J351">
        <v>80</v>
      </c>
      <c r="K351">
        <v>81</v>
      </c>
      <c r="L351">
        <v>84</v>
      </c>
      <c r="M351" s="1">
        <v>50.636299999999999</v>
      </c>
      <c r="N351" s="4">
        <v>1230</v>
      </c>
      <c r="O351" s="1">
        <v>0.93308999999999997</v>
      </c>
      <c r="P351" s="1">
        <v>11.09848</v>
      </c>
      <c r="Q351" s="1">
        <v>6272.7340000000004</v>
      </c>
      <c r="R351" s="1"/>
    </row>
    <row r="352" spans="1:18" x14ac:dyDescent="0.2">
      <c r="A352" t="s">
        <v>46</v>
      </c>
      <c r="B352">
        <v>2010</v>
      </c>
      <c r="C352" t="s">
        <v>18</v>
      </c>
      <c r="D352" s="1">
        <v>49.199190000000002</v>
      </c>
      <c r="E352" s="1">
        <v>414.55520000000001</v>
      </c>
      <c r="F352" s="2">
        <v>0.11552</v>
      </c>
      <c r="G352" s="2">
        <v>3.74290999999999</v>
      </c>
      <c r="H352" s="3">
        <v>22.6</v>
      </c>
      <c r="I352">
        <v>1.7</v>
      </c>
      <c r="J352">
        <v>82</v>
      </c>
      <c r="K352">
        <v>84</v>
      </c>
      <c r="L352">
        <v>86</v>
      </c>
      <c r="M352" s="1">
        <v>51.935829999999903</v>
      </c>
      <c r="N352" s="4">
        <v>1200</v>
      </c>
      <c r="O352" s="1">
        <v>1.2722799999999901</v>
      </c>
      <c r="P352" s="1">
        <v>10.943379999999999</v>
      </c>
      <c r="Q352" s="1">
        <v>6415.634</v>
      </c>
      <c r="R352" s="1"/>
    </row>
    <row r="353" spans="1:18" x14ac:dyDescent="0.2">
      <c r="A353" t="s">
        <v>46</v>
      </c>
      <c r="B353">
        <v>2011</v>
      </c>
      <c r="C353" t="s">
        <v>18</v>
      </c>
      <c r="D353" s="1">
        <v>50.233750000000001</v>
      </c>
      <c r="E353" s="1">
        <v>403.36720000000003</v>
      </c>
      <c r="F353" s="2">
        <v>0.110529999999999</v>
      </c>
      <c r="G353" s="2">
        <v>3.7517900000000002</v>
      </c>
      <c r="H353" s="3">
        <v>22.6</v>
      </c>
      <c r="I353">
        <v>1.9</v>
      </c>
      <c r="J353">
        <v>84</v>
      </c>
      <c r="K353">
        <v>88</v>
      </c>
      <c r="L353">
        <v>89</v>
      </c>
      <c r="M353" s="1">
        <v>53.227600000000002</v>
      </c>
      <c r="N353" s="4">
        <v>1240</v>
      </c>
      <c r="O353" s="1">
        <v>0.88902999999999899</v>
      </c>
      <c r="P353" s="1">
        <v>13.28134</v>
      </c>
      <c r="Q353" s="1">
        <v>6563.24</v>
      </c>
      <c r="R353" s="1"/>
    </row>
    <row r="354" spans="1:18" x14ac:dyDescent="0.2">
      <c r="A354" t="s">
        <v>46</v>
      </c>
      <c r="B354">
        <v>2012</v>
      </c>
      <c r="C354" t="s">
        <v>18</v>
      </c>
      <c r="D354" s="1">
        <v>51.112139999999997</v>
      </c>
      <c r="E354" s="1">
        <v>395.44139999999999</v>
      </c>
      <c r="F354" s="2">
        <v>0.10589999999999999</v>
      </c>
      <c r="G354" s="2">
        <v>3.4886499999999998</v>
      </c>
      <c r="H354" s="3">
        <v>22.6</v>
      </c>
      <c r="I354">
        <v>2</v>
      </c>
      <c r="J354">
        <v>86</v>
      </c>
      <c r="K354">
        <v>91</v>
      </c>
      <c r="L354">
        <v>91</v>
      </c>
      <c r="M354" s="1">
        <v>54.511469999999903</v>
      </c>
      <c r="N354" s="4">
        <v>1490</v>
      </c>
      <c r="O354" s="1">
        <v>0.95206000000000002</v>
      </c>
      <c r="P354" s="1">
        <v>10.59042</v>
      </c>
      <c r="Q354" s="1">
        <v>6712.5839999999998</v>
      </c>
      <c r="R354" s="1"/>
    </row>
    <row r="355" spans="1:18" x14ac:dyDescent="0.2">
      <c r="A355" t="s">
        <v>46</v>
      </c>
      <c r="B355">
        <v>2013</v>
      </c>
      <c r="C355" t="s">
        <v>18</v>
      </c>
      <c r="D355" s="1">
        <v>51.732599999999998</v>
      </c>
      <c r="E355" s="1">
        <v>392.80130000000003</v>
      </c>
      <c r="F355" s="2">
        <v>0.101745</v>
      </c>
      <c r="G355" s="2">
        <v>3.1707999999999998</v>
      </c>
      <c r="H355" s="3">
        <v>22.6</v>
      </c>
      <c r="I355">
        <v>2.1</v>
      </c>
      <c r="J355">
        <v>85</v>
      </c>
      <c r="K355">
        <v>92</v>
      </c>
      <c r="L355">
        <v>92</v>
      </c>
      <c r="M355" s="1">
        <v>55.786749999999998</v>
      </c>
      <c r="N355" s="4">
        <v>1720</v>
      </c>
      <c r="O355" s="1">
        <v>0.80621999999999905</v>
      </c>
      <c r="P355" s="1">
        <v>11.56772</v>
      </c>
      <c r="Q355" s="1">
        <v>6863.9809999999998</v>
      </c>
      <c r="R355" s="1"/>
    </row>
    <row r="356" spans="1:18" x14ac:dyDescent="0.2">
      <c r="A356" t="s">
        <v>46</v>
      </c>
      <c r="B356">
        <v>2014</v>
      </c>
      <c r="C356" t="s">
        <v>18</v>
      </c>
      <c r="D356" s="1">
        <v>49.557450000000003</v>
      </c>
      <c r="E356" s="1">
        <v>446.4264</v>
      </c>
      <c r="F356" s="2">
        <v>0.10170999999999999</v>
      </c>
      <c r="G356" s="2">
        <v>3.3903500000000002</v>
      </c>
      <c r="H356" s="3">
        <v>22.7</v>
      </c>
      <c r="I356">
        <v>2.2000000000000002</v>
      </c>
      <c r="J356">
        <v>80</v>
      </c>
      <c r="K356">
        <v>83</v>
      </c>
      <c r="L356">
        <v>83</v>
      </c>
      <c r="M356" s="1">
        <v>57.053959999999996</v>
      </c>
      <c r="N356" s="4">
        <v>1760</v>
      </c>
      <c r="O356" s="1">
        <v>1.3374600000000001</v>
      </c>
      <c r="P356" s="1">
        <v>19.727419999999999</v>
      </c>
      <c r="Q356" s="1">
        <v>7017.1480000000001</v>
      </c>
      <c r="R356" s="1"/>
    </row>
    <row r="357" spans="1:18" x14ac:dyDescent="0.2">
      <c r="A357" t="s">
        <v>46</v>
      </c>
      <c r="B357">
        <v>2015</v>
      </c>
      <c r="C357" t="s">
        <v>18</v>
      </c>
      <c r="D357" s="1">
        <v>51.365670000000001</v>
      </c>
      <c r="E357" s="1">
        <v>403.74810000000002</v>
      </c>
      <c r="F357" s="2">
        <v>9.9889999999999896E-2</v>
      </c>
      <c r="G357" s="2">
        <v>3.4077999999999999</v>
      </c>
      <c r="H357" s="3">
        <v>22.7</v>
      </c>
      <c r="I357">
        <v>2.4</v>
      </c>
      <c r="J357">
        <v>78</v>
      </c>
      <c r="K357">
        <v>86</v>
      </c>
      <c r="L357">
        <v>86</v>
      </c>
      <c r="M357" s="1">
        <v>58.312690000000003</v>
      </c>
      <c r="N357" s="4">
        <v>1400</v>
      </c>
      <c r="O357" s="1">
        <v>1.64069</v>
      </c>
      <c r="P357" s="1">
        <v>20.413409999999999</v>
      </c>
      <c r="Q357" s="1">
        <v>7171.9139999999998</v>
      </c>
      <c r="R357" s="1"/>
    </row>
    <row r="358" spans="1:18" x14ac:dyDescent="0.2">
      <c r="A358" t="s">
        <v>46</v>
      </c>
      <c r="B358">
        <v>2016</v>
      </c>
      <c r="C358" t="s">
        <v>18</v>
      </c>
      <c r="D358" s="1">
        <v>53.130499999999998</v>
      </c>
      <c r="E358" s="1">
        <v>388.8057</v>
      </c>
      <c r="F358" s="2">
        <v>9.0800000000000006E-2</v>
      </c>
      <c r="G358" s="2">
        <v>3.4909500000000002</v>
      </c>
      <c r="H358" s="3">
        <v>22.7</v>
      </c>
      <c r="I358">
        <v>2.5</v>
      </c>
      <c r="J358">
        <v>85</v>
      </c>
      <c r="K358">
        <v>84</v>
      </c>
      <c r="L358">
        <v>84</v>
      </c>
      <c r="M358" s="1">
        <v>59.563139999999997</v>
      </c>
      <c r="N358" s="4">
        <v>1330</v>
      </c>
      <c r="O358" s="1">
        <v>1.84639</v>
      </c>
      <c r="P358" s="1">
        <v>16.525960000000001</v>
      </c>
      <c r="Q358" s="1">
        <v>7328.8339999999998</v>
      </c>
      <c r="R358" s="1"/>
    </row>
    <row r="359" spans="1:18" x14ac:dyDescent="0.2">
      <c r="A359" t="s">
        <v>47</v>
      </c>
      <c r="B359">
        <v>2000</v>
      </c>
      <c r="C359" t="s">
        <v>18</v>
      </c>
      <c r="D359" s="1">
        <v>58.365600000000001</v>
      </c>
      <c r="E359" s="1">
        <v>282.79239999999999</v>
      </c>
      <c r="F359" s="2">
        <v>7.1690000000000004E-2</v>
      </c>
      <c r="G359" s="2">
        <v>1.16517</v>
      </c>
      <c r="H359" s="3">
        <v>20.6</v>
      </c>
      <c r="I359">
        <v>0.4</v>
      </c>
      <c r="J359">
        <v>57</v>
      </c>
      <c r="K359">
        <v>58</v>
      </c>
      <c r="L359">
        <v>57</v>
      </c>
      <c r="M359" s="1">
        <v>35.768509999999999</v>
      </c>
      <c r="N359" s="4">
        <v>1130</v>
      </c>
      <c r="O359" s="1">
        <v>2.1105399999999999</v>
      </c>
      <c r="P359" s="1">
        <v>5.2310499999999998</v>
      </c>
      <c r="Q359" s="1">
        <v>15766.806</v>
      </c>
      <c r="R359" s="1"/>
    </row>
    <row r="360" spans="1:18" x14ac:dyDescent="0.2">
      <c r="A360" t="s">
        <v>47</v>
      </c>
      <c r="B360">
        <v>2001</v>
      </c>
      <c r="C360" t="s">
        <v>18</v>
      </c>
      <c r="D360" s="1">
        <v>59.087600000000002</v>
      </c>
      <c r="E360" s="1">
        <v>275.62169999999998</v>
      </c>
      <c r="F360" s="2">
        <v>6.837E-2</v>
      </c>
      <c r="G360" s="2">
        <v>1.04661</v>
      </c>
      <c r="H360" s="3">
        <v>20.7</v>
      </c>
      <c r="I360">
        <v>0.4</v>
      </c>
      <c r="J360">
        <v>59</v>
      </c>
      <c r="K360">
        <v>60</v>
      </c>
      <c r="L360">
        <v>60</v>
      </c>
      <c r="M360" s="1">
        <v>36.670540000000003</v>
      </c>
      <c r="N360" s="4">
        <v>1190</v>
      </c>
      <c r="O360" s="1">
        <v>2.25631</v>
      </c>
      <c r="P360" s="1">
        <v>5.5764300000000002</v>
      </c>
      <c r="Q360" s="1">
        <v>16260.931999999901</v>
      </c>
      <c r="R360" s="1"/>
    </row>
    <row r="361" spans="1:18" x14ac:dyDescent="0.2">
      <c r="A361" t="s">
        <v>47</v>
      </c>
      <c r="B361">
        <v>2002</v>
      </c>
      <c r="C361" t="s">
        <v>18</v>
      </c>
      <c r="D361" s="1">
        <v>59.677199999999999</v>
      </c>
      <c r="E361" s="1">
        <v>270.8793</v>
      </c>
      <c r="F361" s="2">
        <v>6.5420000000000006E-2</v>
      </c>
      <c r="G361" s="2">
        <v>0.79716999999999905</v>
      </c>
      <c r="H361" s="3">
        <v>20.7</v>
      </c>
      <c r="I361">
        <v>0.5</v>
      </c>
      <c r="J361">
        <v>61</v>
      </c>
      <c r="K361">
        <v>61</v>
      </c>
      <c r="L361">
        <v>62</v>
      </c>
      <c r="M361" s="1">
        <v>37.580269999999999</v>
      </c>
      <c r="N361" s="4">
        <v>1020</v>
      </c>
      <c r="O361" s="1">
        <v>2.1779599999999899</v>
      </c>
      <c r="P361" s="1">
        <v>5.7679900000000002</v>
      </c>
      <c r="Q361" s="1">
        <v>16765.116999999998</v>
      </c>
      <c r="R361" s="1"/>
    </row>
    <row r="362" spans="1:18" x14ac:dyDescent="0.2">
      <c r="A362" t="s">
        <v>47</v>
      </c>
      <c r="B362">
        <v>2003</v>
      </c>
      <c r="C362" t="s">
        <v>18</v>
      </c>
      <c r="D362" s="1">
        <v>60.157260000000001</v>
      </c>
      <c r="E362" s="1">
        <v>268.4452</v>
      </c>
      <c r="F362" s="2">
        <v>6.2725000000000003E-2</v>
      </c>
      <c r="G362" s="2">
        <v>0.83155999999999997</v>
      </c>
      <c r="H362" s="3">
        <v>20.8</v>
      </c>
      <c r="I362">
        <v>0.5</v>
      </c>
      <c r="J362">
        <v>65</v>
      </c>
      <c r="K362">
        <v>65</v>
      </c>
      <c r="L362">
        <v>66</v>
      </c>
      <c r="M362" s="1">
        <v>38.49727</v>
      </c>
      <c r="N362" s="4">
        <v>1110</v>
      </c>
      <c r="O362" s="1">
        <v>2.4887999999999999</v>
      </c>
      <c r="P362" s="1">
        <v>5.5115400000000001</v>
      </c>
      <c r="Q362" s="1">
        <v>17279.141</v>
      </c>
      <c r="R362" s="1"/>
    </row>
    <row r="363" spans="1:18" x14ac:dyDescent="0.2">
      <c r="A363" t="s">
        <v>47</v>
      </c>
      <c r="B363">
        <v>2004</v>
      </c>
      <c r="C363" t="s">
        <v>18</v>
      </c>
      <c r="D363" s="1">
        <v>60.55491</v>
      </c>
      <c r="E363" s="1">
        <v>267.48399999999998</v>
      </c>
      <c r="F363" s="2">
        <v>6.0239999999999898E-2</v>
      </c>
      <c r="G363" s="2">
        <v>0.79664999999999997</v>
      </c>
      <c r="H363" s="3">
        <v>20.8</v>
      </c>
      <c r="I363">
        <v>0.6</v>
      </c>
      <c r="J363">
        <v>79</v>
      </c>
      <c r="K363">
        <v>74</v>
      </c>
      <c r="L363">
        <v>78</v>
      </c>
      <c r="M363" s="1">
        <v>39.421990000000001</v>
      </c>
      <c r="N363" s="4">
        <v>1160</v>
      </c>
      <c r="O363" s="1">
        <v>2.54345</v>
      </c>
      <c r="P363" s="1">
        <v>6.1345400000000003</v>
      </c>
      <c r="Q363" s="1">
        <v>17802.996999999999</v>
      </c>
      <c r="R363" s="1"/>
    </row>
    <row r="364" spans="1:18" x14ac:dyDescent="0.2">
      <c r="A364" t="s">
        <v>47</v>
      </c>
      <c r="B364">
        <v>2005</v>
      </c>
      <c r="C364" t="s">
        <v>18</v>
      </c>
      <c r="D364" s="1">
        <v>61.031410000000001</v>
      </c>
      <c r="E364" s="1">
        <v>265.21499999999997</v>
      </c>
      <c r="F364" s="2">
        <v>5.7529999999999998E-2</v>
      </c>
      <c r="G364" s="2">
        <v>0.73836000000000002</v>
      </c>
      <c r="H364" s="3">
        <v>20.9</v>
      </c>
      <c r="I364">
        <v>0.6</v>
      </c>
      <c r="J364">
        <v>74</v>
      </c>
      <c r="K364">
        <v>80</v>
      </c>
      <c r="L364">
        <v>85</v>
      </c>
      <c r="M364" s="1">
        <v>40.503619999999998</v>
      </c>
      <c r="N364" s="4">
        <v>1220</v>
      </c>
      <c r="O364" s="1">
        <v>2.2546900000000001</v>
      </c>
      <c r="P364" s="1">
        <v>6.0051600000000001</v>
      </c>
      <c r="Q364" s="1">
        <v>18336.723999999998</v>
      </c>
      <c r="R364" s="1"/>
    </row>
    <row r="365" spans="1:18" x14ac:dyDescent="0.2">
      <c r="A365" t="s">
        <v>47</v>
      </c>
      <c r="B365">
        <v>2006</v>
      </c>
      <c r="C365" t="s">
        <v>18</v>
      </c>
      <c r="D365" s="1">
        <v>61.474869999999903</v>
      </c>
      <c r="E365" s="1">
        <v>263.27140000000003</v>
      </c>
      <c r="F365" s="2">
        <v>5.4789999999999998E-2</v>
      </c>
      <c r="G365" s="2">
        <v>0.59018999999999999</v>
      </c>
      <c r="H365" s="3">
        <v>20.9</v>
      </c>
      <c r="I365">
        <v>0.7</v>
      </c>
      <c r="J365">
        <v>71</v>
      </c>
      <c r="K365">
        <v>83</v>
      </c>
      <c r="L365">
        <v>85</v>
      </c>
      <c r="M365" s="1">
        <v>41.597830000000002</v>
      </c>
      <c r="N365" s="4">
        <v>1280</v>
      </c>
      <c r="O365" s="1">
        <v>2.1816599999999999</v>
      </c>
      <c r="P365" s="1">
        <v>5.8866100000000001</v>
      </c>
      <c r="Q365" s="1">
        <v>18880.269</v>
      </c>
      <c r="R365" s="1"/>
    </row>
    <row r="366" spans="1:18" x14ac:dyDescent="0.2">
      <c r="A366" t="s">
        <v>47</v>
      </c>
      <c r="B366">
        <v>2007</v>
      </c>
      <c r="C366" t="s">
        <v>18</v>
      </c>
      <c r="D366" s="1">
        <v>61.909059999999997</v>
      </c>
      <c r="E366" s="1">
        <v>261.3503</v>
      </c>
      <c r="F366" s="2">
        <v>5.2019999999999997E-2</v>
      </c>
      <c r="G366" s="2">
        <v>0.63554999999999995</v>
      </c>
      <c r="H366" s="3">
        <v>20.9</v>
      </c>
      <c r="I366">
        <v>0.8</v>
      </c>
      <c r="J366">
        <v>81</v>
      </c>
      <c r="K366">
        <v>83</v>
      </c>
      <c r="L366">
        <v>84</v>
      </c>
      <c r="M366" s="1">
        <v>42.704189999999997</v>
      </c>
      <c r="N366" s="4">
        <v>1370</v>
      </c>
      <c r="O366" s="1">
        <v>2.1862300000000001</v>
      </c>
      <c r="P366" s="1">
        <v>5.2062400000000002</v>
      </c>
      <c r="Q366" s="1">
        <v>19433.53</v>
      </c>
      <c r="R366" s="1"/>
    </row>
    <row r="367" spans="1:18" x14ac:dyDescent="0.2">
      <c r="A367" t="s">
        <v>47</v>
      </c>
      <c r="B367">
        <v>2008</v>
      </c>
      <c r="C367" t="s">
        <v>18</v>
      </c>
      <c r="D367" s="1">
        <v>62.372169999999997</v>
      </c>
      <c r="E367" s="1">
        <v>258.4289</v>
      </c>
      <c r="F367" s="2">
        <v>4.931E-2</v>
      </c>
      <c r="G367" s="2">
        <v>0.60511999999999999</v>
      </c>
      <c r="H367" s="3">
        <v>21</v>
      </c>
      <c r="I367">
        <v>0.9</v>
      </c>
      <c r="J367">
        <v>70</v>
      </c>
      <c r="K367">
        <v>77</v>
      </c>
      <c r="L367">
        <v>77</v>
      </c>
      <c r="M367" s="1">
        <v>43.823700000000002</v>
      </c>
      <c r="N367" s="4">
        <v>1460</v>
      </c>
      <c r="O367" s="1">
        <v>1.5884799999999999</v>
      </c>
      <c r="P367" s="1">
        <v>4.7160000000000002</v>
      </c>
      <c r="Q367" s="1">
        <v>19996.473000000002</v>
      </c>
      <c r="R367" s="1"/>
    </row>
    <row r="368" spans="1:18" x14ac:dyDescent="0.2">
      <c r="A368" t="s">
        <v>47</v>
      </c>
      <c r="B368">
        <v>2009</v>
      </c>
      <c r="C368" t="s">
        <v>18</v>
      </c>
      <c r="D368" s="1">
        <v>62.89611</v>
      </c>
      <c r="E368" s="1">
        <v>253.68799999999999</v>
      </c>
      <c r="F368" s="2">
        <v>4.6675000000000001E-2</v>
      </c>
      <c r="G368" s="2">
        <v>0.83089999999999997</v>
      </c>
      <c r="H368" s="3">
        <v>21</v>
      </c>
      <c r="I368">
        <v>0.9</v>
      </c>
      <c r="J368">
        <v>63</v>
      </c>
      <c r="K368">
        <v>76</v>
      </c>
      <c r="L368">
        <v>77</v>
      </c>
      <c r="M368" s="1">
        <v>44.954059999999998</v>
      </c>
      <c r="N368" s="4">
        <v>1360</v>
      </c>
      <c r="O368" s="1">
        <v>1.3902699999999999</v>
      </c>
      <c r="P368" s="1">
        <v>5.0129299999999999</v>
      </c>
      <c r="Q368" s="1">
        <v>20569.116999999998</v>
      </c>
      <c r="R368" s="1"/>
    </row>
    <row r="369" spans="1:18" x14ac:dyDescent="0.2">
      <c r="A369" t="s">
        <v>47</v>
      </c>
      <c r="B369">
        <v>2010</v>
      </c>
      <c r="C369" t="s">
        <v>18</v>
      </c>
      <c r="D369" s="1">
        <v>63.458179999999999</v>
      </c>
      <c r="E369" s="1">
        <v>247.4639</v>
      </c>
      <c r="F369" s="2">
        <v>4.4299999999999999E-2</v>
      </c>
      <c r="G369" s="2">
        <v>0.95530000000000004</v>
      </c>
      <c r="H369" s="3">
        <v>21.1</v>
      </c>
      <c r="I369">
        <v>1</v>
      </c>
      <c r="J369">
        <v>66</v>
      </c>
      <c r="K369">
        <v>70</v>
      </c>
      <c r="L369">
        <v>70</v>
      </c>
      <c r="M369" s="1">
        <v>46.096240000000002</v>
      </c>
      <c r="N369" s="4">
        <v>1340</v>
      </c>
      <c r="O369" s="1">
        <v>2.1358700000000002</v>
      </c>
      <c r="P369" s="1">
        <v>5.3203500000000004</v>
      </c>
      <c r="Q369" s="1">
        <v>21151.64</v>
      </c>
      <c r="R369" s="1"/>
    </row>
    <row r="370" spans="1:18" x14ac:dyDescent="0.2">
      <c r="A370" t="s">
        <v>47</v>
      </c>
      <c r="B370">
        <v>2011</v>
      </c>
      <c r="C370" t="s">
        <v>18</v>
      </c>
      <c r="D370" s="1">
        <v>64.016199999999998</v>
      </c>
      <c r="E370" s="1">
        <v>240.78120000000001</v>
      </c>
      <c r="F370" s="2">
        <v>4.2334999999999998E-2</v>
      </c>
      <c r="G370" s="2">
        <v>0.89692000000000005</v>
      </c>
      <c r="H370" s="3">
        <v>21.1</v>
      </c>
      <c r="I370">
        <v>1.1000000000000001</v>
      </c>
      <c r="J370">
        <v>62</v>
      </c>
      <c r="K370">
        <v>73</v>
      </c>
      <c r="L370">
        <v>73</v>
      </c>
      <c r="M370" s="1">
        <v>47.249789999999997</v>
      </c>
      <c r="N370" s="4">
        <v>1350</v>
      </c>
      <c r="O370" s="1">
        <v>1.9595799999999901</v>
      </c>
      <c r="P370" s="1">
        <v>5.18553</v>
      </c>
      <c r="Q370" s="1">
        <v>21743.967000000001</v>
      </c>
      <c r="R370" s="1"/>
    </row>
    <row r="371" spans="1:18" x14ac:dyDescent="0.2">
      <c r="A371" t="s">
        <v>47</v>
      </c>
      <c r="B371">
        <v>2012</v>
      </c>
      <c r="C371" t="s">
        <v>18</v>
      </c>
      <c r="D371" s="1">
        <v>64.506869999999907</v>
      </c>
      <c r="E371" s="1">
        <v>234.78469999999999</v>
      </c>
      <c r="F371" s="2">
        <v>4.0489999999999998E-2</v>
      </c>
      <c r="G371" s="2">
        <v>0.85792999999999997</v>
      </c>
      <c r="H371" s="3">
        <v>21.1</v>
      </c>
      <c r="I371">
        <v>1.3</v>
      </c>
      <c r="J371">
        <v>61</v>
      </c>
      <c r="K371">
        <v>71</v>
      </c>
      <c r="L371">
        <v>70</v>
      </c>
      <c r="M371" s="1">
        <v>48.414749999999998</v>
      </c>
      <c r="N371" s="4">
        <v>1350</v>
      </c>
      <c r="O371" s="1">
        <v>1.73898</v>
      </c>
      <c r="P371" s="1">
        <v>4.4098300000000004</v>
      </c>
      <c r="Q371" s="1">
        <v>22346.645</v>
      </c>
      <c r="R371" s="1"/>
    </row>
    <row r="372" spans="1:18" x14ac:dyDescent="0.2">
      <c r="A372" t="s">
        <v>47</v>
      </c>
      <c r="B372">
        <v>2013</v>
      </c>
      <c r="C372" t="s">
        <v>18</v>
      </c>
      <c r="D372" s="1">
        <v>64.943159999999907</v>
      </c>
      <c r="E372" s="1">
        <v>229.5677</v>
      </c>
      <c r="F372" s="2">
        <v>3.9094999999999998E-2</v>
      </c>
      <c r="G372" s="2">
        <v>0.84627999999999903</v>
      </c>
      <c r="H372" s="3">
        <v>21.2</v>
      </c>
      <c r="I372">
        <v>1.4</v>
      </c>
      <c r="J372">
        <v>63</v>
      </c>
      <c r="K372">
        <v>73</v>
      </c>
      <c r="L372">
        <v>74</v>
      </c>
      <c r="M372" s="1">
        <v>49.590649999999997</v>
      </c>
      <c r="N372" s="4">
        <v>1370</v>
      </c>
      <c r="O372" s="1">
        <v>1.5283899999999999</v>
      </c>
      <c r="P372" s="1">
        <v>4.2299699999999998</v>
      </c>
      <c r="Q372" s="1">
        <v>22961.255000000001</v>
      </c>
      <c r="R372" s="1"/>
    </row>
    <row r="373" spans="1:18" x14ac:dyDescent="0.2">
      <c r="A373" t="s">
        <v>47</v>
      </c>
      <c r="B373">
        <v>2014</v>
      </c>
      <c r="C373" t="s">
        <v>18</v>
      </c>
      <c r="D373" s="1">
        <v>65.338059999999999</v>
      </c>
      <c r="E373" s="1">
        <v>224.68020000000001</v>
      </c>
      <c r="F373" s="2">
        <v>3.7749999999999999E-2</v>
      </c>
      <c r="G373" s="2">
        <v>0.77761999999999998</v>
      </c>
      <c r="H373" s="3">
        <v>21.2</v>
      </c>
      <c r="I373">
        <v>1.5</v>
      </c>
      <c r="J373">
        <v>64</v>
      </c>
      <c r="K373">
        <v>73</v>
      </c>
      <c r="L373">
        <v>73</v>
      </c>
      <c r="M373" s="1">
        <v>50.777990000000003</v>
      </c>
      <c r="N373" s="4">
        <v>1410</v>
      </c>
      <c r="O373" s="1">
        <v>2.05105</v>
      </c>
      <c r="P373" s="1">
        <v>5.0826599999999997</v>
      </c>
      <c r="Q373" s="1">
        <v>23589.887999999999</v>
      </c>
      <c r="R373" s="1"/>
    </row>
    <row r="374" spans="1:18" x14ac:dyDescent="0.2">
      <c r="A374" t="s">
        <v>47</v>
      </c>
      <c r="B374">
        <v>2015</v>
      </c>
      <c r="C374" t="s">
        <v>18</v>
      </c>
      <c r="D374" s="1">
        <v>65.708380000000005</v>
      </c>
      <c r="E374" s="1">
        <v>220.0941</v>
      </c>
      <c r="F374" s="2">
        <v>3.6505000000000003E-2</v>
      </c>
      <c r="G374" s="2">
        <v>0.88175000000000003</v>
      </c>
      <c r="H374" s="3">
        <v>21.3</v>
      </c>
      <c r="I374">
        <v>1.7</v>
      </c>
      <c r="J374">
        <v>58</v>
      </c>
      <c r="K374">
        <v>71</v>
      </c>
      <c r="L374">
        <v>69</v>
      </c>
      <c r="M374" s="1">
        <v>51.975830000000002</v>
      </c>
      <c r="N374" s="4">
        <v>1410</v>
      </c>
      <c r="O374" s="1">
        <v>2.3224800000000001</v>
      </c>
      <c r="P374" s="1">
        <v>5.7211699999999999</v>
      </c>
      <c r="Q374" s="1">
        <v>24234.088</v>
      </c>
      <c r="R374" s="1"/>
    </row>
    <row r="375" spans="1:18" x14ac:dyDescent="0.2">
      <c r="A375" t="s">
        <v>47</v>
      </c>
      <c r="B375">
        <v>2016</v>
      </c>
      <c r="C375" t="s">
        <v>18</v>
      </c>
      <c r="D375" s="1">
        <v>66.08802</v>
      </c>
      <c r="E375" s="1">
        <v>215.54349999999999</v>
      </c>
      <c r="F375" s="2">
        <v>3.5139999999999998E-2</v>
      </c>
      <c r="G375" s="2">
        <v>0.88877999999999902</v>
      </c>
      <c r="H375" s="3">
        <v>21.3</v>
      </c>
      <c r="I375">
        <v>1.8</v>
      </c>
      <c r="J375">
        <v>59</v>
      </c>
      <c r="K375">
        <v>75</v>
      </c>
      <c r="L375">
        <v>77</v>
      </c>
      <c r="M375" s="1">
        <v>53.184649999999998</v>
      </c>
      <c r="N375" s="4">
        <v>1450</v>
      </c>
      <c r="O375" s="1">
        <v>2.8187199999999999</v>
      </c>
      <c r="P375" s="1">
        <v>6.1171699999999998</v>
      </c>
      <c r="Q375" s="1">
        <v>24894.37</v>
      </c>
      <c r="R375" s="1"/>
    </row>
    <row r="376" spans="1:18" x14ac:dyDescent="0.2">
      <c r="A376" t="s">
        <v>48</v>
      </c>
      <c r="B376">
        <v>2000</v>
      </c>
      <c r="C376" t="s">
        <v>18</v>
      </c>
      <c r="D376" s="1">
        <v>47.808109999999999</v>
      </c>
      <c r="E376" s="1">
        <v>334.97320000000002</v>
      </c>
      <c r="F376" s="2">
        <v>0.13033</v>
      </c>
      <c r="G376" s="2">
        <v>0.58214999999999995</v>
      </c>
      <c r="H376" s="3">
        <v>21.5</v>
      </c>
      <c r="I376">
        <v>0.7</v>
      </c>
      <c r="J376">
        <v>49</v>
      </c>
      <c r="K376">
        <v>53</v>
      </c>
      <c r="L376">
        <v>43</v>
      </c>
      <c r="M376" s="1">
        <v>48.745129999999897</v>
      </c>
      <c r="N376" s="4">
        <v>1150</v>
      </c>
      <c r="O376" s="1">
        <v>1.32277</v>
      </c>
      <c r="P376" s="1">
        <v>5.5620900000000004</v>
      </c>
      <c r="Q376" s="1">
        <v>10946.445</v>
      </c>
      <c r="R376" s="1"/>
    </row>
    <row r="377" spans="1:18" x14ac:dyDescent="0.2">
      <c r="A377" t="s">
        <v>48</v>
      </c>
      <c r="B377">
        <v>2001</v>
      </c>
      <c r="C377" t="s">
        <v>18</v>
      </c>
      <c r="D377" s="1">
        <v>48.639690000000002</v>
      </c>
      <c r="E377" s="1">
        <v>327.38780000000003</v>
      </c>
      <c r="F377" s="2">
        <v>0.12598999999999999</v>
      </c>
      <c r="G377" s="2">
        <v>0.60285999999999995</v>
      </c>
      <c r="H377" s="3">
        <v>21.6</v>
      </c>
      <c r="I377">
        <v>0.7</v>
      </c>
      <c r="J377">
        <v>54</v>
      </c>
      <c r="K377">
        <v>56</v>
      </c>
      <c r="L377">
        <v>49</v>
      </c>
      <c r="M377" s="1">
        <v>50.453090000000003</v>
      </c>
      <c r="N377" s="4">
        <v>1270</v>
      </c>
      <c r="O377" s="1">
        <v>1.0820099999999999</v>
      </c>
      <c r="P377" s="1">
        <v>5.1711999999999998</v>
      </c>
      <c r="Q377" s="1">
        <v>11271.6</v>
      </c>
      <c r="R377" s="1"/>
    </row>
    <row r="378" spans="1:18" x14ac:dyDescent="0.2">
      <c r="A378" t="s">
        <v>48</v>
      </c>
      <c r="B378">
        <v>2002</v>
      </c>
      <c r="C378" t="s">
        <v>18</v>
      </c>
      <c r="D378" s="1">
        <v>49.510440000000003</v>
      </c>
      <c r="E378" s="1">
        <v>320.66309999999999</v>
      </c>
      <c r="F378" s="2">
        <v>0.12077</v>
      </c>
      <c r="G378" s="2">
        <v>0.61150000000000004</v>
      </c>
      <c r="H378" s="3">
        <v>21.8</v>
      </c>
      <c r="I378">
        <v>0.8</v>
      </c>
      <c r="J378">
        <v>56</v>
      </c>
      <c r="K378">
        <v>65</v>
      </c>
      <c r="L378">
        <v>61</v>
      </c>
      <c r="M378" s="1">
        <v>52.225110000000001</v>
      </c>
      <c r="N378" s="4">
        <v>1270</v>
      </c>
      <c r="O378" s="1">
        <v>1.1117299999999899</v>
      </c>
      <c r="P378" s="1">
        <v>4.9950700000000001</v>
      </c>
      <c r="Q378" s="1">
        <v>11616.886999999901</v>
      </c>
      <c r="R378" s="1"/>
    </row>
    <row r="379" spans="1:18" x14ac:dyDescent="0.2">
      <c r="A379" t="s">
        <v>48</v>
      </c>
      <c r="B379">
        <v>2003</v>
      </c>
      <c r="C379" t="s">
        <v>18</v>
      </c>
      <c r="D379" s="1">
        <v>50.370190000000001</v>
      </c>
      <c r="E379" s="1">
        <v>315.75990000000002</v>
      </c>
      <c r="F379" s="2">
        <v>0.115005</v>
      </c>
      <c r="G379" s="2">
        <v>0.55989</v>
      </c>
      <c r="H379" s="3">
        <v>21.9</v>
      </c>
      <c r="I379">
        <v>0.9</v>
      </c>
      <c r="J379">
        <v>57</v>
      </c>
      <c r="K379">
        <v>67</v>
      </c>
      <c r="L379">
        <v>63</v>
      </c>
      <c r="M379" s="1">
        <v>53.995980000000003</v>
      </c>
      <c r="N379" s="4">
        <v>1410</v>
      </c>
      <c r="O379" s="1">
        <v>1.41696</v>
      </c>
      <c r="P379" s="1">
        <v>5.1926500000000004</v>
      </c>
      <c r="Q379" s="1">
        <v>11982.695</v>
      </c>
      <c r="R379" s="1"/>
    </row>
    <row r="380" spans="1:18" x14ac:dyDescent="0.2">
      <c r="A380" t="s">
        <v>48</v>
      </c>
      <c r="B380">
        <v>2004</v>
      </c>
      <c r="C380" t="s">
        <v>18</v>
      </c>
      <c r="D380" s="1">
        <v>51.298400000000001</v>
      </c>
      <c r="E380" s="1">
        <v>310.0401</v>
      </c>
      <c r="F380" s="2">
        <v>0.109025</v>
      </c>
      <c r="G380" s="2">
        <v>0.55025999999999997</v>
      </c>
      <c r="H380" s="3">
        <v>22</v>
      </c>
      <c r="I380">
        <v>1</v>
      </c>
      <c r="J380">
        <v>63</v>
      </c>
      <c r="K380">
        <v>70</v>
      </c>
      <c r="L380">
        <v>69</v>
      </c>
      <c r="M380" s="1">
        <v>55.765880000000003</v>
      </c>
      <c r="N380" s="4">
        <v>1430</v>
      </c>
      <c r="O380" s="1">
        <v>1.5925799999999899</v>
      </c>
      <c r="P380" s="1">
        <v>5.31325</v>
      </c>
      <c r="Q380" s="1">
        <v>12369.07</v>
      </c>
      <c r="R380" s="1"/>
    </row>
    <row r="381" spans="1:18" x14ac:dyDescent="0.2">
      <c r="A381" t="s">
        <v>48</v>
      </c>
      <c r="B381">
        <v>2005</v>
      </c>
      <c r="C381" t="s">
        <v>18</v>
      </c>
      <c r="D381" s="1">
        <v>52.268909999999998</v>
      </c>
      <c r="E381" s="1">
        <v>302.42090000000002</v>
      </c>
      <c r="F381" s="2">
        <v>0.10350999999999901</v>
      </c>
      <c r="G381" s="2">
        <v>0.55081000000000002</v>
      </c>
      <c r="H381" s="3">
        <v>22.1</v>
      </c>
      <c r="I381">
        <v>1.1000000000000001</v>
      </c>
      <c r="J381">
        <v>73</v>
      </c>
      <c r="K381">
        <v>78</v>
      </c>
      <c r="L381">
        <v>77</v>
      </c>
      <c r="M381" s="1">
        <v>57.532509999999903</v>
      </c>
      <c r="N381" s="4">
        <v>1520</v>
      </c>
      <c r="O381" s="1">
        <v>1.3762799999999999</v>
      </c>
      <c r="P381" s="1">
        <v>5.0548999999999999</v>
      </c>
      <c r="Q381" s="1">
        <v>12775.516</v>
      </c>
      <c r="R381" s="1"/>
    </row>
    <row r="382" spans="1:18" x14ac:dyDescent="0.2">
      <c r="A382" t="s">
        <v>48</v>
      </c>
      <c r="B382">
        <v>2006</v>
      </c>
      <c r="C382" t="s">
        <v>18</v>
      </c>
      <c r="D382" s="1">
        <v>53.124890000000001</v>
      </c>
      <c r="E382" s="1">
        <v>297.91390000000001</v>
      </c>
      <c r="F382" s="2">
        <v>9.8705000000000001E-2</v>
      </c>
      <c r="G382" s="2">
        <v>0.55386999999999997</v>
      </c>
      <c r="H382" s="3">
        <v>22.2</v>
      </c>
      <c r="I382">
        <v>1.2</v>
      </c>
      <c r="J382">
        <v>68</v>
      </c>
      <c r="K382">
        <v>79</v>
      </c>
      <c r="L382">
        <v>78</v>
      </c>
      <c r="M382" s="1">
        <v>59.297059999999902</v>
      </c>
      <c r="N382" s="4">
        <v>1580</v>
      </c>
      <c r="O382" s="1">
        <v>1.20042</v>
      </c>
      <c r="P382" s="1">
        <v>5.31609</v>
      </c>
      <c r="Q382" s="1">
        <v>13203.378000000001</v>
      </c>
      <c r="R382" s="1"/>
    </row>
    <row r="383" spans="1:18" x14ac:dyDescent="0.2">
      <c r="A383" t="s">
        <v>48</v>
      </c>
      <c r="B383">
        <v>2007</v>
      </c>
      <c r="C383" t="s">
        <v>18</v>
      </c>
      <c r="D383" s="1">
        <v>53.925649999999997</v>
      </c>
      <c r="E383" s="1">
        <v>291.87439999999998</v>
      </c>
      <c r="F383" s="2">
        <v>9.425E-2</v>
      </c>
      <c r="G383" s="2">
        <v>0.56033999999999995</v>
      </c>
      <c r="H383" s="3">
        <v>22.3</v>
      </c>
      <c r="I383">
        <v>1.3</v>
      </c>
      <c r="J383">
        <v>66</v>
      </c>
      <c r="K383">
        <v>76</v>
      </c>
      <c r="L383">
        <v>74</v>
      </c>
      <c r="M383" s="1">
        <v>61.057619999999901</v>
      </c>
      <c r="N383" s="4">
        <v>1640</v>
      </c>
      <c r="O383" s="1">
        <v>0.94808999999999999</v>
      </c>
      <c r="P383" s="1">
        <v>5.1132</v>
      </c>
      <c r="Q383" s="1">
        <v>13651.464</v>
      </c>
      <c r="R383" s="1"/>
    </row>
    <row r="384" spans="1:18" x14ac:dyDescent="0.2">
      <c r="A384" t="s">
        <v>48</v>
      </c>
      <c r="B384">
        <v>2008</v>
      </c>
      <c r="C384" t="s">
        <v>18</v>
      </c>
      <c r="D384" s="1">
        <v>54.572789999999998</v>
      </c>
      <c r="E384" s="1">
        <v>287.50670000000002</v>
      </c>
      <c r="F384" s="2">
        <v>9.0425000000000005E-2</v>
      </c>
      <c r="G384" s="2">
        <v>0.58311000000000002</v>
      </c>
      <c r="H384" s="3">
        <v>22.4</v>
      </c>
      <c r="I384">
        <v>1.4</v>
      </c>
      <c r="J384">
        <v>71</v>
      </c>
      <c r="K384">
        <v>74</v>
      </c>
      <c r="L384">
        <v>74</v>
      </c>
      <c r="M384" s="1">
        <v>62.814639999999997</v>
      </c>
      <c r="N384" s="4">
        <v>1700</v>
      </c>
      <c r="O384" s="1">
        <v>0.70038</v>
      </c>
      <c r="P384" s="1">
        <v>4.9294699999999896</v>
      </c>
      <c r="Q384" s="1">
        <v>14113.576999999999</v>
      </c>
      <c r="R384" s="1"/>
    </row>
    <row r="385" spans="1:18" x14ac:dyDescent="0.2">
      <c r="A385" t="s">
        <v>48</v>
      </c>
      <c r="B385">
        <v>2009</v>
      </c>
      <c r="C385" t="s">
        <v>18</v>
      </c>
      <c r="D385" s="1">
        <v>55.096359999999997</v>
      </c>
      <c r="E385" s="1">
        <v>285.27789999999999</v>
      </c>
      <c r="F385" s="2">
        <v>8.7134999999999893E-2</v>
      </c>
      <c r="G385" s="2">
        <v>0.57033</v>
      </c>
      <c r="H385" s="3">
        <v>22.5</v>
      </c>
      <c r="I385">
        <v>1.5</v>
      </c>
      <c r="J385">
        <v>73</v>
      </c>
      <c r="K385">
        <v>77</v>
      </c>
      <c r="L385">
        <v>73</v>
      </c>
      <c r="M385" s="1">
        <v>64.565950000000001</v>
      </c>
      <c r="N385" s="4">
        <v>1740</v>
      </c>
      <c r="O385" s="1">
        <v>0.64620999999999995</v>
      </c>
      <c r="P385" s="1">
        <v>5.09368</v>
      </c>
      <c r="Q385" s="1">
        <v>14581.4289999999</v>
      </c>
      <c r="R385" s="1"/>
    </row>
    <row r="386" spans="1:18" x14ac:dyDescent="0.2">
      <c r="A386" t="s">
        <v>48</v>
      </c>
      <c r="B386">
        <v>2010</v>
      </c>
      <c r="C386" t="s">
        <v>18</v>
      </c>
      <c r="D386" s="1">
        <v>55.565909999999903</v>
      </c>
      <c r="E386" s="1">
        <v>282.7663</v>
      </c>
      <c r="F386" s="2">
        <v>8.4554999999999894E-2</v>
      </c>
      <c r="G386" s="2">
        <v>0.58552999999999999</v>
      </c>
      <c r="H386" s="3">
        <v>22.6</v>
      </c>
      <c r="I386">
        <v>1.7</v>
      </c>
      <c r="J386">
        <v>78</v>
      </c>
      <c r="K386">
        <v>77</v>
      </c>
      <c r="L386">
        <v>73</v>
      </c>
      <c r="M386" s="1">
        <v>66.309880000000007</v>
      </c>
      <c r="N386" s="4">
        <v>1760</v>
      </c>
      <c r="O386" s="1">
        <v>0.65978999999999999</v>
      </c>
      <c r="P386" s="1">
        <v>4.609</v>
      </c>
      <c r="Q386" s="1">
        <v>15049.352999999999</v>
      </c>
      <c r="R386" s="1"/>
    </row>
    <row r="387" spans="1:18" x14ac:dyDescent="0.2">
      <c r="A387" t="s">
        <v>48</v>
      </c>
      <c r="B387">
        <v>2011</v>
      </c>
      <c r="C387" t="s">
        <v>18</v>
      </c>
      <c r="D387" s="1">
        <v>56.014389999999999</v>
      </c>
      <c r="E387" s="1">
        <v>281.04910000000001</v>
      </c>
      <c r="F387" s="2">
        <v>8.2275000000000001E-2</v>
      </c>
      <c r="G387" s="2">
        <v>0.61265000000000003</v>
      </c>
      <c r="H387" s="3">
        <v>22.6</v>
      </c>
      <c r="I387">
        <v>1.8</v>
      </c>
      <c r="J387">
        <v>72</v>
      </c>
      <c r="K387">
        <v>72</v>
      </c>
      <c r="L387">
        <v>66</v>
      </c>
      <c r="M387" s="1">
        <v>68.045739999999995</v>
      </c>
      <c r="N387" s="4">
        <v>1810</v>
      </c>
      <c r="O387" s="1">
        <v>0.60487999999999997</v>
      </c>
      <c r="P387" s="1">
        <v>3.9455</v>
      </c>
      <c r="Q387" s="1">
        <v>15514.59</v>
      </c>
      <c r="R387" s="1"/>
    </row>
    <row r="388" spans="1:18" x14ac:dyDescent="0.2">
      <c r="A388" t="s">
        <v>48</v>
      </c>
      <c r="B388">
        <v>2012</v>
      </c>
      <c r="C388" t="s">
        <v>18</v>
      </c>
      <c r="D388" s="1">
        <v>56.3476</v>
      </c>
      <c r="E388" s="1">
        <v>280.49560000000002</v>
      </c>
      <c r="F388" s="2">
        <v>8.0399999999999999E-2</v>
      </c>
      <c r="G388" s="2">
        <v>0.61565000000000003</v>
      </c>
      <c r="H388" s="3">
        <v>22.7</v>
      </c>
      <c r="I388">
        <v>1.9</v>
      </c>
      <c r="J388">
        <v>67</v>
      </c>
      <c r="K388">
        <v>65</v>
      </c>
      <c r="L388">
        <v>65</v>
      </c>
      <c r="M388" s="1">
        <v>69.772900000000007</v>
      </c>
      <c r="N388" s="4">
        <v>1770</v>
      </c>
      <c r="O388" s="1">
        <v>0.40728999999999999</v>
      </c>
      <c r="P388" s="1">
        <v>3.68188</v>
      </c>
      <c r="Q388" s="1">
        <v>15979.495999999999</v>
      </c>
      <c r="R388" s="1"/>
    </row>
    <row r="389" spans="1:18" x14ac:dyDescent="0.2">
      <c r="A389" t="s">
        <v>48</v>
      </c>
      <c r="B389">
        <v>2013</v>
      </c>
      <c r="C389" t="s">
        <v>18</v>
      </c>
      <c r="D389" s="1">
        <v>56.485869999999998</v>
      </c>
      <c r="E389" s="1">
        <v>284.3528</v>
      </c>
      <c r="F389" s="2">
        <v>7.8789999999999999E-2</v>
      </c>
      <c r="G389" s="2">
        <v>0.58838999999999997</v>
      </c>
      <c r="H389" s="3">
        <v>22.8</v>
      </c>
      <c r="I389">
        <v>2.1</v>
      </c>
      <c r="J389">
        <v>62</v>
      </c>
      <c r="K389">
        <v>57</v>
      </c>
      <c r="L389">
        <v>64</v>
      </c>
      <c r="M389" s="1">
        <v>71.490790000000004</v>
      </c>
      <c r="N389" s="4">
        <v>1800</v>
      </c>
      <c r="O389" s="1">
        <v>0.81584000000000001</v>
      </c>
      <c r="P389" s="1">
        <v>3.9685599999999899</v>
      </c>
      <c r="Q389" s="1">
        <v>16449.853999999999</v>
      </c>
      <c r="R389" s="1"/>
    </row>
    <row r="390" spans="1:18" x14ac:dyDescent="0.2">
      <c r="A390" t="s">
        <v>48</v>
      </c>
      <c r="B390">
        <v>2014</v>
      </c>
      <c r="C390" t="s">
        <v>18</v>
      </c>
      <c r="D390" s="1">
        <v>56.930719999999901</v>
      </c>
      <c r="E390" s="1">
        <v>281.14429999999999</v>
      </c>
      <c r="F390" s="2">
        <v>7.7109999999999998E-2</v>
      </c>
      <c r="G390" s="2">
        <v>0.58333000000000002</v>
      </c>
      <c r="H390" s="3">
        <v>22.9</v>
      </c>
      <c r="I390">
        <v>2.2000000000000002</v>
      </c>
      <c r="J390">
        <v>61</v>
      </c>
      <c r="K390">
        <v>62</v>
      </c>
      <c r="L390">
        <v>66</v>
      </c>
      <c r="M390" s="1">
        <v>73.199100000000001</v>
      </c>
      <c r="N390" s="4">
        <v>1920</v>
      </c>
      <c r="O390" s="1">
        <v>0.89172999999999902</v>
      </c>
      <c r="P390" s="1">
        <v>4.48156</v>
      </c>
      <c r="Q390" s="1">
        <v>16934.214</v>
      </c>
      <c r="R390" s="1"/>
    </row>
    <row r="391" spans="1:18" x14ac:dyDescent="0.2">
      <c r="A391" t="s">
        <v>48</v>
      </c>
      <c r="B391">
        <v>2015</v>
      </c>
      <c r="C391" t="s">
        <v>18</v>
      </c>
      <c r="D391" s="1">
        <v>57.388330000000003</v>
      </c>
      <c r="E391" s="1">
        <v>277.4914</v>
      </c>
      <c r="F391" s="2">
        <v>7.5174999999999895E-2</v>
      </c>
      <c r="G391" s="2">
        <v>0.58606000000000003</v>
      </c>
      <c r="H391" s="3">
        <v>22.9</v>
      </c>
      <c r="I391">
        <v>2.4</v>
      </c>
      <c r="J391">
        <v>66</v>
      </c>
      <c r="K391">
        <v>67</v>
      </c>
      <c r="L391">
        <v>71</v>
      </c>
      <c r="M391" s="1">
        <v>74.897030000000001</v>
      </c>
      <c r="N391" s="4">
        <v>2010</v>
      </c>
      <c r="O391" s="1">
        <v>0.91927000000000003</v>
      </c>
      <c r="P391" s="1">
        <v>4.1114300000000004</v>
      </c>
      <c r="Q391" s="1">
        <v>17438.777999999998</v>
      </c>
      <c r="R391" s="1"/>
    </row>
    <row r="392" spans="1:18" x14ac:dyDescent="0.2">
      <c r="A392" t="s">
        <v>48</v>
      </c>
      <c r="B392">
        <v>2016</v>
      </c>
      <c r="C392" t="s">
        <v>18</v>
      </c>
      <c r="D392" s="1">
        <v>57.95288</v>
      </c>
      <c r="E392" s="1">
        <v>269.62240000000003</v>
      </c>
      <c r="F392" s="2">
        <v>7.3319999999999996E-2</v>
      </c>
      <c r="G392" s="2">
        <v>0.58272000000000002</v>
      </c>
      <c r="H392" s="3">
        <v>23</v>
      </c>
      <c r="I392">
        <v>2.6</v>
      </c>
      <c r="J392">
        <v>70</v>
      </c>
      <c r="K392">
        <v>72</v>
      </c>
      <c r="L392">
        <v>76</v>
      </c>
      <c r="M392" s="1">
        <v>76.584350000000001</v>
      </c>
      <c r="N392" s="4">
        <v>2070</v>
      </c>
      <c r="O392" s="1">
        <v>1.2092799999999999</v>
      </c>
      <c r="P392" s="1">
        <v>3.7753800000000002</v>
      </c>
      <c r="Q392" s="1">
        <v>17965.442999999999</v>
      </c>
      <c r="R392" s="1"/>
    </row>
    <row r="393" spans="1:18" x14ac:dyDescent="0.2">
      <c r="A393" t="s">
        <v>49</v>
      </c>
      <c r="B393">
        <v>2000</v>
      </c>
      <c r="C393" t="s">
        <v>18</v>
      </c>
      <c r="D393" s="1">
        <v>48.454720000000002</v>
      </c>
      <c r="E393" s="1">
        <v>428.28719999999998</v>
      </c>
      <c r="F393" s="2">
        <v>0.12848999999999999</v>
      </c>
      <c r="G393" s="2">
        <v>0.65181999999999995</v>
      </c>
      <c r="H393" s="3">
        <v>21.6</v>
      </c>
      <c r="I393">
        <v>0.7</v>
      </c>
      <c r="J393">
        <v>71</v>
      </c>
      <c r="K393">
        <v>69</v>
      </c>
      <c r="L393">
        <v>70</v>
      </c>
      <c r="M393" s="1">
        <v>19.896570000000001</v>
      </c>
      <c r="N393" s="4">
        <v>440</v>
      </c>
      <c r="O393" s="1">
        <v>2.9316599999999999</v>
      </c>
      <c r="P393" s="1">
        <v>3.9267699999999999</v>
      </c>
      <c r="Q393" s="1">
        <v>17711.927</v>
      </c>
      <c r="R393" s="1"/>
    </row>
    <row r="394" spans="1:18" x14ac:dyDescent="0.2">
      <c r="A394" t="s">
        <v>49</v>
      </c>
      <c r="B394">
        <v>2001</v>
      </c>
      <c r="C394" t="s">
        <v>18</v>
      </c>
      <c r="D394" s="1">
        <v>49.046030000000002</v>
      </c>
      <c r="E394" s="1">
        <v>432.83510000000001</v>
      </c>
      <c r="F394" s="2">
        <v>0.121265</v>
      </c>
      <c r="G394" s="2">
        <v>0.65349999999999997</v>
      </c>
      <c r="H394" s="3">
        <v>21.7</v>
      </c>
      <c r="I394">
        <v>0.8</v>
      </c>
      <c r="J394">
        <v>74</v>
      </c>
      <c r="K394">
        <v>72</v>
      </c>
      <c r="L394">
        <v>73</v>
      </c>
      <c r="M394" s="1">
        <v>21.40296</v>
      </c>
      <c r="N394" s="4">
        <v>490</v>
      </c>
      <c r="O394" s="1">
        <v>3.3949199999999902</v>
      </c>
      <c r="P394" s="1">
        <v>5.0749199999999997</v>
      </c>
      <c r="Q394" s="1">
        <v>18221.887999999999</v>
      </c>
      <c r="R394" s="1"/>
    </row>
    <row r="395" spans="1:18" x14ac:dyDescent="0.2">
      <c r="A395" t="s">
        <v>49</v>
      </c>
      <c r="B395">
        <v>2002</v>
      </c>
      <c r="C395" t="s">
        <v>18</v>
      </c>
      <c r="D395" s="1">
        <v>49.513809999999999</v>
      </c>
      <c r="E395" s="1">
        <v>439.37290000000002</v>
      </c>
      <c r="F395" s="2">
        <v>0.114179999999999</v>
      </c>
      <c r="G395" s="2">
        <v>0.65734999999999999</v>
      </c>
      <c r="H395" s="3">
        <v>21.7</v>
      </c>
      <c r="I395">
        <v>0.9</v>
      </c>
      <c r="J395">
        <v>77</v>
      </c>
      <c r="K395">
        <v>76</v>
      </c>
      <c r="L395">
        <v>76</v>
      </c>
      <c r="M395" s="1">
        <v>23.392320000000002</v>
      </c>
      <c r="N395" s="4">
        <v>480</v>
      </c>
      <c r="O395" s="1">
        <v>2.87262</v>
      </c>
      <c r="P395" s="1">
        <v>5.0703300000000002</v>
      </c>
      <c r="Q395" s="1">
        <v>18764.154999999999</v>
      </c>
      <c r="R395" s="1"/>
    </row>
    <row r="396" spans="1:18" x14ac:dyDescent="0.2">
      <c r="A396" t="s">
        <v>49</v>
      </c>
      <c r="B396">
        <v>2003</v>
      </c>
      <c r="C396" t="s">
        <v>18</v>
      </c>
      <c r="D396" s="1">
        <v>49.9236</v>
      </c>
      <c r="E396" s="1">
        <v>446.04820000000001</v>
      </c>
      <c r="F396" s="2">
        <v>0.10761</v>
      </c>
      <c r="G396" s="2">
        <v>0.59556999999999904</v>
      </c>
      <c r="H396" s="3">
        <v>21.8</v>
      </c>
      <c r="I396">
        <v>0.9</v>
      </c>
      <c r="J396">
        <v>80</v>
      </c>
      <c r="K396">
        <v>67</v>
      </c>
      <c r="L396">
        <v>85</v>
      </c>
      <c r="M396" s="1">
        <v>25.390250000000002</v>
      </c>
      <c r="N396" s="4">
        <v>560</v>
      </c>
      <c r="O396" s="1">
        <v>2.7600500000000001</v>
      </c>
      <c r="P396" s="1">
        <v>5.3004800000000003</v>
      </c>
      <c r="Q396" s="1">
        <v>19331.099999999999</v>
      </c>
      <c r="R396" s="1"/>
    </row>
    <row r="397" spans="1:18" x14ac:dyDescent="0.2">
      <c r="A397" t="s">
        <v>49</v>
      </c>
      <c r="B397">
        <v>2004</v>
      </c>
      <c r="C397" t="s">
        <v>18</v>
      </c>
      <c r="D397" s="1">
        <v>50.408029999999997</v>
      </c>
      <c r="E397" s="1">
        <v>449.93779999999998</v>
      </c>
      <c r="F397" s="2">
        <v>0.101465</v>
      </c>
      <c r="G397" s="2">
        <v>0.58638000000000001</v>
      </c>
      <c r="H397" s="3">
        <v>21.9</v>
      </c>
      <c r="I397">
        <v>1</v>
      </c>
      <c r="J397">
        <v>79</v>
      </c>
      <c r="K397">
        <v>69</v>
      </c>
      <c r="L397">
        <v>83</v>
      </c>
      <c r="M397" s="1">
        <v>27.397209999999902</v>
      </c>
      <c r="N397" s="4">
        <v>590</v>
      </c>
      <c r="O397" s="1">
        <v>2.68954</v>
      </c>
      <c r="P397" s="1">
        <v>5.0439299999999996</v>
      </c>
      <c r="Q397" s="1">
        <v>19910.552</v>
      </c>
      <c r="R397" s="1"/>
    </row>
    <row r="398" spans="1:18" x14ac:dyDescent="0.2">
      <c r="A398" t="s">
        <v>49</v>
      </c>
      <c r="B398">
        <v>2005</v>
      </c>
      <c r="C398" t="s">
        <v>18</v>
      </c>
      <c r="D398" s="1">
        <v>50.911960000000001</v>
      </c>
      <c r="E398" s="1">
        <v>452.45190000000002</v>
      </c>
      <c r="F398" s="2">
        <v>9.5975000000000005E-2</v>
      </c>
      <c r="G398" s="2">
        <v>0.60168999999999995</v>
      </c>
      <c r="H398" s="3">
        <v>22</v>
      </c>
      <c r="I398">
        <v>1.1000000000000001</v>
      </c>
      <c r="J398">
        <v>78</v>
      </c>
      <c r="K398">
        <v>71</v>
      </c>
      <c r="L398">
        <v>80</v>
      </c>
      <c r="M398" s="1">
        <v>29.41262</v>
      </c>
      <c r="N398" s="4">
        <v>640</v>
      </c>
      <c r="O398" s="1">
        <v>3.1395200000000001</v>
      </c>
      <c r="P398" s="1">
        <v>6.4396500000000003</v>
      </c>
      <c r="Q398" s="1">
        <v>20493.924999999999</v>
      </c>
      <c r="R398" s="1"/>
    </row>
    <row r="399" spans="1:18" x14ac:dyDescent="0.2">
      <c r="A399" t="s">
        <v>49</v>
      </c>
      <c r="B399">
        <v>2006</v>
      </c>
      <c r="C399" t="s">
        <v>18</v>
      </c>
      <c r="D399" s="1">
        <v>51.489379999999997</v>
      </c>
      <c r="E399" s="1">
        <v>451.73719999999997</v>
      </c>
      <c r="F399" s="2">
        <v>9.1179999999999997E-2</v>
      </c>
      <c r="G399" s="2">
        <v>0.59482999999999997</v>
      </c>
      <c r="H399" s="3">
        <v>22</v>
      </c>
      <c r="I399">
        <v>1.2</v>
      </c>
      <c r="J399">
        <v>76</v>
      </c>
      <c r="K399">
        <v>73</v>
      </c>
      <c r="L399">
        <v>78</v>
      </c>
      <c r="M399" s="1">
        <v>31.437419999999999</v>
      </c>
      <c r="N399" s="4">
        <v>690</v>
      </c>
      <c r="O399" s="1">
        <v>2.96631</v>
      </c>
      <c r="P399" s="1">
        <v>6.1602199999999998</v>
      </c>
      <c r="Q399" s="1">
        <v>21080.11</v>
      </c>
      <c r="R399" s="1"/>
    </row>
    <row r="400" spans="1:18" x14ac:dyDescent="0.2">
      <c r="A400" t="s">
        <v>49</v>
      </c>
      <c r="B400">
        <v>2007</v>
      </c>
      <c r="C400" t="s">
        <v>18</v>
      </c>
      <c r="D400" s="1">
        <v>52.364849999999997</v>
      </c>
      <c r="E400" s="1">
        <v>444.0335</v>
      </c>
      <c r="F400" s="2">
        <v>8.541E-2</v>
      </c>
      <c r="G400" s="2">
        <v>0.68545999999999996</v>
      </c>
      <c r="H400" s="3">
        <v>22.1</v>
      </c>
      <c r="I400">
        <v>1.3</v>
      </c>
      <c r="J400">
        <v>75</v>
      </c>
      <c r="K400">
        <v>75</v>
      </c>
      <c r="L400">
        <v>75</v>
      </c>
      <c r="M400" s="1">
        <v>33.470039999999997</v>
      </c>
      <c r="N400" s="4">
        <v>750</v>
      </c>
      <c r="O400" s="1">
        <v>2.2119</v>
      </c>
      <c r="P400" s="1">
        <v>5.4561199999999896</v>
      </c>
      <c r="Q400" s="1">
        <v>21673.315999999999</v>
      </c>
      <c r="R400" s="1"/>
    </row>
    <row r="401" spans="1:18" x14ac:dyDescent="0.2">
      <c r="A401" t="s">
        <v>49</v>
      </c>
      <c r="B401">
        <v>2008</v>
      </c>
      <c r="C401" t="s">
        <v>18</v>
      </c>
      <c r="D401" s="1">
        <v>53.475929999999998</v>
      </c>
      <c r="E401" s="1">
        <v>427.0881</v>
      </c>
      <c r="F401" s="2">
        <v>8.1489999999999896E-2</v>
      </c>
      <c r="G401" s="2">
        <v>0.73703999999999903</v>
      </c>
      <c r="H401" s="3">
        <v>22.2</v>
      </c>
      <c r="I401">
        <v>1.4</v>
      </c>
      <c r="J401">
        <v>77</v>
      </c>
      <c r="K401">
        <v>74</v>
      </c>
      <c r="L401">
        <v>75</v>
      </c>
      <c r="M401" s="1">
        <v>35.651629999999997</v>
      </c>
      <c r="N401" s="4">
        <v>800</v>
      </c>
      <c r="O401" s="1">
        <v>1.1965399999999999</v>
      </c>
      <c r="P401" s="1">
        <v>4.5709099999999996</v>
      </c>
      <c r="Q401" s="1">
        <v>22276.596000000001</v>
      </c>
      <c r="R401" s="1"/>
    </row>
    <row r="402" spans="1:18" x14ac:dyDescent="0.2">
      <c r="A402" t="s">
        <v>49</v>
      </c>
      <c r="B402">
        <v>2009</v>
      </c>
      <c r="C402" t="s">
        <v>18</v>
      </c>
      <c r="D402" s="1">
        <v>54.454540000000001</v>
      </c>
      <c r="E402" s="1">
        <v>413.50900000000001</v>
      </c>
      <c r="F402" s="2">
        <v>7.7295000000000003E-2</v>
      </c>
      <c r="G402" s="2">
        <v>0.69230999999999998</v>
      </c>
      <c r="H402" s="3">
        <v>22.3</v>
      </c>
      <c r="I402">
        <v>1.5</v>
      </c>
      <c r="J402">
        <v>80</v>
      </c>
      <c r="K402">
        <v>74</v>
      </c>
      <c r="L402">
        <v>74</v>
      </c>
      <c r="M402" s="1">
        <v>37.852260000000001</v>
      </c>
      <c r="N402" s="4">
        <v>860</v>
      </c>
      <c r="O402" s="1">
        <v>0.70767000000000002</v>
      </c>
      <c r="P402" s="1">
        <v>4.9550799999999997</v>
      </c>
      <c r="Q402" s="1">
        <v>22894.71</v>
      </c>
      <c r="R402" s="1"/>
    </row>
    <row r="403" spans="1:18" x14ac:dyDescent="0.2">
      <c r="A403" t="s">
        <v>49</v>
      </c>
      <c r="B403">
        <v>2010</v>
      </c>
      <c r="C403" t="s">
        <v>18</v>
      </c>
      <c r="D403" s="1">
        <v>55.048499999999997</v>
      </c>
      <c r="E403" s="1">
        <v>408.91840000000002</v>
      </c>
      <c r="F403" s="2">
        <v>7.4745000000000006E-2</v>
      </c>
      <c r="G403" s="2">
        <v>0.83873999999999904</v>
      </c>
      <c r="H403" s="3">
        <v>22.3</v>
      </c>
      <c r="I403">
        <v>1.6</v>
      </c>
      <c r="J403">
        <v>82</v>
      </c>
      <c r="K403">
        <v>73</v>
      </c>
      <c r="L403">
        <v>74</v>
      </c>
      <c r="M403" s="1">
        <v>40.060749999999999</v>
      </c>
      <c r="N403" s="4">
        <v>890</v>
      </c>
      <c r="O403" s="1">
        <v>0.67144999999999999</v>
      </c>
      <c r="P403" s="1">
        <v>5.1222300000000001</v>
      </c>
      <c r="Q403" s="1">
        <v>23531.574000000001</v>
      </c>
      <c r="R403" s="1"/>
    </row>
    <row r="404" spans="1:18" x14ac:dyDescent="0.2">
      <c r="A404" t="s">
        <v>49</v>
      </c>
      <c r="B404">
        <v>2011</v>
      </c>
      <c r="C404" t="s">
        <v>18</v>
      </c>
      <c r="D404" s="1">
        <v>55.634399999999999</v>
      </c>
      <c r="E404" s="1">
        <v>405.58510000000001</v>
      </c>
      <c r="F404" s="2">
        <v>7.0389999999999994E-2</v>
      </c>
      <c r="G404" s="2">
        <v>0.92598999999999998</v>
      </c>
      <c r="H404" s="3">
        <v>22.4</v>
      </c>
      <c r="I404">
        <v>1.7</v>
      </c>
      <c r="J404">
        <v>83</v>
      </c>
      <c r="K404">
        <v>77</v>
      </c>
      <c r="L404">
        <v>78</v>
      </c>
      <c r="M404" s="1">
        <v>42.2759</v>
      </c>
      <c r="N404" s="4">
        <v>970</v>
      </c>
      <c r="O404" s="1">
        <v>0.40623999999999999</v>
      </c>
      <c r="P404" s="1">
        <v>4.4838300000000002</v>
      </c>
      <c r="Q404" s="1">
        <v>24187.493999999999</v>
      </c>
      <c r="R404" s="1"/>
    </row>
    <row r="405" spans="1:18" x14ac:dyDescent="0.2">
      <c r="A405" t="s">
        <v>49</v>
      </c>
      <c r="B405">
        <v>2012</v>
      </c>
      <c r="C405" t="s">
        <v>18</v>
      </c>
      <c r="D405" s="1">
        <v>56.148299999999999</v>
      </c>
      <c r="E405" s="1">
        <v>404.41390000000001</v>
      </c>
      <c r="F405" s="2">
        <v>6.6629999999999995E-2</v>
      </c>
      <c r="G405" s="2">
        <v>0.98990999999999996</v>
      </c>
      <c r="H405" s="3">
        <v>22.5</v>
      </c>
      <c r="I405">
        <v>1.8</v>
      </c>
      <c r="J405">
        <v>85</v>
      </c>
      <c r="K405">
        <v>81</v>
      </c>
      <c r="L405">
        <v>81</v>
      </c>
      <c r="M405" s="1">
        <v>44.497509999999998</v>
      </c>
      <c r="N405" s="4">
        <v>1040</v>
      </c>
      <c r="O405" s="1">
        <v>1.3627899999999999</v>
      </c>
      <c r="P405" s="1">
        <v>5.2238800000000003</v>
      </c>
      <c r="Q405" s="1">
        <v>24862.664000000001</v>
      </c>
      <c r="R405" s="1"/>
    </row>
    <row r="406" spans="1:18" x14ac:dyDescent="0.2">
      <c r="A406" t="s">
        <v>49</v>
      </c>
      <c r="B406">
        <v>2013</v>
      </c>
      <c r="C406" t="s">
        <v>18</v>
      </c>
      <c r="D406" s="1">
        <v>56.618549999999999</v>
      </c>
      <c r="E406" s="1">
        <v>402.14839999999998</v>
      </c>
      <c r="F406" s="2">
        <v>6.3384999999999997E-2</v>
      </c>
      <c r="G406" s="2">
        <v>0.98824000000000001</v>
      </c>
      <c r="H406" s="3">
        <v>22.5</v>
      </c>
      <c r="I406">
        <v>1.9</v>
      </c>
      <c r="J406">
        <v>86</v>
      </c>
      <c r="K406">
        <v>84</v>
      </c>
      <c r="L406">
        <v>85</v>
      </c>
      <c r="M406" s="1">
        <v>46.72533</v>
      </c>
      <c r="N406" s="4">
        <v>1110</v>
      </c>
      <c r="O406" s="1">
        <v>1.5926</v>
      </c>
      <c r="P406" s="1">
        <v>5.4238499999999998</v>
      </c>
      <c r="Q406" s="1">
        <v>25560.755000000001</v>
      </c>
      <c r="R406" s="1"/>
    </row>
    <row r="407" spans="1:18" x14ac:dyDescent="0.2">
      <c r="A407" t="s">
        <v>49</v>
      </c>
      <c r="B407">
        <v>2014</v>
      </c>
      <c r="C407" t="s">
        <v>18</v>
      </c>
      <c r="D407" s="1">
        <v>57.573069999999902</v>
      </c>
      <c r="E407" s="1">
        <v>386.55560000000003</v>
      </c>
      <c r="F407" s="2">
        <v>6.0484999999999997E-2</v>
      </c>
      <c r="G407" s="2">
        <v>1.06409</v>
      </c>
      <c r="H407" s="3">
        <v>22.6</v>
      </c>
      <c r="I407">
        <v>2</v>
      </c>
      <c r="J407">
        <v>87</v>
      </c>
      <c r="K407">
        <v>88</v>
      </c>
      <c r="L407">
        <v>88</v>
      </c>
      <c r="M407" s="1">
        <v>48.959159999999997</v>
      </c>
      <c r="N407" s="4">
        <v>1170</v>
      </c>
      <c r="O407" s="1">
        <v>1.9831799999999999</v>
      </c>
      <c r="P407" s="1">
        <v>5.9676499999999999</v>
      </c>
      <c r="Q407" s="1">
        <v>26286.190999999999</v>
      </c>
      <c r="R407" s="1"/>
    </row>
    <row r="408" spans="1:18" x14ac:dyDescent="0.2">
      <c r="A408" t="s">
        <v>49</v>
      </c>
      <c r="B408">
        <v>2015</v>
      </c>
      <c r="C408" t="s">
        <v>18</v>
      </c>
      <c r="D408" s="1">
        <v>58.96125</v>
      </c>
      <c r="E408" s="1">
        <v>358.67290000000003</v>
      </c>
      <c r="F408" s="2">
        <v>5.8164999999999897E-2</v>
      </c>
      <c r="G408" s="2">
        <v>1.2230700000000001</v>
      </c>
      <c r="H408" s="3">
        <v>22.7</v>
      </c>
      <c r="I408">
        <v>2.1</v>
      </c>
      <c r="J408">
        <v>87</v>
      </c>
      <c r="K408">
        <v>88</v>
      </c>
      <c r="L408">
        <v>88</v>
      </c>
      <c r="M408" s="1">
        <v>51.198779999999999</v>
      </c>
      <c r="N408" s="4">
        <v>1210</v>
      </c>
      <c r="O408" s="1">
        <v>1.6432799999999901</v>
      </c>
      <c r="P408" s="1">
        <v>5.2685199999999996</v>
      </c>
      <c r="Q408" s="1">
        <v>27042.002</v>
      </c>
      <c r="R408" s="1"/>
    </row>
    <row r="409" spans="1:18" x14ac:dyDescent="0.2">
      <c r="A409" t="s">
        <v>49</v>
      </c>
      <c r="B409">
        <v>2016</v>
      </c>
      <c r="C409" t="s">
        <v>18</v>
      </c>
      <c r="D409" s="1">
        <v>60.098700000000001</v>
      </c>
      <c r="E409" s="1">
        <v>336.40210000000002</v>
      </c>
      <c r="F409" s="2">
        <v>5.6114999999999998E-2</v>
      </c>
      <c r="G409" s="2">
        <v>1.24664</v>
      </c>
      <c r="H409" s="3">
        <v>22.8</v>
      </c>
      <c r="I409">
        <v>2.2999999999999998</v>
      </c>
      <c r="J409">
        <v>87</v>
      </c>
      <c r="K409">
        <v>88</v>
      </c>
      <c r="L409">
        <v>88</v>
      </c>
      <c r="M409" s="1">
        <v>53.443939999999998</v>
      </c>
      <c r="N409" s="4">
        <v>1230</v>
      </c>
      <c r="O409" s="1">
        <v>1.51688</v>
      </c>
      <c r="P409" s="1">
        <v>5.1467299999999998</v>
      </c>
      <c r="Q409" s="1">
        <v>27829.937999999998</v>
      </c>
      <c r="R409" s="1"/>
    </row>
    <row r="410" spans="1:18" x14ac:dyDescent="0.2">
      <c r="A410" t="s">
        <v>50</v>
      </c>
      <c r="B410">
        <v>2000</v>
      </c>
      <c r="C410" t="s">
        <v>18</v>
      </c>
      <c r="D410" s="1">
        <v>60.175229999999999</v>
      </c>
      <c r="E410" s="1">
        <v>229.0308</v>
      </c>
      <c r="F410" s="2">
        <v>7.3759999999999895E-2</v>
      </c>
      <c r="G410" s="2">
        <v>0.03</v>
      </c>
      <c r="H410" s="3">
        <v>23.7</v>
      </c>
      <c r="I410">
        <v>1.4</v>
      </c>
      <c r="J410">
        <v>46</v>
      </c>
      <c r="K410">
        <v>58</v>
      </c>
      <c r="L410">
        <v>51</v>
      </c>
      <c r="M410" s="1">
        <v>40.995530000000002</v>
      </c>
      <c r="N410" s="4">
        <v>2280</v>
      </c>
      <c r="O410" s="1">
        <v>0.64610000000000001</v>
      </c>
      <c r="P410" s="1">
        <v>4.6503800000000002</v>
      </c>
      <c r="Q410" s="1">
        <v>2630.2190000000001</v>
      </c>
      <c r="R410" s="1"/>
    </row>
    <row r="411" spans="1:18" x14ac:dyDescent="0.2">
      <c r="A411" t="s">
        <v>50</v>
      </c>
      <c r="B411">
        <v>2001</v>
      </c>
      <c r="C411" t="s">
        <v>18</v>
      </c>
      <c r="D411" s="1">
        <v>60.288619999999902</v>
      </c>
      <c r="E411" s="1">
        <v>227.81620000000001</v>
      </c>
      <c r="F411" s="2">
        <v>7.3664999999999994E-2</v>
      </c>
      <c r="G411" s="2">
        <v>1.21E-2</v>
      </c>
      <c r="H411" s="3">
        <v>23.8</v>
      </c>
      <c r="I411">
        <v>1.5</v>
      </c>
      <c r="J411">
        <v>58</v>
      </c>
      <c r="K411">
        <v>75</v>
      </c>
      <c r="L411">
        <v>75</v>
      </c>
      <c r="M411" s="1">
        <v>42.016210000000001</v>
      </c>
      <c r="N411" s="4">
        <v>2230</v>
      </c>
      <c r="O411" s="1">
        <v>0.73465000000000003</v>
      </c>
      <c r="P411" s="1">
        <v>4.81717</v>
      </c>
      <c r="Q411" s="1">
        <v>2702.4</v>
      </c>
      <c r="R411" s="1"/>
    </row>
    <row r="412" spans="1:18" x14ac:dyDescent="0.2">
      <c r="A412" t="s">
        <v>50</v>
      </c>
      <c r="B412">
        <v>2002</v>
      </c>
      <c r="C412" t="s">
        <v>18</v>
      </c>
      <c r="D412" s="1">
        <v>60.357379999999999</v>
      </c>
      <c r="E412" s="1">
        <v>227.23769999999999</v>
      </c>
      <c r="F412" s="2">
        <v>7.3524999999999993E-2</v>
      </c>
      <c r="G412" s="2">
        <v>1.21E-2</v>
      </c>
      <c r="H412" s="3">
        <v>23.9</v>
      </c>
      <c r="I412">
        <v>1.7</v>
      </c>
      <c r="J412">
        <v>87</v>
      </c>
      <c r="K412">
        <v>91</v>
      </c>
      <c r="L412">
        <v>89</v>
      </c>
      <c r="M412" s="1">
        <v>43.707999999999998</v>
      </c>
      <c r="N412" s="4">
        <v>2370</v>
      </c>
      <c r="O412" s="1">
        <v>1.1717200000000001</v>
      </c>
      <c r="P412" s="1">
        <v>5.3718500000000002</v>
      </c>
      <c r="Q412" s="1">
        <v>2778.0990000000002</v>
      </c>
      <c r="R412" s="1"/>
    </row>
    <row r="413" spans="1:18" x14ac:dyDescent="0.2">
      <c r="A413" t="s">
        <v>50</v>
      </c>
      <c r="B413">
        <v>2003</v>
      </c>
      <c r="C413" t="s">
        <v>18</v>
      </c>
      <c r="D413" s="1">
        <v>60.473659999999903</v>
      </c>
      <c r="E413" s="1">
        <v>226.18289999999999</v>
      </c>
      <c r="F413" s="2">
        <v>7.3395000000000002E-2</v>
      </c>
      <c r="G413" s="2">
        <v>4.1799999999999997E-3</v>
      </c>
      <c r="H413" s="3">
        <v>24</v>
      </c>
      <c r="I413">
        <v>1.8</v>
      </c>
      <c r="J413">
        <v>84</v>
      </c>
      <c r="K413">
        <v>75</v>
      </c>
      <c r="L413">
        <v>76</v>
      </c>
      <c r="M413" s="1">
        <v>45.415979999999998</v>
      </c>
      <c r="N413" s="4">
        <v>2480</v>
      </c>
      <c r="O413" s="1">
        <v>1.01305</v>
      </c>
      <c r="P413" s="1">
        <v>5.2923799999999996</v>
      </c>
      <c r="Q413" s="1">
        <v>2857.1479999999901</v>
      </c>
      <c r="R413" s="1"/>
    </row>
    <row r="414" spans="1:18" x14ac:dyDescent="0.2">
      <c r="A414" t="s">
        <v>50</v>
      </c>
      <c r="B414">
        <v>2004</v>
      </c>
      <c r="C414" t="s">
        <v>18</v>
      </c>
      <c r="D414" s="1">
        <v>60.617550000000001</v>
      </c>
      <c r="E414" s="1">
        <v>225.0513</v>
      </c>
      <c r="F414" s="2">
        <v>7.2924999999999907E-2</v>
      </c>
      <c r="G414" s="2">
        <v>1.41599999999999E-2</v>
      </c>
      <c r="H414" s="3">
        <v>24.1</v>
      </c>
      <c r="I414">
        <v>1.9</v>
      </c>
      <c r="J414">
        <v>73</v>
      </c>
      <c r="K414">
        <v>68</v>
      </c>
      <c r="L414">
        <v>70</v>
      </c>
      <c r="M414" s="1">
        <v>47.139899999999997</v>
      </c>
      <c r="N414" s="4">
        <v>2610</v>
      </c>
      <c r="O414" s="1">
        <v>0.91156999999999999</v>
      </c>
      <c r="P414" s="1">
        <v>4.7800799999999999</v>
      </c>
      <c r="Q414" s="1">
        <v>2939.2469999999998</v>
      </c>
      <c r="R414" s="1"/>
    </row>
    <row r="415" spans="1:18" x14ac:dyDescent="0.2">
      <c r="A415" t="s">
        <v>50</v>
      </c>
      <c r="B415">
        <v>2005</v>
      </c>
      <c r="C415" t="s">
        <v>18</v>
      </c>
      <c r="D415" s="1">
        <v>60.802160000000001</v>
      </c>
      <c r="E415" s="1">
        <v>223.9033</v>
      </c>
      <c r="F415" s="2">
        <v>7.2190000000000004E-2</v>
      </c>
      <c r="G415" s="2">
        <v>1.414E-2</v>
      </c>
      <c r="H415" s="3">
        <v>24.2</v>
      </c>
      <c r="I415">
        <v>2.1</v>
      </c>
      <c r="J415">
        <v>65</v>
      </c>
      <c r="K415">
        <v>71</v>
      </c>
      <c r="L415">
        <v>71</v>
      </c>
      <c r="M415" s="1">
        <v>48.878270000000001</v>
      </c>
      <c r="N415" s="4">
        <v>2840</v>
      </c>
      <c r="O415" s="1">
        <v>1.1018399999999999</v>
      </c>
      <c r="P415" s="1">
        <v>4.5762400000000003</v>
      </c>
      <c r="Q415" s="1">
        <v>3024.194</v>
      </c>
      <c r="R415" s="1"/>
    </row>
    <row r="416" spans="1:18" x14ac:dyDescent="0.2">
      <c r="A416" t="s">
        <v>50</v>
      </c>
      <c r="B416">
        <v>2006</v>
      </c>
      <c r="C416" t="s">
        <v>18</v>
      </c>
      <c r="D416" s="1">
        <v>61.069459999999999</v>
      </c>
      <c r="E416" s="1">
        <v>221.28909999999999</v>
      </c>
      <c r="F416" s="2">
        <v>7.1279999999999996E-2</v>
      </c>
      <c r="G416" s="2">
        <v>1.108E-2</v>
      </c>
      <c r="H416" s="3">
        <v>24.3</v>
      </c>
      <c r="I416">
        <v>2.2000000000000002</v>
      </c>
      <c r="J416">
        <v>62</v>
      </c>
      <c r="K416">
        <v>68</v>
      </c>
      <c r="L416">
        <v>68</v>
      </c>
      <c r="M416" s="1">
        <v>50.631219999999999</v>
      </c>
      <c r="N416" s="4">
        <v>3200</v>
      </c>
      <c r="O416" s="1">
        <v>0.87163999999999997</v>
      </c>
      <c r="P416" s="1">
        <v>3.4842399999999998</v>
      </c>
      <c r="Q416" s="1">
        <v>3111.9059999999999</v>
      </c>
      <c r="R416" s="1"/>
    </row>
    <row r="417" spans="1:18" x14ac:dyDescent="0.2">
      <c r="A417" t="s">
        <v>50</v>
      </c>
      <c r="B417">
        <v>2007</v>
      </c>
      <c r="C417" t="s">
        <v>18</v>
      </c>
      <c r="D417" s="1">
        <v>61.349580000000003</v>
      </c>
      <c r="E417" s="1">
        <v>218.68180000000001</v>
      </c>
      <c r="F417" s="2">
        <v>7.0250000000000007E-2</v>
      </c>
      <c r="G417" s="2">
        <v>2.1909999999999999E-2</v>
      </c>
      <c r="H417" s="3">
        <v>24.4</v>
      </c>
      <c r="I417">
        <v>2.4</v>
      </c>
      <c r="J417">
        <v>67</v>
      </c>
      <c r="K417">
        <v>75</v>
      </c>
      <c r="L417">
        <v>75</v>
      </c>
      <c r="M417" s="1">
        <v>52.398509999999902</v>
      </c>
      <c r="N417" s="4">
        <v>3300</v>
      </c>
      <c r="O417" s="1">
        <v>0.98903999999999903</v>
      </c>
      <c r="P417" s="1">
        <v>3.7246000000000001</v>
      </c>
      <c r="Q417" s="1">
        <v>3202.5169999999998</v>
      </c>
      <c r="R417" s="1"/>
    </row>
    <row r="418" spans="1:18" x14ac:dyDescent="0.2">
      <c r="A418" t="s">
        <v>50</v>
      </c>
      <c r="B418">
        <v>2008</v>
      </c>
      <c r="C418" t="s">
        <v>18</v>
      </c>
      <c r="D418" s="1">
        <v>61.628259999999997</v>
      </c>
      <c r="E418" s="1">
        <v>216.4486</v>
      </c>
      <c r="F418" s="2">
        <v>6.9074999999999998E-2</v>
      </c>
      <c r="G418" s="2">
        <v>1.7749999999999998E-2</v>
      </c>
      <c r="H418" s="3">
        <v>24.4</v>
      </c>
      <c r="I418">
        <v>2.5</v>
      </c>
      <c r="J418">
        <v>65</v>
      </c>
      <c r="K418">
        <v>73</v>
      </c>
      <c r="L418">
        <v>74</v>
      </c>
      <c r="M418" s="1">
        <v>54.180259999999997</v>
      </c>
      <c r="N418" s="4">
        <v>3350</v>
      </c>
      <c r="O418" s="1">
        <v>1.14663</v>
      </c>
      <c r="P418" s="1">
        <v>3.8929299999999998</v>
      </c>
      <c r="Q418" s="1">
        <v>3296.2379999999998</v>
      </c>
      <c r="R418" s="1"/>
    </row>
    <row r="419" spans="1:18" x14ac:dyDescent="0.2">
      <c r="A419" t="s">
        <v>50</v>
      </c>
      <c r="B419">
        <v>2009</v>
      </c>
      <c r="C419" t="s">
        <v>18</v>
      </c>
      <c r="D419" s="1">
        <v>61.920310000000001</v>
      </c>
      <c r="E419" s="1">
        <v>214.3098</v>
      </c>
      <c r="F419" s="2">
        <v>6.7714999999999997E-2</v>
      </c>
      <c r="G419" s="2">
        <v>4.4299999999999999E-3</v>
      </c>
      <c r="H419" s="3">
        <v>24.5</v>
      </c>
      <c r="I419">
        <v>2.7</v>
      </c>
      <c r="J419">
        <v>59</v>
      </c>
      <c r="K419">
        <v>63</v>
      </c>
      <c r="L419">
        <v>64</v>
      </c>
      <c r="M419" s="1">
        <v>55.973769999999902</v>
      </c>
      <c r="N419" s="4">
        <v>3310</v>
      </c>
      <c r="O419" s="1">
        <v>1.1313799999999901</v>
      </c>
      <c r="P419" s="1">
        <v>4.0052099999999999</v>
      </c>
      <c r="Q419" s="1">
        <v>3393.4090000000001</v>
      </c>
      <c r="R419" s="1"/>
    </row>
    <row r="420" spans="1:18" x14ac:dyDescent="0.2">
      <c r="A420" t="s">
        <v>50</v>
      </c>
      <c r="B420">
        <v>2010</v>
      </c>
      <c r="C420" t="s">
        <v>18</v>
      </c>
      <c r="D420" s="1">
        <v>62.213809999999903</v>
      </c>
      <c r="E420" s="1">
        <v>212.7046</v>
      </c>
      <c r="F420" s="2">
        <v>6.6059999999999994E-2</v>
      </c>
      <c r="G420" s="2">
        <v>5.79E-3</v>
      </c>
      <c r="H420" s="3">
        <v>24.6</v>
      </c>
      <c r="I420">
        <v>2.9</v>
      </c>
      <c r="J420">
        <v>67</v>
      </c>
      <c r="K420">
        <v>52</v>
      </c>
      <c r="L420">
        <v>64</v>
      </c>
      <c r="M420" s="1">
        <v>57.780389999999997</v>
      </c>
      <c r="N420" s="4">
        <v>3300</v>
      </c>
      <c r="O420" s="1">
        <v>0.94921999999999995</v>
      </c>
      <c r="P420" s="1">
        <v>3.4215900000000001</v>
      </c>
      <c r="Q420" s="1">
        <v>3494.1950000000002</v>
      </c>
      <c r="R420" s="1"/>
    </row>
    <row r="421" spans="1:18" x14ac:dyDescent="0.2">
      <c r="A421" t="s">
        <v>50</v>
      </c>
      <c r="B421">
        <v>2011</v>
      </c>
      <c r="C421" t="s">
        <v>18</v>
      </c>
      <c r="D421" s="1">
        <v>62.519449999999999</v>
      </c>
      <c r="E421" s="1">
        <v>210.89400000000001</v>
      </c>
      <c r="F421" s="2">
        <v>6.4509999999999998E-2</v>
      </c>
      <c r="G421" s="2">
        <v>9.5399999999999999E-3</v>
      </c>
      <c r="H421" s="3">
        <v>24.6</v>
      </c>
      <c r="I421">
        <v>3</v>
      </c>
      <c r="J421">
        <v>67</v>
      </c>
      <c r="K421">
        <v>73</v>
      </c>
      <c r="L421">
        <v>75</v>
      </c>
      <c r="M421" s="1">
        <v>59.599460000000001</v>
      </c>
      <c r="N421" s="4">
        <v>3380</v>
      </c>
      <c r="O421" s="1">
        <v>0.98170000000000002</v>
      </c>
      <c r="P421" s="1">
        <v>3.23916</v>
      </c>
      <c r="Q421" s="1">
        <v>3598.6479999999901</v>
      </c>
      <c r="R421" s="1"/>
    </row>
    <row r="422" spans="1:18" x14ac:dyDescent="0.2">
      <c r="A422" t="s">
        <v>50</v>
      </c>
      <c r="B422">
        <v>2012</v>
      </c>
      <c r="C422" t="s">
        <v>18</v>
      </c>
      <c r="D422" s="1">
        <v>62.859110000000001</v>
      </c>
      <c r="E422" s="1">
        <v>208.37350000000001</v>
      </c>
      <c r="F422" s="2">
        <v>6.2829999999999997E-2</v>
      </c>
      <c r="G422" s="2">
        <v>2.0300000000000001E-3</v>
      </c>
      <c r="H422" s="3">
        <v>24.7</v>
      </c>
      <c r="I422">
        <v>3.2</v>
      </c>
      <c r="J422">
        <v>75</v>
      </c>
      <c r="K422">
        <v>80</v>
      </c>
      <c r="L422">
        <v>80</v>
      </c>
      <c r="M422" s="1">
        <v>61.430309999999999</v>
      </c>
      <c r="N422" s="4">
        <v>3510</v>
      </c>
      <c r="O422" s="1">
        <v>1.1546299999999901</v>
      </c>
      <c r="P422" s="1">
        <v>3.4178500000000001</v>
      </c>
      <c r="Q422" s="1">
        <v>3706.5549999999998</v>
      </c>
      <c r="R422" s="1"/>
    </row>
    <row r="423" spans="1:18" x14ac:dyDescent="0.2">
      <c r="A423" t="s">
        <v>50</v>
      </c>
      <c r="B423">
        <v>2013</v>
      </c>
      <c r="C423" t="s">
        <v>18</v>
      </c>
      <c r="D423" s="1">
        <v>63.110489999999999</v>
      </c>
      <c r="E423" s="1">
        <v>207.47649999999999</v>
      </c>
      <c r="F423" s="2">
        <v>6.1245000000000001E-2</v>
      </c>
      <c r="G423" s="2">
        <v>9.1999999999999905E-4</v>
      </c>
      <c r="H423" s="3">
        <v>24.8</v>
      </c>
      <c r="I423">
        <v>3.4</v>
      </c>
      <c r="J423">
        <v>80</v>
      </c>
      <c r="K423">
        <v>80</v>
      </c>
      <c r="L423">
        <v>80</v>
      </c>
      <c r="M423" s="1">
        <v>63.271450000000002</v>
      </c>
      <c r="N423" s="4">
        <v>3690</v>
      </c>
      <c r="O423" s="1">
        <v>1.38687</v>
      </c>
      <c r="P423" s="1">
        <v>3.69251</v>
      </c>
      <c r="Q423" s="1">
        <v>3817.4940000000001</v>
      </c>
      <c r="R423" s="1"/>
    </row>
    <row r="424" spans="1:18" x14ac:dyDescent="0.2">
      <c r="A424" t="s">
        <v>50</v>
      </c>
      <c r="B424">
        <v>2014</v>
      </c>
      <c r="C424" t="s">
        <v>18</v>
      </c>
      <c r="D424" s="1">
        <v>63.40616</v>
      </c>
      <c r="E424" s="1">
        <v>205.53960000000001</v>
      </c>
      <c r="F424" s="2">
        <v>5.9650000000000002E-2</v>
      </c>
      <c r="G424" s="2">
        <v>1.0399999999999999E-3</v>
      </c>
      <c r="H424" s="3">
        <v>24.8</v>
      </c>
      <c r="I424">
        <v>3.6</v>
      </c>
      <c r="J424">
        <v>75</v>
      </c>
      <c r="K424">
        <v>81</v>
      </c>
      <c r="L424">
        <v>81</v>
      </c>
      <c r="M424" s="1">
        <v>65.119450000000001</v>
      </c>
      <c r="N424" s="4">
        <v>3810</v>
      </c>
      <c r="O424" s="1">
        <v>1.5366599999999999</v>
      </c>
      <c r="P424" s="1">
        <v>4.2846900000000003</v>
      </c>
      <c r="Q424" s="1">
        <v>3930.8959999999902</v>
      </c>
      <c r="R424" s="1"/>
    </row>
    <row r="425" spans="1:18" x14ac:dyDescent="0.2">
      <c r="A425" t="s">
        <v>50</v>
      </c>
      <c r="B425">
        <v>2015</v>
      </c>
      <c r="C425" t="s">
        <v>18</v>
      </c>
      <c r="D425" s="1">
        <v>63.683160000000001</v>
      </c>
      <c r="E425" s="1">
        <v>203.95439999999999</v>
      </c>
      <c r="F425" s="2">
        <v>5.8209999999999998E-2</v>
      </c>
      <c r="G425" s="2">
        <v>9.1E-4</v>
      </c>
      <c r="H425" s="3">
        <v>24.9</v>
      </c>
      <c r="I425">
        <v>3.8</v>
      </c>
      <c r="J425">
        <v>70</v>
      </c>
      <c r="K425">
        <v>67</v>
      </c>
      <c r="L425">
        <v>73</v>
      </c>
      <c r="M425" s="1">
        <v>66.973299999999995</v>
      </c>
      <c r="N425" s="4">
        <v>3830</v>
      </c>
      <c r="O425" s="1">
        <v>1.8157299999999901</v>
      </c>
      <c r="P425" s="1">
        <v>4.7432499999999997</v>
      </c>
      <c r="Q425" s="1">
        <v>4046.3009999999999</v>
      </c>
      <c r="R425" s="1"/>
    </row>
    <row r="426" spans="1:18" x14ac:dyDescent="0.2">
      <c r="A426" t="s">
        <v>50</v>
      </c>
      <c r="B426">
        <v>2016</v>
      </c>
      <c r="C426" t="s">
        <v>18</v>
      </c>
      <c r="D426" s="1">
        <v>63.940219999999997</v>
      </c>
      <c r="E426" s="1">
        <v>202.3809</v>
      </c>
      <c r="F426" s="2">
        <v>5.6945000000000003E-2</v>
      </c>
      <c r="G426" s="2">
        <v>9.1E-4</v>
      </c>
      <c r="H426" s="3">
        <v>24.9</v>
      </c>
      <c r="I426">
        <v>4</v>
      </c>
      <c r="J426">
        <v>72</v>
      </c>
      <c r="K426">
        <v>73</v>
      </c>
      <c r="L426">
        <v>74</v>
      </c>
      <c r="M426" s="1">
        <v>68.83202</v>
      </c>
      <c r="N426" s="4">
        <v>3890</v>
      </c>
      <c r="O426" s="1">
        <v>1.64177</v>
      </c>
      <c r="P426" s="1">
        <v>4.1308199999999999</v>
      </c>
      <c r="Q426" s="1">
        <v>4163.5329999999904</v>
      </c>
      <c r="R426" s="1"/>
    </row>
    <row r="427" spans="1:18" x14ac:dyDescent="0.2">
      <c r="A427" t="s">
        <v>51</v>
      </c>
      <c r="B427">
        <v>2000</v>
      </c>
      <c r="C427" t="s">
        <v>18</v>
      </c>
      <c r="D427" s="1">
        <v>71.068179999999998</v>
      </c>
      <c r="E427" s="1">
        <v>171.79929999999999</v>
      </c>
      <c r="F427" s="2">
        <v>1.6444999999999901E-2</v>
      </c>
      <c r="G427" s="2">
        <v>4.5849900000000003</v>
      </c>
      <c r="H427" s="3">
        <v>24.5</v>
      </c>
      <c r="I427">
        <v>1.7</v>
      </c>
      <c r="J427">
        <v>84</v>
      </c>
      <c r="K427">
        <v>88</v>
      </c>
      <c r="L427">
        <v>88</v>
      </c>
      <c r="M427" s="1">
        <v>99.279780000000002</v>
      </c>
      <c r="N427" s="4">
        <v>8950</v>
      </c>
      <c r="O427" s="1">
        <v>1.55006</v>
      </c>
      <c r="P427" s="1">
        <v>2.8958200000000001</v>
      </c>
      <c r="Q427" s="1">
        <v>1185.145</v>
      </c>
      <c r="R427" s="1"/>
    </row>
    <row r="428" spans="1:18" x14ac:dyDescent="0.2">
      <c r="A428" t="s">
        <v>51</v>
      </c>
      <c r="B428">
        <v>2001</v>
      </c>
      <c r="C428" t="s">
        <v>18</v>
      </c>
      <c r="D428" s="1">
        <v>71.613759999999999</v>
      </c>
      <c r="E428" s="1">
        <v>171.52289999999999</v>
      </c>
      <c r="F428" s="2">
        <v>1.43E-2</v>
      </c>
      <c r="G428" s="2">
        <v>4.3112599999999999</v>
      </c>
      <c r="H428" s="3">
        <v>24.5</v>
      </c>
      <c r="I428">
        <v>1.8</v>
      </c>
      <c r="J428">
        <v>90</v>
      </c>
      <c r="K428">
        <v>93</v>
      </c>
      <c r="L428">
        <v>92</v>
      </c>
      <c r="M428" s="1">
        <v>99.324169999999995</v>
      </c>
      <c r="N428" s="4">
        <v>9430</v>
      </c>
      <c r="O428" s="1">
        <v>1.5924499999999999</v>
      </c>
      <c r="P428" s="1">
        <v>2.9608500000000002</v>
      </c>
      <c r="Q428" s="1">
        <v>1193.9169999999999</v>
      </c>
      <c r="R428" s="1"/>
    </row>
    <row r="429" spans="1:18" x14ac:dyDescent="0.2">
      <c r="A429" t="s">
        <v>51</v>
      </c>
      <c r="B429">
        <v>2002</v>
      </c>
      <c r="C429" t="s">
        <v>18</v>
      </c>
      <c r="D429" s="1">
        <v>71.6464</v>
      </c>
      <c r="E429" s="1">
        <v>173.101</v>
      </c>
      <c r="F429" s="2">
        <v>1.304E-2</v>
      </c>
      <c r="G429" s="2">
        <v>3.91214</v>
      </c>
      <c r="H429" s="3">
        <v>24.6</v>
      </c>
      <c r="I429">
        <v>1.9</v>
      </c>
      <c r="J429">
        <v>84</v>
      </c>
      <c r="K429">
        <v>88</v>
      </c>
      <c r="L429">
        <v>88</v>
      </c>
      <c r="M429" s="1">
        <v>99.368700000000004</v>
      </c>
      <c r="N429" s="4">
        <v>9670</v>
      </c>
      <c r="O429" s="1">
        <v>1.70967</v>
      </c>
      <c r="P429" s="1">
        <v>3.2319</v>
      </c>
      <c r="Q429" s="1">
        <v>1201.8119999999999</v>
      </c>
      <c r="R429" s="1"/>
    </row>
    <row r="430" spans="1:18" x14ac:dyDescent="0.2">
      <c r="A430" t="s">
        <v>51</v>
      </c>
      <c r="B430">
        <v>2003</v>
      </c>
      <c r="C430" t="s">
        <v>18</v>
      </c>
      <c r="D430" s="1">
        <v>71.629459999999995</v>
      </c>
      <c r="E430" s="1">
        <v>168.39930000000001</v>
      </c>
      <c r="F430" s="2">
        <v>1.2874999999999999E-2</v>
      </c>
      <c r="G430" s="2">
        <v>4.0215199999999998</v>
      </c>
      <c r="H430" s="3">
        <v>24.7</v>
      </c>
      <c r="I430">
        <v>2.1</v>
      </c>
      <c r="J430">
        <v>91</v>
      </c>
      <c r="K430">
        <v>99</v>
      </c>
      <c r="L430">
        <v>99</v>
      </c>
      <c r="M430" s="1">
        <v>99.413340000000005</v>
      </c>
      <c r="N430" s="4">
        <v>10280</v>
      </c>
      <c r="O430" s="1">
        <v>1.6913099999999901</v>
      </c>
      <c r="P430" s="1">
        <v>3.2248700000000001</v>
      </c>
      <c r="Q430" s="1">
        <v>1208.9939999999999</v>
      </c>
      <c r="R430" s="1"/>
    </row>
    <row r="431" spans="1:18" x14ac:dyDescent="0.2">
      <c r="A431" t="s">
        <v>51</v>
      </c>
      <c r="B431">
        <v>2004</v>
      </c>
      <c r="C431" t="s">
        <v>18</v>
      </c>
      <c r="D431" s="1">
        <v>72.052059999999997</v>
      </c>
      <c r="E431" s="1">
        <v>163.6061</v>
      </c>
      <c r="F431" s="2">
        <v>1.299E-2</v>
      </c>
      <c r="G431" s="2">
        <v>4.1017400000000004</v>
      </c>
      <c r="H431" s="3">
        <v>24.7</v>
      </c>
      <c r="I431">
        <v>2.2000000000000002</v>
      </c>
      <c r="J431">
        <v>98</v>
      </c>
      <c r="K431">
        <v>98</v>
      </c>
      <c r="L431">
        <v>98</v>
      </c>
      <c r="M431" s="1">
        <v>99.458109999999905</v>
      </c>
      <c r="N431" s="4">
        <v>10970</v>
      </c>
      <c r="O431" s="1">
        <v>1.8272299999999999</v>
      </c>
      <c r="P431" s="1">
        <v>3.3611900000000001</v>
      </c>
      <c r="Q431" s="1">
        <v>1215.6769999999999</v>
      </c>
      <c r="R431" s="1"/>
    </row>
    <row r="432" spans="1:18" x14ac:dyDescent="0.2">
      <c r="A432" t="s">
        <v>51</v>
      </c>
      <c r="B432">
        <v>2005</v>
      </c>
      <c r="C432" t="s">
        <v>18</v>
      </c>
      <c r="D432" s="1">
        <v>72.19999</v>
      </c>
      <c r="E432" s="1">
        <v>163.84389999999999</v>
      </c>
      <c r="F432" s="2">
        <v>1.3165E-2</v>
      </c>
      <c r="G432" s="2">
        <v>3.83311</v>
      </c>
      <c r="H432" s="3">
        <v>24.8</v>
      </c>
      <c r="I432">
        <v>2.2999999999999998</v>
      </c>
      <c r="J432">
        <v>98</v>
      </c>
      <c r="K432">
        <v>97</v>
      </c>
      <c r="L432">
        <v>97</v>
      </c>
      <c r="M432" s="1">
        <v>99.503010000000003</v>
      </c>
      <c r="N432" s="4">
        <v>11460</v>
      </c>
      <c r="O432" s="1">
        <v>1.71797</v>
      </c>
      <c r="P432" s="1">
        <v>3.5652900000000001</v>
      </c>
      <c r="Q432" s="1">
        <v>1222.0029999999999</v>
      </c>
      <c r="R432" s="1"/>
    </row>
    <row r="433" spans="1:18" x14ac:dyDescent="0.2">
      <c r="A433" t="s">
        <v>51</v>
      </c>
      <c r="B433">
        <v>2006</v>
      </c>
      <c r="C433" t="s">
        <v>18</v>
      </c>
      <c r="D433" s="1">
        <v>71.90728</v>
      </c>
      <c r="E433" s="1">
        <v>162.09790000000001</v>
      </c>
      <c r="F433" s="2">
        <v>1.3339999999999999E-2</v>
      </c>
      <c r="G433" s="2">
        <v>3.7241900000000001</v>
      </c>
      <c r="H433" s="3">
        <v>24.8</v>
      </c>
      <c r="I433">
        <v>2.5</v>
      </c>
      <c r="J433">
        <v>99</v>
      </c>
      <c r="K433">
        <v>98</v>
      </c>
      <c r="L433">
        <v>97</v>
      </c>
      <c r="M433" s="1">
        <v>99.548029999999997</v>
      </c>
      <c r="N433" s="4">
        <v>12430</v>
      </c>
      <c r="O433" s="1">
        <v>1.64005</v>
      </c>
      <c r="P433" s="1">
        <v>3.65429</v>
      </c>
      <c r="Q433" s="1">
        <v>1228.0889999999999</v>
      </c>
      <c r="R433" s="1"/>
    </row>
    <row r="434" spans="1:18" x14ac:dyDescent="0.2">
      <c r="A434" t="s">
        <v>51</v>
      </c>
      <c r="B434">
        <v>2007</v>
      </c>
      <c r="C434" t="s">
        <v>18</v>
      </c>
      <c r="D434" s="1">
        <v>73.01061</v>
      </c>
      <c r="E434" s="1">
        <v>160.36410000000001</v>
      </c>
      <c r="F434" s="2">
        <v>1.346E-2</v>
      </c>
      <c r="G434" s="2">
        <v>3.2291799999999999</v>
      </c>
      <c r="H434" s="3">
        <v>24.9</v>
      </c>
      <c r="I434">
        <v>2.6</v>
      </c>
      <c r="J434">
        <v>98</v>
      </c>
      <c r="K434">
        <v>96</v>
      </c>
      <c r="L434">
        <v>97</v>
      </c>
      <c r="M434" s="1">
        <v>99.593180000000004</v>
      </c>
      <c r="N434" s="4">
        <v>13700</v>
      </c>
      <c r="O434" s="1">
        <v>1.49295</v>
      </c>
      <c r="P434" s="1">
        <v>3.5706500000000001</v>
      </c>
      <c r="Q434" s="1">
        <v>1233.8889999999999</v>
      </c>
      <c r="R434" s="1"/>
    </row>
    <row r="435" spans="1:18" x14ac:dyDescent="0.2">
      <c r="A435" t="s">
        <v>51</v>
      </c>
      <c r="B435">
        <v>2008</v>
      </c>
      <c r="C435" t="s">
        <v>18</v>
      </c>
      <c r="D435" s="1">
        <v>72.806190000000001</v>
      </c>
      <c r="E435" s="1">
        <v>164.82220000000001</v>
      </c>
      <c r="F435" s="2">
        <v>1.3445E-2</v>
      </c>
      <c r="G435" s="2">
        <v>2.4661</v>
      </c>
      <c r="H435" s="3">
        <v>24.9</v>
      </c>
      <c r="I435">
        <v>2.8</v>
      </c>
      <c r="J435">
        <v>98</v>
      </c>
      <c r="K435">
        <v>99</v>
      </c>
      <c r="L435">
        <v>99</v>
      </c>
      <c r="M435" s="1">
        <v>99.638450000000006</v>
      </c>
      <c r="N435" s="4">
        <v>14520</v>
      </c>
      <c r="O435" s="1">
        <v>1.40839</v>
      </c>
      <c r="P435" s="1">
        <v>3.992</v>
      </c>
      <c r="Q435" s="1">
        <v>1239.2619999999999</v>
      </c>
      <c r="R435" s="1"/>
    </row>
    <row r="436" spans="1:18" x14ac:dyDescent="0.2">
      <c r="A436" t="s">
        <v>51</v>
      </c>
      <c r="B436">
        <v>2009</v>
      </c>
      <c r="C436" t="s">
        <v>18</v>
      </c>
      <c r="D436" s="1">
        <v>72.867359999999906</v>
      </c>
      <c r="E436" s="1">
        <v>165.3734</v>
      </c>
      <c r="F436" s="2">
        <v>1.3259999999999999E-2</v>
      </c>
      <c r="G436" s="2">
        <v>2.80330999999999</v>
      </c>
      <c r="H436" s="3">
        <v>24.9</v>
      </c>
      <c r="I436">
        <v>2.9</v>
      </c>
      <c r="J436">
        <v>99</v>
      </c>
      <c r="K436">
        <v>99</v>
      </c>
      <c r="L436">
        <v>99</v>
      </c>
      <c r="M436" s="1">
        <v>99.683850000000007</v>
      </c>
      <c r="N436" s="4">
        <v>14910</v>
      </c>
      <c r="O436" s="1">
        <v>1.6011599999999999</v>
      </c>
      <c r="P436" s="1">
        <v>4.2264999999999997</v>
      </c>
      <c r="Q436" s="1">
        <v>1243.991</v>
      </c>
      <c r="R436" s="1"/>
    </row>
    <row r="437" spans="1:18" x14ac:dyDescent="0.2">
      <c r="A437" t="s">
        <v>51</v>
      </c>
      <c r="B437">
        <v>2010</v>
      </c>
      <c r="C437" t="s">
        <v>18</v>
      </c>
      <c r="D437" s="1">
        <v>73.311390000000003</v>
      </c>
      <c r="E437" s="1">
        <v>162.04220000000001</v>
      </c>
      <c r="F437" s="2">
        <v>1.2944999999999899E-2</v>
      </c>
      <c r="G437" s="2">
        <v>2.9575200000000001</v>
      </c>
      <c r="H437" s="3">
        <v>25</v>
      </c>
      <c r="I437">
        <v>3.1</v>
      </c>
      <c r="J437">
        <v>99</v>
      </c>
      <c r="K437">
        <v>99</v>
      </c>
      <c r="L437">
        <v>99</v>
      </c>
      <c r="M437" s="1">
        <v>99.729369999999903</v>
      </c>
      <c r="N437" s="4">
        <v>15470</v>
      </c>
      <c r="O437" s="1">
        <v>2.0217000000000001</v>
      </c>
      <c r="P437" s="1">
        <v>4.5798199999999998</v>
      </c>
      <c r="Q437" s="1">
        <v>1247.9549999999999</v>
      </c>
      <c r="R437" s="1"/>
    </row>
    <row r="438" spans="1:18" x14ac:dyDescent="0.2">
      <c r="A438" t="s">
        <v>51</v>
      </c>
      <c r="B438">
        <v>2011</v>
      </c>
      <c r="C438" t="s">
        <v>18</v>
      </c>
      <c r="D438" s="1">
        <v>73.689119999999903</v>
      </c>
      <c r="E438" s="1">
        <v>156.06399999999999</v>
      </c>
      <c r="F438" s="2">
        <v>1.2574999999999999E-2</v>
      </c>
      <c r="G438" s="2">
        <v>3.0448300000000001</v>
      </c>
      <c r="H438" s="3">
        <v>25</v>
      </c>
      <c r="I438">
        <v>3.3</v>
      </c>
      <c r="J438">
        <v>99</v>
      </c>
      <c r="K438">
        <v>98</v>
      </c>
      <c r="L438">
        <v>98</v>
      </c>
      <c r="M438" s="1">
        <v>99.775019999999998</v>
      </c>
      <c r="N438" s="4">
        <v>16250</v>
      </c>
      <c r="O438" s="1">
        <v>1.7717099999999999</v>
      </c>
      <c r="P438" s="1">
        <v>4.30783</v>
      </c>
      <c r="Q438" s="1">
        <v>1251.08</v>
      </c>
      <c r="R438" s="1"/>
    </row>
    <row r="439" spans="1:18" x14ac:dyDescent="0.2">
      <c r="A439" t="s">
        <v>51</v>
      </c>
      <c r="B439">
        <v>2012</v>
      </c>
      <c r="C439" t="s">
        <v>18</v>
      </c>
      <c r="D439" s="1">
        <v>73.996020000000001</v>
      </c>
      <c r="E439" s="1">
        <v>151.9562</v>
      </c>
      <c r="F439" s="2">
        <v>1.22099999999999E-2</v>
      </c>
      <c r="G439" s="2">
        <v>2.9745400000000002</v>
      </c>
      <c r="H439" s="3">
        <v>25.1</v>
      </c>
      <c r="I439">
        <v>3.5</v>
      </c>
      <c r="J439">
        <v>99</v>
      </c>
      <c r="K439">
        <v>98</v>
      </c>
      <c r="L439">
        <v>98</v>
      </c>
      <c r="M439" s="1">
        <v>99.820790000000002</v>
      </c>
      <c r="N439" s="4">
        <v>18040</v>
      </c>
      <c r="O439" s="1">
        <v>1.90073</v>
      </c>
      <c r="P439" s="1">
        <v>4.2767499999999998</v>
      </c>
      <c r="Q439" s="1">
        <v>1253.4880000000001</v>
      </c>
      <c r="R439" s="1"/>
    </row>
    <row r="440" spans="1:18" x14ac:dyDescent="0.2">
      <c r="A440" t="s">
        <v>51</v>
      </c>
      <c r="B440">
        <v>2013</v>
      </c>
      <c r="C440" t="s">
        <v>18</v>
      </c>
      <c r="D440" s="1">
        <v>74.225629999999995</v>
      </c>
      <c r="E440" s="1">
        <v>145.16319999999999</v>
      </c>
      <c r="F440" s="2">
        <v>1.1905000000000001E-2</v>
      </c>
      <c r="G440" s="2">
        <v>2.9787499999999998</v>
      </c>
      <c r="H440" s="3">
        <v>25.1</v>
      </c>
      <c r="I440">
        <v>3.7</v>
      </c>
      <c r="J440">
        <v>99</v>
      </c>
      <c r="K440">
        <v>98</v>
      </c>
      <c r="L440">
        <v>98</v>
      </c>
      <c r="M440" s="1">
        <v>99.866690000000006</v>
      </c>
      <c r="N440" s="4">
        <v>19690</v>
      </c>
      <c r="O440" s="1">
        <v>1.9576899999999999</v>
      </c>
      <c r="P440" s="1">
        <v>4.6830400000000001</v>
      </c>
      <c r="Q440" s="1">
        <v>1255.452</v>
      </c>
      <c r="R440" s="1"/>
    </row>
    <row r="441" spans="1:18" x14ac:dyDescent="0.2">
      <c r="A441" t="s">
        <v>51</v>
      </c>
      <c r="B441">
        <v>2014</v>
      </c>
      <c r="C441" t="s">
        <v>18</v>
      </c>
      <c r="D441" s="1">
        <v>74.335179999999994</v>
      </c>
      <c r="E441" s="1">
        <v>147.798</v>
      </c>
      <c r="F441" s="2">
        <v>1.158E-2</v>
      </c>
      <c r="G441" s="2">
        <v>2.8162799999999999</v>
      </c>
      <c r="H441" s="3">
        <v>25.2</v>
      </c>
      <c r="I441">
        <v>3.9</v>
      </c>
      <c r="J441">
        <v>98</v>
      </c>
      <c r="K441">
        <v>98</v>
      </c>
      <c r="L441">
        <v>97</v>
      </c>
      <c r="M441" s="1">
        <v>99.866579999999999</v>
      </c>
      <c r="N441" s="4">
        <v>20790</v>
      </c>
      <c r="O441" s="1">
        <v>2.4763000000000002</v>
      </c>
      <c r="P441" s="1">
        <v>5.4939999999999998</v>
      </c>
      <c r="Q441" s="1">
        <v>1257.355</v>
      </c>
      <c r="R441" s="1"/>
    </row>
    <row r="442" spans="1:18" x14ac:dyDescent="0.2">
      <c r="A442" t="s">
        <v>51</v>
      </c>
      <c r="B442">
        <v>2015</v>
      </c>
      <c r="C442" t="s">
        <v>18</v>
      </c>
      <c r="D442" s="1">
        <v>74.567160000000001</v>
      </c>
      <c r="E442" s="1">
        <v>147.84710000000001</v>
      </c>
      <c r="F442" s="2">
        <v>1.125E-2</v>
      </c>
      <c r="G442" s="2">
        <v>2.6119500000000002</v>
      </c>
      <c r="H442" s="3">
        <v>25.2</v>
      </c>
      <c r="I442">
        <v>4.2</v>
      </c>
      <c r="J442">
        <v>99</v>
      </c>
      <c r="K442">
        <v>98</v>
      </c>
      <c r="L442">
        <v>97</v>
      </c>
      <c r="M442" s="1">
        <v>99.866489999999999</v>
      </c>
      <c r="N442" s="4">
        <v>21870</v>
      </c>
      <c r="O442" s="1">
        <v>2.3754900000000001</v>
      </c>
      <c r="P442" s="1">
        <v>5.6999599999999999</v>
      </c>
      <c r="Q442" s="1">
        <v>1259.4559999999999</v>
      </c>
      <c r="R442" s="1"/>
    </row>
    <row r="443" spans="1:18" x14ac:dyDescent="0.2">
      <c r="A443" t="s">
        <v>51</v>
      </c>
      <c r="B443">
        <v>2016</v>
      </c>
      <c r="C443" t="s">
        <v>18</v>
      </c>
      <c r="D443" s="1">
        <v>74.824259999999995</v>
      </c>
      <c r="E443" s="1">
        <v>145.3546</v>
      </c>
      <c r="F443" s="2">
        <v>1.091E-2</v>
      </c>
      <c r="G443" s="2">
        <v>3.0689799999999998</v>
      </c>
      <c r="H443" s="3">
        <v>25.2</v>
      </c>
      <c r="I443">
        <v>4.4000000000000004</v>
      </c>
      <c r="J443">
        <v>92</v>
      </c>
      <c r="K443">
        <v>96</v>
      </c>
      <c r="L443">
        <v>96</v>
      </c>
      <c r="M443" s="1">
        <v>99.866389999999996</v>
      </c>
      <c r="N443" s="4">
        <v>22880</v>
      </c>
      <c r="O443" s="1">
        <v>2.5173999999999999</v>
      </c>
      <c r="P443" s="1">
        <v>5.7067899999999998</v>
      </c>
      <c r="Q443" s="1">
        <v>1261.865</v>
      </c>
      <c r="R443" s="1"/>
    </row>
    <row r="444" spans="1:18" x14ac:dyDescent="0.2">
      <c r="A444" t="s">
        <v>52</v>
      </c>
      <c r="B444">
        <v>2000</v>
      </c>
      <c r="C444" t="s">
        <v>18</v>
      </c>
      <c r="D444" s="1">
        <v>45.900669999999998</v>
      </c>
      <c r="E444" s="1">
        <v>535.18119999999999</v>
      </c>
      <c r="F444" s="2">
        <v>0.112425</v>
      </c>
      <c r="G444" s="2">
        <v>1.36311</v>
      </c>
      <c r="H444" s="3">
        <v>21.7</v>
      </c>
      <c r="I444">
        <v>0.4</v>
      </c>
      <c r="J444">
        <v>73</v>
      </c>
      <c r="K444">
        <v>73</v>
      </c>
      <c r="L444">
        <v>75</v>
      </c>
      <c r="M444" s="1">
        <v>52.942069999999902</v>
      </c>
      <c r="N444" s="4">
        <v>690</v>
      </c>
      <c r="O444" s="1">
        <v>1.26078</v>
      </c>
      <c r="P444" s="1">
        <v>3.3525299999999998</v>
      </c>
      <c r="Q444" s="1">
        <v>11148.758</v>
      </c>
      <c r="R444" s="1"/>
    </row>
    <row r="445" spans="1:18" x14ac:dyDescent="0.2">
      <c r="A445" t="s">
        <v>52</v>
      </c>
      <c r="B445">
        <v>2001</v>
      </c>
      <c r="C445" t="s">
        <v>18</v>
      </c>
      <c r="D445" s="1">
        <v>46.45973</v>
      </c>
      <c r="E445" s="1">
        <v>542.59760000000006</v>
      </c>
      <c r="F445" s="2">
        <v>0.10503999999999999</v>
      </c>
      <c r="G445" s="2">
        <v>1.3047200000000001</v>
      </c>
      <c r="H445" s="3">
        <v>21.8</v>
      </c>
      <c r="I445">
        <v>0.5</v>
      </c>
      <c r="J445">
        <v>81</v>
      </c>
      <c r="K445">
        <v>86</v>
      </c>
      <c r="L445">
        <v>90</v>
      </c>
      <c r="M445" s="1">
        <v>53.8962199999999</v>
      </c>
      <c r="N445" s="4">
        <v>650</v>
      </c>
      <c r="O445" s="1">
        <v>1.03874</v>
      </c>
      <c r="P445" s="1">
        <v>2.9803999999999999</v>
      </c>
      <c r="Q445" s="1">
        <v>11432</v>
      </c>
      <c r="R445" s="1"/>
    </row>
    <row r="446" spans="1:18" x14ac:dyDescent="0.2">
      <c r="A446" t="s">
        <v>52</v>
      </c>
      <c r="B446">
        <v>2002</v>
      </c>
      <c r="C446" t="s">
        <v>18</v>
      </c>
      <c r="D446" s="1">
        <v>47.107500000000002</v>
      </c>
      <c r="E446" s="1">
        <v>547.42619999999999</v>
      </c>
      <c r="F446" s="2">
        <v>9.7405000000000005E-2</v>
      </c>
      <c r="G446" s="2">
        <v>1.2455000000000001</v>
      </c>
      <c r="H446" s="3">
        <v>21.9</v>
      </c>
      <c r="I446">
        <v>0.5</v>
      </c>
      <c r="J446">
        <v>69</v>
      </c>
      <c r="K446">
        <v>79</v>
      </c>
      <c r="L446">
        <v>64</v>
      </c>
      <c r="M446" s="1">
        <v>54.847019999999901</v>
      </c>
      <c r="N446" s="4">
        <v>660</v>
      </c>
      <c r="O446" s="1">
        <v>1.3727</v>
      </c>
      <c r="P446" s="1">
        <v>3.7758699999999998</v>
      </c>
      <c r="Q446" s="1">
        <v>11713.663999999901</v>
      </c>
      <c r="R446" s="1"/>
    </row>
    <row r="447" spans="1:18" x14ac:dyDescent="0.2">
      <c r="A447" t="s">
        <v>52</v>
      </c>
      <c r="B447">
        <v>2003</v>
      </c>
      <c r="C447" t="s">
        <v>18</v>
      </c>
      <c r="D447" s="1">
        <v>47.797280000000001</v>
      </c>
      <c r="E447" s="1">
        <v>550.07830000000001</v>
      </c>
      <c r="F447" s="2">
        <v>8.9954999999999993E-2</v>
      </c>
      <c r="G447" s="2">
        <v>1.2207600000000001</v>
      </c>
      <c r="H447" s="3">
        <v>22</v>
      </c>
      <c r="I447">
        <v>0.6</v>
      </c>
      <c r="J447">
        <v>77</v>
      </c>
      <c r="K447">
        <v>85</v>
      </c>
      <c r="L447">
        <v>84</v>
      </c>
      <c r="M447" s="1">
        <v>55.794809999999998</v>
      </c>
      <c r="N447" s="4">
        <v>700</v>
      </c>
      <c r="O447" s="1">
        <v>1.65459</v>
      </c>
      <c r="P447" s="1">
        <v>4.6748399999999997</v>
      </c>
      <c r="Q447" s="1">
        <v>12000.181</v>
      </c>
      <c r="R447" s="1"/>
    </row>
    <row r="448" spans="1:18" x14ac:dyDescent="0.2">
      <c r="A448" t="s">
        <v>52</v>
      </c>
      <c r="B448">
        <v>2004</v>
      </c>
      <c r="C448" t="s">
        <v>18</v>
      </c>
      <c r="D448" s="1">
        <v>48.56324</v>
      </c>
      <c r="E448" s="1">
        <v>548.92110000000002</v>
      </c>
      <c r="F448" s="2">
        <v>8.3114999999999994E-2</v>
      </c>
      <c r="G448" s="2">
        <v>1.2474499999999999</v>
      </c>
      <c r="H448" s="3">
        <v>22.1</v>
      </c>
      <c r="I448">
        <v>0.7</v>
      </c>
      <c r="J448">
        <v>80</v>
      </c>
      <c r="K448">
        <v>94</v>
      </c>
      <c r="L448">
        <v>89</v>
      </c>
      <c r="M448" s="1">
        <v>56.739219999999897</v>
      </c>
      <c r="N448" s="4">
        <v>740</v>
      </c>
      <c r="O448" s="1">
        <v>1.20767</v>
      </c>
      <c r="P448" s="1">
        <v>5.7333699999999999</v>
      </c>
      <c r="Q448" s="1">
        <v>12301.838</v>
      </c>
      <c r="R448" s="1"/>
    </row>
    <row r="449" spans="1:18" x14ac:dyDescent="0.2">
      <c r="A449" t="s">
        <v>52</v>
      </c>
      <c r="B449">
        <v>2005</v>
      </c>
      <c r="C449" t="s">
        <v>18</v>
      </c>
      <c r="D449" s="1">
        <v>49.634990000000002</v>
      </c>
      <c r="E449" s="1">
        <v>535.43240000000003</v>
      </c>
      <c r="F449" s="2">
        <v>7.7429999999999999E-2</v>
      </c>
      <c r="G449" s="2">
        <v>1.44563</v>
      </c>
      <c r="H449" s="3">
        <v>22.1</v>
      </c>
      <c r="I449">
        <v>0.7</v>
      </c>
      <c r="J449">
        <v>82</v>
      </c>
      <c r="K449">
        <v>94</v>
      </c>
      <c r="L449">
        <v>93</v>
      </c>
      <c r="M449" s="1">
        <v>57.680599999999998</v>
      </c>
      <c r="N449" s="4">
        <v>760</v>
      </c>
      <c r="O449" s="1">
        <v>1.48227</v>
      </c>
      <c r="P449" s="1">
        <v>6.0550499999999996</v>
      </c>
      <c r="Q449" s="1">
        <v>12625.951999999999</v>
      </c>
      <c r="R449" s="1"/>
    </row>
    <row r="450" spans="1:18" x14ac:dyDescent="0.2">
      <c r="A450" t="s">
        <v>52</v>
      </c>
      <c r="B450">
        <v>2006</v>
      </c>
      <c r="C450" t="s">
        <v>18</v>
      </c>
      <c r="D450" s="1">
        <v>50.92933</v>
      </c>
      <c r="E450" s="1">
        <v>511.14830000000001</v>
      </c>
      <c r="F450" s="2">
        <v>7.3020000000000002E-2</v>
      </c>
      <c r="G450" s="2">
        <v>1.93634</v>
      </c>
      <c r="H450" s="3">
        <v>22.2</v>
      </c>
      <c r="I450">
        <v>0.8</v>
      </c>
      <c r="J450">
        <v>85</v>
      </c>
      <c r="K450">
        <v>99</v>
      </c>
      <c r="L450">
        <v>99</v>
      </c>
      <c r="M450" s="1">
        <v>58.618589999999998</v>
      </c>
      <c r="N450" s="4">
        <v>800</v>
      </c>
      <c r="O450" s="1">
        <v>1.32874</v>
      </c>
      <c r="P450" s="1">
        <v>6.9164199999999996</v>
      </c>
      <c r="Q450" s="1">
        <v>12973.6989999999</v>
      </c>
      <c r="R450" s="1"/>
    </row>
    <row r="451" spans="1:18" x14ac:dyDescent="0.2">
      <c r="A451" t="s">
        <v>52</v>
      </c>
      <c r="B451">
        <v>2007</v>
      </c>
      <c r="C451" t="s">
        <v>18</v>
      </c>
      <c r="D451" s="1">
        <v>52.525230000000001</v>
      </c>
      <c r="E451" s="1">
        <v>476.94420000000002</v>
      </c>
      <c r="F451" s="2">
        <v>6.9184999999999997E-2</v>
      </c>
      <c r="G451" s="2">
        <v>1.93215</v>
      </c>
      <c r="H451" s="3">
        <v>22.3</v>
      </c>
      <c r="I451">
        <v>0.9</v>
      </c>
      <c r="J451">
        <v>83</v>
      </c>
      <c r="K451">
        <v>88</v>
      </c>
      <c r="L451">
        <v>87</v>
      </c>
      <c r="M451" s="1">
        <v>59.5535</v>
      </c>
      <c r="N451" s="4">
        <v>880</v>
      </c>
      <c r="O451" s="1">
        <v>1.0342899999999999</v>
      </c>
      <c r="P451" s="1">
        <v>7.6631600000000004</v>
      </c>
      <c r="Q451" s="1">
        <v>13341.806</v>
      </c>
      <c r="R451" s="1"/>
    </row>
    <row r="452" spans="1:18" x14ac:dyDescent="0.2">
      <c r="A452" t="s">
        <v>52</v>
      </c>
      <c r="B452">
        <v>2008</v>
      </c>
      <c r="C452" t="s">
        <v>18</v>
      </c>
      <c r="D452" s="1">
        <v>54.290069999999901</v>
      </c>
      <c r="E452" s="1">
        <v>438.10140000000001</v>
      </c>
      <c r="F452" s="2">
        <v>6.4879999999999993E-2</v>
      </c>
      <c r="G452" s="2">
        <v>1.89990999999999</v>
      </c>
      <c r="H452" s="3">
        <v>22.4</v>
      </c>
      <c r="I452">
        <v>1</v>
      </c>
      <c r="J452">
        <v>88</v>
      </c>
      <c r="K452">
        <v>92</v>
      </c>
      <c r="L452">
        <v>91</v>
      </c>
      <c r="M452" s="1">
        <v>60.484999999999999</v>
      </c>
      <c r="N452" s="4">
        <v>940</v>
      </c>
      <c r="O452" s="1">
        <v>1.9254099999999901</v>
      </c>
      <c r="P452" s="1">
        <v>8.5982199999999995</v>
      </c>
      <c r="Q452" s="1">
        <v>13727.89</v>
      </c>
      <c r="R452" s="1"/>
    </row>
    <row r="453" spans="1:18" x14ac:dyDescent="0.2">
      <c r="A453" t="s">
        <v>52</v>
      </c>
      <c r="B453">
        <v>2009</v>
      </c>
      <c r="C453" t="s">
        <v>18</v>
      </c>
      <c r="D453" s="1">
        <v>56.063800000000001</v>
      </c>
      <c r="E453" s="1">
        <v>399.17079999999999</v>
      </c>
      <c r="F453" s="2">
        <v>6.1745000000000001E-2</v>
      </c>
      <c r="G453" s="2">
        <v>1.73491</v>
      </c>
      <c r="H453" s="3">
        <v>22.4</v>
      </c>
      <c r="I453">
        <v>1</v>
      </c>
      <c r="J453">
        <v>92</v>
      </c>
      <c r="K453">
        <v>93</v>
      </c>
      <c r="L453">
        <v>93</v>
      </c>
      <c r="M453" s="1">
        <v>61.416580000000003</v>
      </c>
      <c r="N453" s="4">
        <v>1000</v>
      </c>
      <c r="O453" s="1">
        <v>1.4864999999999999</v>
      </c>
      <c r="P453" s="1">
        <v>8.26966</v>
      </c>
      <c r="Q453" s="1">
        <v>14128.155000000001</v>
      </c>
      <c r="R453" s="1"/>
    </row>
    <row r="454" spans="1:18" x14ac:dyDescent="0.2">
      <c r="A454" t="s">
        <v>52</v>
      </c>
      <c r="B454">
        <v>2010</v>
      </c>
      <c r="C454" t="s">
        <v>18</v>
      </c>
      <c r="D454" s="1">
        <v>57.640669999999901</v>
      </c>
      <c r="E454" s="1">
        <v>366.25909999999999</v>
      </c>
      <c r="F454" s="2">
        <v>5.8729999999999997E-2</v>
      </c>
      <c r="G454" s="2">
        <v>1.6287</v>
      </c>
      <c r="H454" s="3">
        <v>22.5</v>
      </c>
      <c r="I454">
        <v>1.1000000000000001</v>
      </c>
      <c r="J454">
        <v>93</v>
      </c>
      <c r="K454">
        <v>86</v>
      </c>
      <c r="L454">
        <v>93</v>
      </c>
      <c r="M454" s="1">
        <v>62.347850000000001</v>
      </c>
      <c r="N454" s="4">
        <v>1040</v>
      </c>
      <c r="O454" s="1">
        <v>1.5938000000000001</v>
      </c>
      <c r="P454" s="1">
        <v>7.2413800000000004</v>
      </c>
      <c r="Q454" s="1">
        <v>14539.611999999999</v>
      </c>
      <c r="R454" s="1"/>
    </row>
    <row r="455" spans="1:18" x14ac:dyDescent="0.2">
      <c r="A455" t="s">
        <v>52</v>
      </c>
      <c r="B455">
        <v>2011</v>
      </c>
      <c r="C455" t="s">
        <v>18</v>
      </c>
      <c r="D455" s="1">
        <v>58.973999999999997</v>
      </c>
      <c r="E455" s="1">
        <v>343.67570000000001</v>
      </c>
      <c r="F455" s="2">
        <v>5.4979999999999897E-2</v>
      </c>
      <c r="G455" s="2">
        <v>1.81185999999999</v>
      </c>
      <c r="H455" s="3">
        <v>22.6</v>
      </c>
      <c r="I455">
        <v>1.3</v>
      </c>
      <c r="J455">
        <v>96</v>
      </c>
      <c r="K455">
        <v>97</v>
      </c>
      <c r="L455">
        <v>97</v>
      </c>
      <c r="M455" s="1">
        <v>63.278689999999997</v>
      </c>
      <c r="N455" s="4">
        <v>1080</v>
      </c>
      <c r="O455" s="1">
        <v>1.6225700000000001</v>
      </c>
      <c r="P455" s="1">
        <v>7.4937500000000004</v>
      </c>
      <c r="Q455" s="1">
        <v>14962.115</v>
      </c>
      <c r="R455" s="1"/>
    </row>
    <row r="456" spans="1:18" x14ac:dyDescent="0.2">
      <c r="A456" t="s">
        <v>52</v>
      </c>
      <c r="B456">
        <v>2012</v>
      </c>
      <c r="C456" t="s">
        <v>18</v>
      </c>
      <c r="D456" s="1">
        <v>60.1768199999999</v>
      </c>
      <c r="E456" s="1">
        <v>324.8458</v>
      </c>
      <c r="F456" s="2">
        <v>5.2335E-2</v>
      </c>
      <c r="G456" s="2">
        <v>1.78555999999999</v>
      </c>
      <c r="H456" s="3">
        <v>22.6</v>
      </c>
      <c r="I456">
        <v>1.4</v>
      </c>
      <c r="J456">
        <v>90</v>
      </c>
      <c r="K456">
        <v>95</v>
      </c>
      <c r="L456">
        <v>96</v>
      </c>
      <c r="M456" s="1">
        <v>64.208439999999996</v>
      </c>
      <c r="N456" s="4">
        <v>1080</v>
      </c>
      <c r="O456" s="1">
        <v>1.3466499999999999</v>
      </c>
      <c r="P456" s="1">
        <v>8.4789899999999996</v>
      </c>
      <c r="Q456" s="1">
        <v>15396.014999999999</v>
      </c>
      <c r="R456" s="1"/>
    </row>
    <row r="457" spans="1:18" x14ac:dyDescent="0.2">
      <c r="A457" t="s">
        <v>52</v>
      </c>
      <c r="B457">
        <v>2013</v>
      </c>
      <c r="C457" t="s">
        <v>18</v>
      </c>
      <c r="D457" s="1">
        <v>61.570590000000003</v>
      </c>
      <c r="E457" s="1">
        <v>298.35520000000002</v>
      </c>
      <c r="F457" s="2">
        <v>5.0014999999999997E-2</v>
      </c>
      <c r="G457" s="2">
        <v>1.9367299999999901</v>
      </c>
      <c r="H457" s="3">
        <v>22.7</v>
      </c>
      <c r="I457">
        <v>1.5</v>
      </c>
      <c r="J457">
        <v>88</v>
      </c>
      <c r="K457">
        <v>89</v>
      </c>
      <c r="L457">
        <v>89</v>
      </c>
      <c r="M457" s="1">
        <v>65.137200000000007</v>
      </c>
      <c r="N457" s="4">
        <v>1120</v>
      </c>
      <c r="O457" s="1">
        <v>2.08672999999999</v>
      </c>
      <c r="P457" s="1">
        <v>11.57911</v>
      </c>
      <c r="Q457" s="1">
        <v>15839.286</v>
      </c>
      <c r="R457" s="1"/>
    </row>
    <row r="458" spans="1:18" x14ac:dyDescent="0.2">
      <c r="A458" t="s">
        <v>52</v>
      </c>
      <c r="B458">
        <v>2014</v>
      </c>
      <c r="C458" t="s">
        <v>18</v>
      </c>
      <c r="D458" s="1">
        <v>62.616840000000003</v>
      </c>
      <c r="E458" s="1">
        <v>279.2577</v>
      </c>
      <c r="F458" s="2">
        <v>4.7980000000000002E-2</v>
      </c>
      <c r="G458" s="2">
        <v>1.94303</v>
      </c>
      <c r="H458" s="3">
        <v>22.8</v>
      </c>
      <c r="I458">
        <v>1.7</v>
      </c>
      <c r="J458">
        <v>85</v>
      </c>
      <c r="K458">
        <v>87</v>
      </c>
      <c r="L458">
        <v>91</v>
      </c>
      <c r="M458" s="1">
        <v>66.064059999999998</v>
      </c>
      <c r="N458" s="4">
        <v>1180</v>
      </c>
      <c r="O458" s="1">
        <v>2.2078899999999999</v>
      </c>
      <c r="P458" s="1">
        <v>9.7120499999999996</v>
      </c>
      <c r="Q458" s="1">
        <v>16289.552</v>
      </c>
      <c r="R458" s="1"/>
    </row>
    <row r="459" spans="1:18" x14ac:dyDescent="0.2">
      <c r="A459" t="s">
        <v>52</v>
      </c>
      <c r="B459">
        <v>2015</v>
      </c>
      <c r="C459" t="s">
        <v>18</v>
      </c>
      <c r="D459" s="1">
        <v>63.397289999999998</v>
      </c>
      <c r="E459" s="1">
        <v>266.39729999999997</v>
      </c>
      <c r="F459" s="2">
        <v>4.5614999999999899E-2</v>
      </c>
      <c r="G459" s="2">
        <v>1.9904999999999999</v>
      </c>
      <c r="H459" s="3">
        <v>22.8</v>
      </c>
      <c r="I459">
        <v>1.8</v>
      </c>
      <c r="J459">
        <v>87</v>
      </c>
      <c r="K459">
        <v>88</v>
      </c>
      <c r="L459">
        <v>88</v>
      </c>
      <c r="M459" s="1">
        <v>66.989310000000003</v>
      </c>
      <c r="N459" s="4">
        <v>1190</v>
      </c>
      <c r="O459" s="1">
        <v>2.6739899999999999</v>
      </c>
      <c r="P459" s="1">
        <v>9.3333399999999997</v>
      </c>
      <c r="Q459" s="1">
        <v>16745.303</v>
      </c>
      <c r="R459" s="1"/>
    </row>
    <row r="460" spans="1:18" x14ac:dyDescent="0.2">
      <c r="A460" t="s">
        <v>52</v>
      </c>
      <c r="B460">
        <v>2016</v>
      </c>
      <c r="C460" t="s">
        <v>18</v>
      </c>
      <c r="D460" s="1">
        <v>64.172740000000005</v>
      </c>
      <c r="E460" s="1">
        <v>254.72190000000001</v>
      </c>
      <c r="F460" s="2">
        <v>4.2974999999999999E-2</v>
      </c>
      <c r="G460" s="2">
        <v>2.0043000000000002</v>
      </c>
      <c r="H460" s="3">
        <v>22.9</v>
      </c>
      <c r="I460">
        <v>2</v>
      </c>
      <c r="J460">
        <v>81</v>
      </c>
      <c r="K460">
        <v>83</v>
      </c>
      <c r="L460">
        <v>84</v>
      </c>
      <c r="M460" s="1">
        <v>67.911839999999998</v>
      </c>
      <c r="N460" s="4">
        <v>1220</v>
      </c>
      <c r="O460" s="1">
        <v>2.71862</v>
      </c>
      <c r="P460" s="1">
        <v>9.6936300000000006</v>
      </c>
      <c r="Q460" s="1">
        <v>17205.260999999999</v>
      </c>
      <c r="R460" s="1"/>
    </row>
    <row r="461" spans="1:18" x14ac:dyDescent="0.2">
      <c r="A461" t="s">
        <v>53</v>
      </c>
      <c r="B461">
        <v>2000</v>
      </c>
      <c r="C461" t="s">
        <v>18</v>
      </c>
      <c r="D461" s="1">
        <v>56.192439999999998</v>
      </c>
      <c r="E461" s="1">
        <v>303.7183</v>
      </c>
      <c r="F461" s="2">
        <v>6.6750000000000004E-2</v>
      </c>
      <c r="G461" s="2">
        <v>3.1554099999999998</v>
      </c>
      <c r="H461" s="3">
        <v>21.9</v>
      </c>
      <c r="I461">
        <v>0.9</v>
      </c>
      <c r="J461">
        <v>89</v>
      </c>
      <c r="K461">
        <v>84</v>
      </c>
      <c r="L461">
        <v>80</v>
      </c>
      <c r="M461" s="1">
        <v>75.001359999999906</v>
      </c>
      <c r="N461" s="4">
        <v>1110</v>
      </c>
      <c r="O461" s="1">
        <v>0.63280999999999998</v>
      </c>
      <c r="P461" s="1">
        <v>2.6930499999999999</v>
      </c>
      <c r="Q461" s="1">
        <v>1317.703</v>
      </c>
      <c r="R461" s="1"/>
    </row>
    <row r="462" spans="1:18" x14ac:dyDescent="0.2">
      <c r="A462" t="s">
        <v>53</v>
      </c>
      <c r="B462">
        <v>2001</v>
      </c>
      <c r="C462" t="s">
        <v>18</v>
      </c>
      <c r="D462" s="1">
        <v>56.64414</v>
      </c>
      <c r="E462" s="1">
        <v>301.07670000000002</v>
      </c>
      <c r="F462" s="2">
        <v>6.5134999999999998E-2</v>
      </c>
      <c r="G462" s="2">
        <v>3.27928</v>
      </c>
      <c r="H462" s="3">
        <v>22.1</v>
      </c>
      <c r="I462">
        <v>1</v>
      </c>
      <c r="J462">
        <v>89</v>
      </c>
      <c r="K462">
        <v>85</v>
      </c>
      <c r="L462">
        <v>87</v>
      </c>
      <c r="M462" s="1">
        <v>75.139110000000002</v>
      </c>
      <c r="N462" s="4">
        <v>1150</v>
      </c>
      <c r="O462" s="1">
        <v>0.77833999999999903</v>
      </c>
      <c r="P462" s="1">
        <v>2.44617</v>
      </c>
      <c r="Q462" s="1">
        <v>1360.0739999999901</v>
      </c>
      <c r="R462" s="1"/>
    </row>
    <row r="463" spans="1:18" x14ac:dyDescent="0.2">
      <c r="A463" t="s">
        <v>53</v>
      </c>
      <c r="B463">
        <v>2002</v>
      </c>
      <c r="C463" t="s">
        <v>18</v>
      </c>
      <c r="D463" s="1">
        <v>57.056819999999902</v>
      </c>
      <c r="E463" s="1">
        <v>298.99509999999998</v>
      </c>
      <c r="F463" s="2">
        <v>6.3395000000000007E-2</v>
      </c>
      <c r="G463" s="2">
        <v>3.3673999999999999</v>
      </c>
      <c r="H463" s="3">
        <v>22.3</v>
      </c>
      <c r="I463">
        <v>1.1000000000000001</v>
      </c>
      <c r="J463">
        <v>90</v>
      </c>
      <c r="K463">
        <v>86</v>
      </c>
      <c r="L463">
        <v>87</v>
      </c>
      <c r="M463" s="1">
        <v>75.287700000000001</v>
      </c>
      <c r="N463" s="4">
        <v>1080</v>
      </c>
      <c r="O463" s="1">
        <v>0.53808999999999996</v>
      </c>
      <c r="P463" s="1">
        <v>2.3514200000000001</v>
      </c>
      <c r="Q463" s="1">
        <v>1404.261</v>
      </c>
      <c r="R463" s="1"/>
    </row>
    <row r="464" spans="1:18" x14ac:dyDescent="0.2">
      <c r="A464" t="s">
        <v>53</v>
      </c>
      <c r="B464">
        <v>2003</v>
      </c>
      <c r="C464" t="s">
        <v>18</v>
      </c>
      <c r="D464" s="1">
        <v>57.444339999999997</v>
      </c>
      <c r="E464" s="1">
        <v>297.40030000000002</v>
      </c>
      <c r="F464" s="2">
        <v>6.1585000000000001E-2</v>
      </c>
      <c r="G464" s="2">
        <v>3.6340300000000001</v>
      </c>
      <c r="H464" s="3">
        <v>22.4</v>
      </c>
      <c r="I464">
        <v>1.2</v>
      </c>
      <c r="J464">
        <v>90</v>
      </c>
      <c r="K464">
        <v>87</v>
      </c>
      <c r="L464">
        <v>87</v>
      </c>
      <c r="M464" s="1">
        <v>75.440969999999993</v>
      </c>
      <c r="N464" s="4">
        <v>1160</v>
      </c>
      <c r="O464" s="1">
        <v>0.95062000000000002</v>
      </c>
      <c r="P464" s="1">
        <v>2.3435999999999999</v>
      </c>
      <c r="Q464" s="1">
        <v>1449.925</v>
      </c>
      <c r="R464" s="1"/>
    </row>
    <row r="465" spans="1:18" x14ac:dyDescent="0.2">
      <c r="A465" t="s">
        <v>53</v>
      </c>
      <c r="B465">
        <v>2004</v>
      </c>
      <c r="C465" t="s">
        <v>18</v>
      </c>
      <c r="D465" s="1">
        <v>57.869639999999997</v>
      </c>
      <c r="E465" s="1">
        <v>294.41910000000001</v>
      </c>
      <c r="F465" s="2">
        <v>5.9790000000000003E-2</v>
      </c>
      <c r="G465" s="2">
        <v>3.56088</v>
      </c>
      <c r="H465" s="3">
        <v>22.6</v>
      </c>
      <c r="I465">
        <v>1.3</v>
      </c>
      <c r="J465">
        <v>92</v>
      </c>
      <c r="K465">
        <v>88</v>
      </c>
      <c r="L465">
        <v>87</v>
      </c>
      <c r="M465" s="1">
        <v>75.580380000000005</v>
      </c>
      <c r="N465" s="4">
        <v>1240</v>
      </c>
      <c r="O465" s="1">
        <v>1.2878399999999901</v>
      </c>
      <c r="P465" s="1">
        <v>2.5186799999999998</v>
      </c>
      <c r="Q465" s="1">
        <v>1496.527</v>
      </c>
      <c r="R465" s="1"/>
    </row>
    <row r="466" spans="1:18" x14ac:dyDescent="0.2">
      <c r="A466" t="s">
        <v>53</v>
      </c>
      <c r="B466">
        <v>2005</v>
      </c>
      <c r="C466" t="s">
        <v>18</v>
      </c>
      <c r="D466" s="1">
        <v>58.324419999999897</v>
      </c>
      <c r="E466" s="1">
        <v>290.4332</v>
      </c>
      <c r="F466" s="2">
        <v>5.8079999999999903E-2</v>
      </c>
      <c r="G466" s="2">
        <v>3.30940999999999</v>
      </c>
      <c r="H466" s="3">
        <v>22.7</v>
      </c>
      <c r="I466">
        <v>1.4</v>
      </c>
      <c r="J466">
        <v>91</v>
      </c>
      <c r="K466">
        <v>94</v>
      </c>
      <c r="L466">
        <v>95</v>
      </c>
      <c r="M466" s="1">
        <v>75.728259999999906</v>
      </c>
      <c r="N466" s="4">
        <v>1230</v>
      </c>
      <c r="O466" s="1">
        <v>1.28609</v>
      </c>
      <c r="P466" s="1">
        <v>2.8428800000000001</v>
      </c>
      <c r="Q466" s="1">
        <v>1543.741</v>
      </c>
      <c r="R466" s="1"/>
    </row>
    <row r="467" spans="1:18" x14ac:dyDescent="0.2">
      <c r="A467" t="s">
        <v>53</v>
      </c>
      <c r="B467">
        <v>2006</v>
      </c>
      <c r="C467" t="s">
        <v>18</v>
      </c>
      <c r="D467" s="1">
        <v>58.835039999999999</v>
      </c>
      <c r="E467" s="1">
        <v>283.96210000000002</v>
      </c>
      <c r="F467" s="2">
        <v>5.6524999999999999E-2</v>
      </c>
      <c r="G467" s="2">
        <v>3.2504400000000002</v>
      </c>
      <c r="H467" s="3">
        <v>22.9</v>
      </c>
      <c r="I467">
        <v>1.5</v>
      </c>
      <c r="J467">
        <v>89</v>
      </c>
      <c r="K467">
        <v>94</v>
      </c>
      <c r="L467">
        <v>95</v>
      </c>
      <c r="M467" s="1">
        <v>75.884630000000001</v>
      </c>
      <c r="N467" s="4">
        <v>1240</v>
      </c>
      <c r="O467" s="1">
        <v>1.16425</v>
      </c>
      <c r="P467" s="1">
        <v>3.3437299999999999</v>
      </c>
      <c r="Q467" s="1">
        <v>1591.4449999999999</v>
      </c>
      <c r="R467" s="1"/>
    </row>
    <row r="468" spans="1:18" x14ac:dyDescent="0.2">
      <c r="A468" t="s">
        <v>53</v>
      </c>
      <c r="B468">
        <v>2007</v>
      </c>
      <c r="C468" t="s">
        <v>18</v>
      </c>
      <c r="D468" s="1">
        <v>59.1631199999999</v>
      </c>
      <c r="E468" s="1">
        <v>282.47879999999998</v>
      </c>
      <c r="F468" s="2">
        <v>5.5074999999999999E-2</v>
      </c>
      <c r="G468" s="2">
        <v>3.19286</v>
      </c>
      <c r="H468" s="3">
        <v>23</v>
      </c>
      <c r="I468">
        <v>1.6</v>
      </c>
      <c r="J468">
        <v>88</v>
      </c>
      <c r="K468">
        <v>94</v>
      </c>
      <c r="L468">
        <v>95</v>
      </c>
      <c r="M468" s="1">
        <v>76.049480000000003</v>
      </c>
      <c r="N468" s="4">
        <v>1290</v>
      </c>
      <c r="O468" s="1">
        <v>1.2765</v>
      </c>
      <c r="P468" s="1">
        <v>3.5860799999999999</v>
      </c>
      <c r="Q468" s="1">
        <v>1639.848</v>
      </c>
      <c r="R468" s="1"/>
    </row>
    <row r="469" spans="1:18" x14ac:dyDescent="0.2">
      <c r="A469" t="s">
        <v>53</v>
      </c>
      <c r="B469">
        <v>2008</v>
      </c>
      <c r="C469" t="s">
        <v>18</v>
      </c>
      <c r="D469" s="1">
        <v>59.405859999999997</v>
      </c>
      <c r="E469" s="1">
        <v>282.8544</v>
      </c>
      <c r="F469" s="2">
        <v>5.3829999999999899E-2</v>
      </c>
      <c r="G469" s="2">
        <v>2.9782899999999999</v>
      </c>
      <c r="H469" s="3">
        <v>23.1</v>
      </c>
      <c r="I469">
        <v>1.7</v>
      </c>
      <c r="J469">
        <v>92</v>
      </c>
      <c r="K469">
        <v>96</v>
      </c>
      <c r="L469">
        <v>96</v>
      </c>
      <c r="M469" s="1">
        <v>76.223010000000002</v>
      </c>
      <c r="N469" s="4">
        <v>1360</v>
      </c>
      <c r="O469" s="1">
        <v>1.1662299999999901</v>
      </c>
      <c r="P469" s="1">
        <v>3.5421199999999899</v>
      </c>
      <c r="Q469" s="1">
        <v>1689.2850000000001</v>
      </c>
      <c r="R469" s="1"/>
    </row>
    <row r="470" spans="1:18" x14ac:dyDescent="0.2">
      <c r="A470" t="s">
        <v>53</v>
      </c>
      <c r="B470">
        <v>2009</v>
      </c>
      <c r="C470" t="s">
        <v>18</v>
      </c>
      <c r="D470" s="1">
        <v>59.650790000000001</v>
      </c>
      <c r="E470" s="1">
        <v>282.71960000000001</v>
      </c>
      <c r="F470" s="2">
        <v>5.2429999999999997E-2</v>
      </c>
      <c r="G470" s="2">
        <v>3.04815999999999</v>
      </c>
      <c r="H470" s="3">
        <v>23.3</v>
      </c>
      <c r="I470">
        <v>1.9</v>
      </c>
      <c r="J470">
        <v>96</v>
      </c>
      <c r="K470">
        <v>97</v>
      </c>
      <c r="L470">
        <v>98</v>
      </c>
      <c r="M470" s="1">
        <v>76.404439999999994</v>
      </c>
      <c r="N470" s="4">
        <v>1410</v>
      </c>
      <c r="O470" s="1">
        <v>1.44137</v>
      </c>
      <c r="P470" s="1">
        <v>3.4998300000000002</v>
      </c>
      <c r="Q470" s="1">
        <v>1740.279</v>
      </c>
      <c r="R470" s="1"/>
    </row>
    <row r="471" spans="1:18" x14ac:dyDescent="0.2">
      <c r="A471" t="s">
        <v>53</v>
      </c>
      <c r="B471">
        <v>2010</v>
      </c>
      <c r="C471" t="s">
        <v>18</v>
      </c>
      <c r="D471" s="1">
        <v>59.914149999999999</v>
      </c>
      <c r="E471" s="1">
        <v>282.43279999999999</v>
      </c>
      <c r="F471" s="2">
        <v>5.1090000000000003E-2</v>
      </c>
      <c r="G471" s="2">
        <v>3.05707</v>
      </c>
      <c r="H471" s="3">
        <v>23.4</v>
      </c>
      <c r="I471">
        <v>2</v>
      </c>
      <c r="J471">
        <v>92</v>
      </c>
      <c r="K471">
        <v>97</v>
      </c>
      <c r="L471">
        <v>97</v>
      </c>
      <c r="M471" s="1">
        <v>76.594350000000006</v>
      </c>
      <c r="N471" s="4">
        <v>1470</v>
      </c>
      <c r="O471" s="1">
        <v>1.0764799999999899</v>
      </c>
      <c r="P471" s="1">
        <v>3.3506300000000002</v>
      </c>
      <c r="Q471" s="1">
        <v>1793.1959999999999</v>
      </c>
      <c r="R471" s="1"/>
    </row>
    <row r="472" spans="1:18" x14ac:dyDescent="0.2">
      <c r="A472" t="s">
        <v>53</v>
      </c>
      <c r="B472">
        <v>2011</v>
      </c>
      <c r="C472" t="s">
        <v>18</v>
      </c>
      <c r="D472" s="1">
        <v>60.398449999999997</v>
      </c>
      <c r="E472" s="1">
        <v>275.27370000000002</v>
      </c>
      <c r="F472" s="2">
        <v>4.9715000000000002E-2</v>
      </c>
      <c r="G472" s="2">
        <v>2.9161299999999999</v>
      </c>
      <c r="H472" s="3">
        <v>23.5</v>
      </c>
      <c r="I472">
        <v>2.1</v>
      </c>
      <c r="J472">
        <v>91</v>
      </c>
      <c r="K472">
        <v>95</v>
      </c>
      <c r="L472">
        <v>96</v>
      </c>
      <c r="M472" s="1">
        <v>76.792319999999904</v>
      </c>
      <c r="N472" s="4">
        <v>1390</v>
      </c>
      <c r="O472" s="1">
        <v>1.3762700000000001</v>
      </c>
      <c r="P472" s="1">
        <v>4.0144199999999897</v>
      </c>
      <c r="Q472" s="1">
        <v>1848.1469999999999</v>
      </c>
      <c r="R472" s="1"/>
    </row>
    <row r="473" spans="1:18" x14ac:dyDescent="0.2">
      <c r="A473" t="s">
        <v>53</v>
      </c>
      <c r="B473">
        <v>2012</v>
      </c>
      <c r="C473" t="s">
        <v>18</v>
      </c>
      <c r="D473" s="1">
        <v>60.828769999999999</v>
      </c>
      <c r="E473" s="1">
        <v>269.01130000000001</v>
      </c>
      <c r="F473" s="2">
        <v>4.8389999999999898E-2</v>
      </c>
      <c r="G473" s="2">
        <v>2.96326</v>
      </c>
      <c r="H473" s="3">
        <v>23.6</v>
      </c>
      <c r="I473">
        <v>2.2000000000000002</v>
      </c>
      <c r="J473">
        <v>95</v>
      </c>
      <c r="K473">
        <v>98</v>
      </c>
      <c r="L473">
        <v>98</v>
      </c>
      <c r="M473" s="1">
        <v>76.998760000000004</v>
      </c>
      <c r="N473" s="4">
        <v>1460</v>
      </c>
      <c r="O473" s="1">
        <v>1.48369</v>
      </c>
      <c r="P473" s="1">
        <v>3.9242499999999998</v>
      </c>
      <c r="Q473" s="1">
        <v>1905.0129999999999</v>
      </c>
      <c r="R473" s="1"/>
    </row>
    <row r="474" spans="1:18" x14ac:dyDescent="0.2">
      <c r="A474" t="s">
        <v>53</v>
      </c>
      <c r="B474">
        <v>2013</v>
      </c>
      <c r="C474" t="s">
        <v>18</v>
      </c>
      <c r="D474" s="1">
        <v>61.1667699999999</v>
      </c>
      <c r="E474" s="1">
        <v>266.06939999999997</v>
      </c>
      <c r="F474" s="2">
        <v>4.7039999999999998E-2</v>
      </c>
      <c r="G474" s="2">
        <v>2.8850899999999999</v>
      </c>
      <c r="H474" s="3">
        <v>23.7</v>
      </c>
      <c r="I474">
        <v>2.4</v>
      </c>
      <c r="J474">
        <v>96</v>
      </c>
      <c r="K474">
        <v>96</v>
      </c>
      <c r="L474">
        <v>97</v>
      </c>
      <c r="M474" s="1">
        <v>77.212530000000001</v>
      </c>
      <c r="N474" s="4">
        <v>1520</v>
      </c>
      <c r="O474" s="1">
        <v>1.07338</v>
      </c>
      <c r="P474" s="1">
        <v>4.0646399999999998</v>
      </c>
      <c r="Q474" s="1">
        <v>1963.712</v>
      </c>
      <c r="R474" s="1"/>
    </row>
    <row r="475" spans="1:18" x14ac:dyDescent="0.2">
      <c r="A475" t="s">
        <v>53</v>
      </c>
      <c r="B475">
        <v>2014</v>
      </c>
      <c r="C475" t="s">
        <v>18</v>
      </c>
      <c r="D475" s="1">
        <v>61.356169999999999</v>
      </c>
      <c r="E475" s="1">
        <v>266.70690000000002</v>
      </c>
      <c r="F475" s="2">
        <v>4.5824999999999998E-2</v>
      </c>
      <c r="G475" s="2">
        <v>2.9274200000000001</v>
      </c>
      <c r="H475" s="3">
        <v>23.8</v>
      </c>
      <c r="I475">
        <v>2.5</v>
      </c>
      <c r="J475">
        <v>96</v>
      </c>
      <c r="K475">
        <v>97</v>
      </c>
      <c r="L475">
        <v>96</v>
      </c>
      <c r="M475" s="1">
        <v>77.433300000000003</v>
      </c>
      <c r="N475" s="4">
        <v>1490</v>
      </c>
      <c r="O475" s="1">
        <v>0.75170000000000003</v>
      </c>
      <c r="P475" s="1">
        <v>3.4564699999999902</v>
      </c>
      <c r="Q475" s="1">
        <v>2024.0419999999999</v>
      </c>
      <c r="R475" s="1"/>
    </row>
    <row r="476" spans="1:18" x14ac:dyDescent="0.2">
      <c r="A476" t="s">
        <v>53</v>
      </c>
      <c r="B476">
        <v>2015</v>
      </c>
      <c r="C476" t="s">
        <v>18</v>
      </c>
      <c r="D476" s="1">
        <v>61.634349999999998</v>
      </c>
      <c r="E476" s="1">
        <v>264.84359999999998</v>
      </c>
      <c r="F476" s="2">
        <v>4.4685000000000002E-2</v>
      </c>
      <c r="G476" s="2">
        <v>2.9561700000000002</v>
      </c>
      <c r="H476" s="3">
        <v>23.9</v>
      </c>
      <c r="I476">
        <v>2.7</v>
      </c>
      <c r="J476">
        <v>97</v>
      </c>
      <c r="K476">
        <v>96</v>
      </c>
      <c r="L476">
        <v>97</v>
      </c>
      <c r="M476" s="1">
        <v>77.660740000000004</v>
      </c>
      <c r="N476" s="4">
        <v>1540</v>
      </c>
      <c r="O476" s="1">
        <v>0.53393000000000002</v>
      </c>
      <c r="P476" s="1">
        <v>3.0999500000000002</v>
      </c>
      <c r="Q476" s="1">
        <v>2085.86</v>
      </c>
      <c r="R476" s="1"/>
    </row>
    <row r="477" spans="1:18" x14ac:dyDescent="0.2">
      <c r="A477" t="s">
        <v>53</v>
      </c>
      <c r="B477">
        <v>2016</v>
      </c>
      <c r="C477" t="s">
        <v>18</v>
      </c>
      <c r="D477" s="1">
        <v>61.918379999999999</v>
      </c>
      <c r="E477" s="1">
        <v>262.21010000000001</v>
      </c>
      <c r="F477" s="2">
        <v>4.3700000000000003E-2</v>
      </c>
      <c r="G477" s="2">
        <v>2.7928599999999899</v>
      </c>
      <c r="H477" s="3">
        <v>24</v>
      </c>
      <c r="I477">
        <v>2.8</v>
      </c>
      <c r="J477">
        <v>97</v>
      </c>
      <c r="K477">
        <v>95</v>
      </c>
      <c r="L477">
        <v>95</v>
      </c>
      <c r="M477" s="1">
        <v>77.827240000000003</v>
      </c>
      <c r="N477" s="4">
        <v>1530</v>
      </c>
      <c r="O477" s="1">
        <v>0.60855000000000004</v>
      </c>
      <c r="P477" s="1">
        <v>2.9556499999999999</v>
      </c>
      <c r="Q477" s="1">
        <v>2149.136</v>
      </c>
      <c r="R477" s="1"/>
    </row>
    <row r="478" spans="1:18" x14ac:dyDescent="0.2">
      <c r="A478" t="s">
        <v>54</v>
      </c>
      <c r="B478">
        <v>2000</v>
      </c>
      <c r="C478" t="s">
        <v>18</v>
      </c>
      <c r="D478" s="1">
        <v>52.653289999999998</v>
      </c>
      <c r="E478" s="1">
        <v>291.16180000000003</v>
      </c>
      <c r="F478" s="2">
        <v>0.116665</v>
      </c>
      <c r="G478" s="2">
        <v>3.0242</v>
      </c>
      <c r="H478" s="3">
        <v>22.1</v>
      </c>
      <c r="I478">
        <v>0.6</v>
      </c>
      <c r="J478">
        <v>71</v>
      </c>
      <c r="K478">
        <v>52</v>
      </c>
      <c r="L478">
        <v>49</v>
      </c>
      <c r="M478" s="1">
        <v>53.37679</v>
      </c>
      <c r="N478" s="4">
        <v>1090</v>
      </c>
      <c r="O478" s="1">
        <v>3.4765799999999998</v>
      </c>
      <c r="P478" s="1">
        <v>7.7105600000000001</v>
      </c>
      <c r="Q478" s="1">
        <v>1201.3009999999999</v>
      </c>
      <c r="R478" s="1"/>
    </row>
    <row r="479" spans="1:18" x14ac:dyDescent="0.2">
      <c r="A479" t="s">
        <v>54</v>
      </c>
      <c r="B479">
        <v>2001</v>
      </c>
      <c r="C479" t="s">
        <v>18</v>
      </c>
      <c r="D479" s="1">
        <v>52.877800000000001</v>
      </c>
      <c r="E479" s="1">
        <v>293.30549999999999</v>
      </c>
      <c r="F479" s="2">
        <v>0.11408</v>
      </c>
      <c r="G479" s="2">
        <v>2.7479800000000001</v>
      </c>
      <c r="H479" s="3">
        <v>22.2</v>
      </c>
      <c r="I479">
        <v>0.7</v>
      </c>
      <c r="J479">
        <v>72</v>
      </c>
      <c r="K479">
        <v>56</v>
      </c>
      <c r="L479">
        <v>53</v>
      </c>
      <c r="M479" s="1">
        <v>54.228919999999903</v>
      </c>
      <c r="N479" s="4">
        <v>1100</v>
      </c>
      <c r="O479" s="1">
        <v>3.2035900000000002</v>
      </c>
      <c r="P479" s="1">
        <v>6.7937199999999898</v>
      </c>
      <c r="Q479" s="1">
        <v>1227.106</v>
      </c>
      <c r="R479" s="1"/>
    </row>
    <row r="480" spans="1:18" x14ac:dyDescent="0.2">
      <c r="A480" t="s">
        <v>54</v>
      </c>
      <c r="B480">
        <v>2002</v>
      </c>
      <c r="C480" t="s">
        <v>18</v>
      </c>
      <c r="D480" s="1">
        <v>53.098209999999902</v>
      </c>
      <c r="E480" s="1">
        <v>296.41390000000001</v>
      </c>
      <c r="F480" s="2">
        <v>0.111015</v>
      </c>
      <c r="G480" s="2">
        <v>2.6011899999999999</v>
      </c>
      <c r="H480" s="3">
        <v>22.3</v>
      </c>
      <c r="I480">
        <v>0.7</v>
      </c>
      <c r="J480">
        <v>73</v>
      </c>
      <c r="K480">
        <v>60</v>
      </c>
      <c r="L480">
        <v>57</v>
      </c>
      <c r="M480" s="1">
        <v>55.077219999999997</v>
      </c>
      <c r="N480" s="4">
        <v>1110</v>
      </c>
      <c r="O480" s="1">
        <v>2.0288300000000001</v>
      </c>
      <c r="P480" s="1">
        <v>6.3324099999999897</v>
      </c>
      <c r="Q480" s="1">
        <v>1254.453</v>
      </c>
      <c r="R480" s="1"/>
    </row>
    <row r="481" spans="1:18" x14ac:dyDescent="0.2">
      <c r="A481" t="s">
        <v>54</v>
      </c>
      <c r="B481">
        <v>2003</v>
      </c>
      <c r="C481" t="s">
        <v>18</v>
      </c>
      <c r="D481" s="1">
        <v>53.3568</v>
      </c>
      <c r="E481" s="1">
        <v>299.93610000000001</v>
      </c>
      <c r="F481" s="2">
        <v>0.10727</v>
      </c>
      <c r="G481" s="2">
        <v>3.06625999999999</v>
      </c>
      <c r="H481" s="3">
        <v>22.4</v>
      </c>
      <c r="I481">
        <v>0.8</v>
      </c>
      <c r="J481">
        <v>74</v>
      </c>
      <c r="K481">
        <v>65</v>
      </c>
      <c r="L481">
        <v>60</v>
      </c>
      <c r="M481" s="1">
        <v>55.921039999999998</v>
      </c>
      <c r="N481" s="4">
        <v>1100</v>
      </c>
      <c r="O481" s="1">
        <v>2.6728299999999998</v>
      </c>
      <c r="P481" s="1">
        <v>6.64682</v>
      </c>
      <c r="Q481" s="1">
        <v>1283.3050000000001</v>
      </c>
      <c r="R481" s="1"/>
    </row>
    <row r="482" spans="1:18" x14ac:dyDescent="0.2">
      <c r="A482" t="s">
        <v>54</v>
      </c>
      <c r="B482">
        <v>2004</v>
      </c>
      <c r="C482" t="s">
        <v>18</v>
      </c>
      <c r="D482" s="1">
        <v>53.702860000000001</v>
      </c>
      <c r="E482" s="1">
        <v>302.54840000000002</v>
      </c>
      <c r="F482" s="2">
        <v>0.103155</v>
      </c>
      <c r="G482" s="2">
        <v>3.5557699999999999</v>
      </c>
      <c r="H482" s="3">
        <v>22.5</v>
      </c>
      <c r="I482">
        <v>0.9</v>
      </c>
      <c r="J482">
        <v>75</v>
      </c>
      <c r="K482">
        <v>69</v>
      </c>
      <c r="L482">
        <v>64</v>
      </c>
      <c r="M482" s="1">
        <v>56.7607</v>
      </c>
      <c r="N482" s="4">
        <v>1140</v>
      </c>
      <c r="O482" s="1">
        <v>3.61286</v>
      </c>
      <c r="P482" s="1">
        <v>8.0478299999999994</v>
      </c>
      <c r="Q482" s="1">
        <v>1313.492</v>
      </c>
      <c r="R482" s="1"/>
    </row>
    <row r="483" spans="1:18" x14ac:dyDescent="0.2">
      <c r="A483" t="s">
        <v>54</v>
      </c>
      <c r="B483">
        <v>2005</v>
      </c>
      <c r="C483" t="s">
        <v>18</v>
      </c>
      <c r="D483" s="1">
        <v>54.129130000000004</v>
      </c>
      <c r="E483" s="1">
        <v>304.65359999999998</v>
      </c>
      <c r="F483" s="2">
        <v>9.8639999999999894E-2</v>
      </c>
      <c r="G483" s="2">
        <v>3.69091999999999</v>
      </c>
      <c r="H483" s="3">
        <v>22.6</v>
      </c>
      <c r="I483">
        <v>1</v>
      </c>
      <c r="J483">
        <v>76</v>
      </c>
      <c r="K483">
        <v>73</v>
      </c>
      <c r="L483">
        <v>68</v>
      </c>
      <c r="M483" s="1">
        <v>57.595569999999903</v>
      </c>
      <c r="N483" s="4">
        <v>1200</v>
      </c>
      <c r="O483" s="1">
        <v>3.00658</v>
      </c>
      <c r="P483" s="1">
        <v>7.6838199999999999</v>
      </c>
      <c r="Q483" s="1">
        <v>1344.93</v>
      </c>
      <c r="R483" s="1"/>
    </row>
    <row r="484" spans="1:18" x14ac:dyDescent="0.2">
      <c r="A484" t="s">
        <v>54</v>
      </c>
      <c r="B484">
        <v>2006</v>
      </c>
      <c r="C484" t="s">
        <v>18</v>
      </c>
      <c r="D484" s="1">
        <v>54.543889999999998</v>
      </c>
      <c r="E484" s="1">
        <v>307.44060000000002</v>
      </c>
      <c r="F484" s="2">
        <v>9.443E-2</v>
      </c>
      <c r="G484" s="2">
        <v>3.48061</v>
      </c>
      <c r="H484" s="3">
        <v>22.7</v>
      </c>
      <c r="I484">
        <v>1.1000000000000001</v>
      </c>
      <c r="J484">
        <v>74</v>
      </c>
      <c r="K484">
        <v>74</v>
      </c>
      <c r="L484">
        <v>71</v>
      </c>
      <c r="M484" s="1">
        <v>58.426600000000001</v>
      </c>
      <c r="N484" s="4">
        <v>1250</v>
      </c>
      <c r="O484" s="1">
        <v>2.7392400000000001</v>
      </c>
      <c r="P484" s="1">
        <v>7.2704399999999998</v>
      </c>
      <c r="Q484" s="1">
        <v>1377.5809999999999</v>
      </c>
      <c r="R484" s="1"/>
    </row>
    <row r="485" spans="1:18" x14ac:dyDescent="0.2">
      <c r="A485" t="s">
        <v>54</v>
      </c>
      <c r="B485">
        <v>2007</v>
      </c>
      <c r="C485" t="s">
        <v>18</v>
      </c>
      <c r="D485" s="1">
        <v>55.055289999999999</v>
      </c>
      <c r="E485" s="1">
        <v>306.98989999999998</v>
      </c>
      <c r="F485" s="2">
        <v>9.0045E-2</v>
      </c>
      <c r="G485" s="2">
        <v>3.21766</v>
      </c>
      <c r="H485" s="3">
        <v>22.8</v>
      </c>
      <c r="I485">
        <v>1.2</v>
      </c>
      <c r="J485">
        <v>73</v>
      </c>
      <c r="K485">
        <v>76</v>
      </c>
      <c r="L485">
        <v>74</v>
      </c>
      <c r="M485" s="1">
        <v>59.253160000000001</v>
      </c>
      <c r="N485" s="4">
        <v>1300</v>
      </c>
      <c r="O485" s="1">
        <v>2.8221699999999998</v>
      </c>
      <c r="P485" s="1">
        <v>7.5646399999999998</v>
      </c>
      <c r="Q485" s="1">
        <v>1411.5429999999999</v>
      </c>
      <c r="R485" s="1"/>
    </row>
    <row r="486" spans="1:18" x14ac:dyDescent="0.2">
      <c r="A486" t="s">
        <v>54</v>
      </c>
      <c r="B486">
        <v>2008</v>
      </c>
      <c r="C486" t="s">
        <v>18</v>
      </c>
      <c r="D486" s="1">
        <v>55.615459999999999</v>
      </c>
      <c r="E486" s="1">
        <v>304.14229999999998</v>
      </c>
      <c r="F486" s="2">
        <v>8.5610000000000006E-2</v>
      </c>
      <c r="G486" s="2">
        <v>3.0139399999999998</v>
      </c>
      <c r="H486" s="3">
        <v>22.9</v>
      </c>
      <c r="I486">
        <v>1.3</v>
      </c>
      <c r="J486">
        <v>71</v>
      </c>
      <c r="K486">
        <v>77</v>
      </c>
      <c r="L486">
        <v>77</v>
      </c>
      <c r="M486" s="1">
        <v>60.075580000000002</v>
      </c>
      <c r="N486" s="4">
        <v>1320</v>
      </c>
      <c r="O486" s="1">
        <v>2.51202999999999</v>
      </c>
      <c r="P486" s="1">
        <v>7.2751099999999997</v>
      </c>
      <c r="Q486" s="1">
        <v>1446.9359999999999</v>
      </c>
      <c r="R486" s="1"/>
    </row>
    <row r="487" spans="1:18" x14ac:dyDescent="0.2">
      <c r="A487" t="s">
        <v>54</v>
      </c>
      <c r="B487">
        <v>2009</v>
      </c>
      <c r="C487" t="s">
        <v>18</v>
      </c>
      <c r="D487" s="1">
        <v>56.258719999999997</v>
      </c>
      <c r="E487" s="1">
        <v>298.61520000000002</v>
      </c>
      <c r="F487" s="2">
        <v>8.1479999999999997E-2</v>
      </c>
      <c r="G487" s="2">
        <v>2.88774</v>
      </c>
      <c r="H487" s="3">
        <v>23</v>
      </c>
      <c r="I487">
        <v>1.4</v>
      </c>
      <c r="J487">
        <v>69</v>
      </c>
      <c r="K487">
        <v>78</v>
      </c>
      <c r="L487">
        <v>80</v>
      </c>
      <c r="M487" s="1">
        <v>60.8932199999999</v>
      </c>
      <c r="N487" s="4">
        <v>1340</v>
      </c>
      <c r="O487" s="1">
        <v>2.9365199999999998</v>
      </c>
      <c r="P487" s="1">
        <v>7.1849600000000002</v>
      </c>
      <c r="Q487" s="1">
        <v>1483.921</v>
      </c>
      <c r="R487" s="1"/>
    </row>
    <row r="488" spans="1:18" x14ac:dyDescent="0.2">
      <c r="A488" t="s">
        <v>54</v>
      </c>
      <c r="B488">
        <v>2010</v>
      </c>
      <c r="C488" t="s">
        <v>18</v>
      </c>
      <c r="D488" s="1">
        <v>56.752780000000001</v>
      </c>
      <c r="E488" s="1">
        <v>297.8999</v>
      </c>
      <c r="F488" s="2">
        <v>7.7504999999999893E-2</v>
      </c>
      <c r="G488" s="2">
        <v>2.98287999999999</v>
      </c>
      <c r="H488" s="3">
        <v>23</v>
      </c>
      <c r="I488">
        <v>1.5</v>
      </c>
      <c r="J488">
        <v>76</v>
      </c>
      <c r="K488">
        <v>82</v>
      </c>
      <c r="L488">
        <v>83</v>
      </c>
      <c r="M488" s="1">
        <v>61.707349999999998</v>
      </c>
      <c r="N488" s="4">
        <v>1400</v>
      </c>
      <c r="O488" s="1">
        <v>1.21905</v>
      </c>
      <c r="P488" s="1">
        <v>6.6451199999999897</v>
      </c>
      <c r="Q488" s="1">
        <v>1522.5989999999999</v>
      </c>
      <c r="R488" s="1"/>
    </row>
    <row r="489" spans="1:18" x14ac:dyDescent="0.2">
      <c r="A489" t="s">
        <v>54</v>
      </c>
      <c r="B489">
        <v>2011</v>
      </c>
      <c r="C489" t="s">
        <v>18</v>
      </c>
      <c r="D489" s="1">
        <v>57.261209999999998</v>
      </c>
      <c r="E489" s="1">
        <v>296.14330000000001</v>
      </c>
      <c r="F489" s="2">
        <v>7.4154999999999999E-2</v>
      </c>
      <c r="G489" s="2">
        <v>3.1075200000000001</v>
      </c>
      <c r="H489" s="3">
        <v>23.1</v>
      </c>
      <c r="I489">
        <v>1.6</v>
      </c>
      <c r="J489">
        <v>83</v>
      </c>
      <c r="K489">
        <v>85</v>
      </c>
      <c r="L489">
        <v>86</v>
      </c>
      <c r="M489" s="1">
        <v>62.517339999999997</v>
      </c>
      <c r="N489" s="4">
        <v>1520</v>
      </c>
      <c r="O489" s="1">
        <v>0.52258000000000004</v>
      </c>
      <c r="P489" s="1">
        <v>6.0284699999999898</v>
      </c>
      <c r="Q489" s="1">
        <v>1562.989</v>
      </c>
      <c r="R489" s="1"/>
    </row>
    <row r="490" spans="1:18" x14ac:dyDescent="0.2">
      <c r="A490" t="s">
        <v>54</v>
      </c>
      <c r="B490">
        <v>2012</v>
      </c>
      <c r="C490" t="s">
        <v>18</v>
      </c>
      <c r="D490" s="1">
        <v>57.88073</v>
      </c>
      <c r="E490" s="1">
        <v>289.46899999999999</v>
      </c>
      <c r="F490" s="2">
        <v>7.1145E-2</v>
      </c>
      <c r="G490" s="2">
        <v>2.96096</v>
      </c>
      <c r="H490" s="3">
        <v>23.2</v>
      </c>
      <c r="I490">
        <v>1.8</v>
      </c>
      <c r="J490">
        <v>81</v>
      </c>
      <c r="K490">
        <v>87</v>
      </c>
      <c r="L490">
        <v>87</v>
      </c>
      <c r="M490" s="1">
        <v>63.323500000000003</v>
      </c>
      <c r="N490" s="4">
        <v>1480</v>
      </c>
      <c r="O490" s="1">
        <v>0.57787999999999995</v>
      </c>
      <c r="P490" s="1">
        <v>5.6896699999999996</v>
      </c>
      <c r="Q490" s="1">
        <v>1604.979</v>
      </c>
      <c r="R490" s="1"/>
    </row>
    <row r="491" spans="1:18" x14ac:dyDescent="0.2">
      <c r="A491" t="s">
        <v>54</v>
      </c>
      <c r="B491">
        <v>2013</v>
      </c>
      <c r="C491" t="s">
        <v>18</v>
      </c>
      <c r="D491" s="1">
        <v>58.509119999999903</v>
      </c>
      <c r="E491" s="1">
        <v>281.14749999999998</v>
      </c>
      <c r="F491" s="2">
        <v>6.8330000000000002E-2</v>
      </c>
      <c r="G491" s="2">
        <v>2.8572700000000002</v>
      </c>
      <c r="H491" s="3">
        <v>23.2</v>
      </c>
      <c r="I491">
        <v>1.9</v>
      </c>
      <c r="J491">
        <v>82</v>
      </c>
      <c r="K491">
        <v>88</v>
      </c>
      <c r="L491">
        <v>87</v>
      </c>
      <c r="M491" s="1">
        <v>64.125509999999906</v>
      </c>
      <c r="N491" s="4">
        <v>1470</v>
      </c>
      <c r="O491" s="1">
        <v>0.62129000000000001</v>
      </c>
      <c r="P491" s="1">
        <v>6.8890799999999999</v>
      </c>
      <c r="Q491" s="1">
        <v>1648.2550000000001</v>
      </c>
      <c r="R491" s="1"/>
    </row>
    <row r="492" spans="1:18" x14ac:dyDescent="0.2">
      <c r="A492" t="s">
        <v>54</v>
      </c>
      <c r="B492">
        <v>2014</v>
      </c>
      <c r="C492" t="s">
        <v>18</v>
      </c>
      <c r="D492" s="1">
        <v>58.819609999999997</v>
      </c>
      <c r="E492" s="1">
        <v>282.2636</v>
      </c>
      <c r="F492" s="2">
        <v>6.5850000000000006E-2</v>
      </c>
      <c r="G492" s="2">
        <v>2.96509</v>
      </c>
      <c r="H492" s="3">
        <v>23.3</v>
      </c>
      <c r="I492">
        <v>2.1</v>
      </c>
      <c r="J492">
        <v>84</v>
      </c>
      <c r="K492">
        <v>88</v>
      </c>
      <c r="L492">
        <v>88</v>
      </c>
      <c r="M492" s="1">
        <v>64.923689999999993</v>
      </c>
      <c r="N492" s="4">
        <v>1560</v>
      </c>
      <c r="O492" s="1">
        <v>0.71336999999999995</v>
      </c>
      <c r="P492" s="1">
        <v>9.48855</v>
      </c>
      <c r="Q492" s="1">
        <v>1692.4369999999999</v>
      </c>
      <c r="R492" s="1"/>
    </row>
    <row r="493" spans="1:18" x14ac:dyDescent="0.2">
      <c r="A493" t="s">
        <v>54</v>
      </c>
      <c r="B493">
        <v>2015</v>
      </c>
      <c r="C493" t="s">
        <v>18</v>
      </c>
      <c r="D493" s="1">
        <v>59.258339999999997</v>
      </c>
      <c r="E493" s="1">
        <v>278.19690000000003</v>
      </c>
      <c r="F493" s="2">
        <v>6.3670000000000004E-2</v>
      </c>
      <c r="G493" s="2">
        <v>2.9819</v>
      </c>
      <c r="H493" s="3">
        <v>23.4</v>
      </c>
      <c r="I493">
        <v>2.2000000000000002</v>
      </c>
      <c r="J493">
        <v>85</v>
      </c>
      <c r="K493">
        <v>89</v>
      </c>
      <c r="L493">
        <v>88</v>
      </c>
      <c r="M493" s="1">
        <v>65.718029999999999</v>
      </c>
      <c r="N493" s="4">
        <v>1610</v>
      </c>
      <c r="O493" s="1">
        <v>0.65730999999999995</v>
      </c>
      <c r="P493" s="1">
        <v>8.5911500000000007</v>
      </c>
      <c r="Q493" s="1">
        <v>1737.202</v>
      </c>
      <c r="R493" s="1"/>
    </row>
    <row r="494" spans="1:18" x14ac:dyDescent="0.2">
      <c r="A494" t="s">
        <v>54</v>
      </c>
      <c r="B494">
        <v>2016</v>
      </c>
      <c r="C494" t="s">
        <v>18</v>
      </c>
      <c r="D494" s="1">
        <v>59.833680000000001</v>
      </c>
      <c r="E494" s="1">
        <v>268.92529999999999</v>
      </c>
      <c r="F494" s="2">
        <v>6.1824999999999998E-2</v>
      </c>
      <c r="G494" s="2">
        <v>3.0985399999999998</v>
      </c>
      <c r="H494" s="3">
        <v>23.4</v>
      </c>
      <c r="I494">
        <v>2.4</v>
      </c>
      <c r="J494">
        <v>86</v>
      </c>
      <c r="K494">
        <v>89</v>
      </c>
      <c r="L494">
        <v>88</v>
      </c>
      <c r="M494" s="1">
        <v>66.508229999999998</v>
      </c>
      <c r="N494" s="4">
        <v>1690</v>
      </c>
      <c r="O494" s="1">
        <v>0.58008999999999999</v>
      </c>
      <c r="P494" s="1">
        <v>8.0416299999999996</v>
      </c>
      <c r="Q494" s="1">
        <v>1782.4379999999901</v>
      </c>
      <c r="R494" s="1"/>
    </row>
    <row r="495" spans="1:18" x14ac:dyDescent="0.2">
      <c r="A495" t="s">
        <v>55</v>
      </c>
      <c r="B495">
        <v>2000</v>
      </c>
      <c r="C495" t="s">
        <v>18</v>
      </c>
      <c r="D495" s="1">
        <v>52.812769999999901</v>
      </c>
      <c r="E495" s="1">
        <v>359.351</v>
      </c>
      <c r="F495" s="2">
        <v>0.11117</v>
      </c>
      <c r="G495" s="2">
        <v>6.6965699999999897</v>
      </c>
      <c r="H495" s="3">
        <v>22.6</v>
      </c>
      <c r="I495">
        <v>0.6</v>
      </c>
      <c r="J495">
        <v>50</v>
      </c>
      <c r="K495">
        <v>41</v>
      </c>
      <c r="L495">
        <v>35</v>
      </c>
      <c r="M495" s="1">
        <v>51.098140000000001</v>
      </c>
      <c r="N495" s="4">
        <v>5620</v>
      </c>
      <c r="O495" s="1">
        <v>0.31895999999999902</v>
      </c>
      <c r="P495" s="1">
        <v>2.3244500000000001</v>
      </c>
      <c r="Q495" s="1">
        <v>606.18100000000004</v>
      </c>
      <c r="R495" s="1"/>
    </row>
    <row r="496" spans="1:18" x14ac:dyDescent="0.2">
      <c r="A496" t="s">
        <v>55</v>
      </c>
      <c r="B496">
        <v>2001</v>
      </c>
      <c r="C496" t="s">
        <v>18</v>
      </c>
      <c r="D496" s="1">
        <v>53.183340000000001</v>
      </c>
      <c r="E496" s="1">
        <v>358.2627</v>
      </c>
      <c r="F496" s="2">
        <v>0.109135</v>
      </c>
      <c r="G496" s="2">
        <v>6.7897600000000002</v>
      </c>
      <c r="H496" s="3">
        <v>22.7</v>
      </c>
      <c r="I496">
        <v>0.7</v>
      </c>
      <c r="J496">
        <v>50</v>
      </c>
      <c r="K496">
        <v>43</v>
      </c>
      <c r="L496">
        <v>37</v>
      </c>
      <c r="M496" s="1">
        <v>51.790439999999997</v>
      </c>
      <c r="N496" s="4">
        <v>5610</v>
      </c>
      <c r="O496" s="1">
        <v>0.18981999999999999</v>
      </c>
      <c r="P496" s="1">
        <v>2.30315</v>
      </c>
      <c r="Q496" s="1">
        <v>631.66599999999903</v>
      </c>
      <c r="R496" s="1"/>
    </row>
    <row r="497" spans="1:18" x14ac:dyDescent="0.2">
      <c r="A497" t="s">
        <v>55</v>
      </c>
      <c r="B497">
        <v>2002</v>
      </c>
      <c r="C497" t="s">
        <v>18</v>
      </c>
      <c r="D497" s="1">
        <v>53.493740000000003</v>
      </c>
      <c r="E497" s="1">
        <v>358.22399999999999</v>
      </c>
      <c r="F497" s="2">
        <v>0.106905</v>
      </c>
      <c r="G497" s="2">
        <v>7.1236499999999996</v>
      </c>
      <c r="H497" s="3">
        <v>22.8</v>
      </c>
      <c r="I497">
        <v>0.8</v>
      </c>
      <c r="J497">
        <v>49</v>
      </c>
      <c r="K497">
        <v>45</v>
      </c>
      <c r="L497">
        <v>39</v>
      </c>
      <c r="M497" s="1">
        <v>52.542000000000002</v>
      </c>
      <c r="N497" s="4">
        <v>7380</v>
      </c>
      <c r="O497" s="1">
        <v>0.15851999999999999</v>
      </c>
      <c r="P497" s="1">
        <v>2.4156599999999999</v>
      </c>
      <c r="Q497" s="1">
        <v>658.38399999999899</v>
      </c>
      <c r="R497" s="1"/>
    </row>
    <row r="498" spans="1:18" x14ac:dyDescent="0.2">
      <c r="A498" t="s">
        <v>55</v>
      </c>
      <c r="B498">
        <v>2003</v>
      </c>
      <c r="C498" t="s">
        <v>18</v>
      </c>
      <c r="D498" s="1">
        <v>53.770490000000002</v>
      </c>
      <c r="E498" s="1">
        <v>359.44979999999998</v>
      </c>
      <c r="F498" s="2">
        <v>0.10456500000000001</v>
      </c>
      <c r="G498" s="2">
        <v>7.8693799999999996</v>
      </c>
      <c r="H498" s="3">
        <v>22.9</v>
      </c>
      <c r="I498">
        <v>0.8</v>
      </c>
      <c r="J498">
        <v>48</v>
      </c>
      <c r="K498">
        <v>47</v>
      </c>
      <c r="L498">
        <v>41</v>
      </c>
      <c r="M498" s="1">
        <v>53.3504199999999</v>
      </c>
      <c r="N498" s="4">
        <v>6720</v>
      </c>
      <c r="O498" s="1">
        <v>0.16747000000000001</v>
      </c>
      <c r="P498" s="1">
        <v>1.9773499999999999</v>
      </c>
      <c r="Q498" s="1">
        <v>686.66399999999999</v>
      </c>
      <c r="R498" s="1"/>
    </row>
    <row r="499" spans="1:18" x14ac:dyDescent="0.2">
      <c r="A499" t="s">
        <v>55</v>
      </c>
      <c r="B499">
        <v>2004</v>
      </c>
      <c r="C499" t="s">
        <v>18</v>
      </c>
      <c r="D499" s="1">
        <v>54.055239999999998</v>
      </c>
      <c r="E499" s="1">
        <v>361.05309999999997</v>
      </c>
      <c r="F499" s="2">
        <v>0.10173</v>
      </c>
      <c r="G499" s="2">
        <v>8.1124299999999998</v>
      </c>
      <c r="H499" s="3">
        <v>23</v>
      </c>
      <c r="I499">
        <v>0.9</v>
      </c>
      <c r="J499">
        <v>48</v>
      </c>
      <c r="K499">
        <v>49</v>
      </c>
      <c r="L499">
        <v>43</v>
      </c>
      <c r="M499" s="1">
        <v>54.215029999999999</v>
      </c>
      <c r="N499" s="4">
        <v>8240</v>
      </c>
      <c r="O499" s="1">
        <v>0.23039999999999999</v>
      </c>
      <c r="P499" s="1">
        <v>1.7472799999999999</v>
      </c>
      <c r="Q499" s="1">
        <v>716.94899999999996</v>
      </c>
      <c r="R499" s="1"/>
    </row>
    <row r="500" spans="1:18" x14ac:dyDescent="0.2">
      <c r="A500" t="s">
        <v>55</v>
      </c>
      <c r="B500">
        <v>2005</v>
      </c>
      <c r="C500" t="s">
        <v>18</v>
      </c>
      <c r="D500" s="1">
        <v>54.430269999999901</v>
      </c>
      <c r="E500" s="1">
        <v>360.45909999999998</v>
      </c>
      <c r="F500" s="2">
        <v>9.8610000000000003E-2</v>
      </c>
      <c r="G500" s="2">
        <v>7.8246699999999896</v>
      </c>
      <c r="H500" s="3">
        <v>23.1</v>
      </c>
      <c r="I500">
        <v>0.9</v>
      </c>
      <c r="J500">
        <v>47</v>
      </c>
      <c r="K500">
        <v>51</v>
      </c>
      <c r="L500">
        <v>44</v>
      </c>
      <c r="M500" s="1">
        <v>55.131719999999902</v>
      </c>
      <c r="N500" s="4">
        <v>14340</v>
      </c>
      <c r="O500" s="1">
        <v>0.20670999999999901</v>
      </c>
      <c r="P500" s="1">
        <v>1.5056</v>
      </c>
      <c r="Q500" s="1">
        <v>749.53499999999997</v>
      </c>
      <c r="R500" s="1"/>
    </row>
    <row r="501" spans="1:18" x14ac:dyDescent="0.2">
      <c r="A501" t="s">
        <v>55</v>
      </c>
      <c r="B501">
        <v>2006</v>
      </c>
      <c r="C501" t="s">
        <v>18</v>
      </c>
      <c r="D501" s="1">
        <v>54.852759999999897</v>
      </c>
      <c r="E501" s="1">
        <v>357.4991</v>
      </c>
      <c r="F501" s="2">
        <v>9.5710000000000003E-2</v>
      </c>
      <c r="G501" s="2">
        <v>8.7014899999999997</v>
      </c>
      <c r="H501" s="3">
        <v>23.2</v>
      </c>
      <c r="I501">
        <v>1</v>
      </c>
      <c r="J501">
        <v>47</v>
      </c>
      <c r="K501">
        <v>53</v>
      </c>
      <c r="L501">
        <v>46</v>
      </c>
      <c r="M501" s="1">
        <v>56.100580000000001</v>
      </c>
      <c r="N501" s="4">
        <v>23570</v>
      </c>
      <c r="O501" s="1">
        <v>0.26124000000000003</v>
      </c>
      <c r="P501" s="1">
        <v>1.5186200000000001</v>
      </c>
      <c r="Q501" s="1">
        <v>784.49599999999998</v>
      </c>
      <c r="R501" s="1"/>
    </row>
    <row r="502" spans="1:18" x14ac:dyDescent="0.2">
      <c r="A502" t="s">
        <v>55</v>
      </c>
      <c r="B502">
        <v>2007</v>
      </c>
      <c r="C502" t="s">
        <v>18</v>
      </c>
      <c r="D502" s="1">
        <v>55.2470199999999</v>
      </c>
      <c r="E502" s="1">
        <v>355.8836</v>
      </c>
      <c r="F502" s="2">
        <v>9.2554999999999998E-2</v>
      </c>
      <c r="G502" s="2">
        <v>8.3101000000000003</v>
      </c>
      <c r="H502" s="3">
        <v>23.3</v>
      </c>
      <c r="I502">
        <v>1.1000000000000001</v>
      </c>
      <c r="J502">
        <v>46</v>
      </c>
      <c r="K502">
        <v>55</v>
      </c>
      <c r="L502">
        <v>48</v>
      </c>
      <c r="M502" s="1">
        <v>57.118569999999998</v>
      </c>
      <c r="N502" s="4">
        <v>27060</v>
      </c>
      <c r="O502" s="1">
        <v>0.28974</v>
      </c>
      <c r="P502" s="1">
        <v>1.5712600000000001</v>
      </c>
      <c r="Q502" s="1">
        <v>821.68700000000001</v>
      </c>
      <c r="R502" s="1"/>
    </row>
    <row r="503" spans="1:18" x14ac:dyDescent="0.2">
      <c r="A503" t="s">
        <v>55</v>
      </c>
      <c r="B503">
        <v>2008</v>
      </c>
      <c r="C503" t="s">
        <v>18</v>
      </c>
      <c r="D503" s="1">
        <v>55.856369999999998</v>
      </c>
      <c r="E503" s="1">
        <v>348.0129</v>
      </c>
      <c r="F503" s="2">
        <v>8.9204999999999895E-2</v>
      </c>
      <c r="G503" s="2">
        <v>7.7145999999999999</v>
      </c>
      <c r="H503" s="3">
        <v>23.4</v>
      </c>
      <c r="I503">
        <v>1.2</v>
      </c>
      <c r="J503">
        <v>45</v>
      </c>
      <c r="K503">
        <v>57</v>
      </c>
      <c r="L503">
        <v>50</v>
      </c>
      <c r="M503" s="1">
        <v>58.183790000000002</v>
      </c>
      <c r="N503" s="4">
        <v>28750</v>
      </c>
      <c r="O503" s="1">
        <v>0.29780000000000001</v>
      </c>
      <c r="P503" s="1">
        <v>1.82917</v>
      </c>
      <c r="Q503" s="1">
        <v>860.84</v>
      </c>
      <c r="R503" s="1"/>
    </row>
    <row r="504" spans="1:18" x14ac:dyDescent="0.2">
      <c r="A504" t="s">
        <v>55</v>
      </c>
      <c r="B504">
        <v>2009</v>
      </c>
      <c r="C504" t="s">
        <v>18</v>
      </c>
      <c r="D504" s="1">
        <v>56.320790000000002</v>
      </c>
      <c r="E504" s="1">
        <v>344.64510000000001</v>
      </c>
      <c r="F504" s="2">
        <v>8.5999999999999993E-2</v>
      </c>
      <c r="G504" s="2">
        <v>7.1950000000000003</v>
      </c>
      <c r="H504" s="3">
        <v>23.4</v>
      </c>
      <c r="I504">
        <v>1.3</v>
      </c>
      <c r="J504">
        <v>45</v>
      </c>
      <c r="K504">
        <v>59</v>
      </c>
      <c r="L504">
        <v>52</v>
      </c>
      <c r="M504" s="1">
        <v>59.291800000000002</v>
      </c>
      <c r="N504" s="4">
        <v>25010</v>
      </c>
      <c r="O504" s="1">
        <v>0.58796000000000004</v>
      </c>
      <c r="P504" s="1">
        <v>1.8443799999999999</v>
      </c>
      <c r="Q504" s="1">
        <v>901.59899999999902</v>
      </c>
      <c r="R504" s="1"/>
    </row>
    <row r="505" spans="1:18" x14ac:dyDescent="0.2">
      <c r="A505" t="s">
        <v>55</v>
      </c>
      <c r="B505">
        <v>2010</v>
      </c>
      <c r="C505" t="s">
        <v>18</v>
      </c>
      <c r="D505" s="1">
        <v>56.966749999999998</v>
      </c>
      <c r="E505" s="1">
        <v>334.74810000000002</v>
      </c>
      <c r="F505" s="2">
        <v>8.3014999999999894E-2</v>
      </c>
      <c r="G505" s="2">
        <v>8.8831000000000007</v>
      </c>
      <c r="H505" s="3">
        <v>23.5</v>
      </c>
      <c r="I505">
        <v>1.4</v>
      </c>
      <c r="J505">
        <v>44</v>
      </c>
      <c r="K505">
        <v>61</v>
      </c>
      <c r="L505">
        <v>54</v>
      </c>
      <c r="M505" s="1">
        <v>60.4413699999999</v>
      </c>
      <c r="N505" s="4">
        <v>19550</v>
      </c>
      <c r="O505" s="1">
        <v>0.45371</v>
      </c>
      <c r="P505" s="1">
        <v>1.81863</v>
      </c>
      <c r="Q505" s="1">
        <v>943.63899999999899</v>
      </c>
      <c r="R505" s="1"/>
    </row>
    <row r="506" spans="1:18" x14ac:dyDescent="0.2">
      <c r="A506" t="s">
        <v>55</v>
      </c>
      <c r="B506">
        <v>2011</v>
      </c>
      <c r="C506" t="s">
        <v>18</v>
      </c>
      <c r="D506" s="1">
        <v>57.279619999999902</v>
      </c>
      <c r="E506" s="1">
        <v>334.9529</v>
      </c>
      <c r="F506" s="2">
        <v>8.0494999999999997E-2</v>
      </c>
      <c r="G506" s="2">
        <v>9.2991700000000002</v>
      </c>
      <c r="H506" s="3">
        <v>23.6</v>
      </c>
      <c r="I506">
        <v>1.5</v>
      </c>
      <c r="J506">
        <v>46</v>
      </c>
      <c r="K506">
        <v>60</v>
      </c>
      <c r="L506">
        <v>54</v>
      </c>
      <c r="M506" s="1">
        <v>61.62961</v>
      </c>
      <c r="N506" s="4">
        <v>22400</v>
      </c>
      <c r="O506" s="1">
        <v>0.40494999999999998</v>
      </c>
      <c r="P506" s="1">
        <v>1.55358</v>
      </c>
      <c r="Q506" s="1">
        <v>986.85299999999995</v>
      </c>
      <c r="R506" s="1"/>
    </row>
    <row r="507" spans="1:18" x14ac:dyDescent="0.2">
      <c r="A507" t="s">
        <v>55</v>
      </c>
      <c r="B507">
        <v>2012</v>
      </c>
      <c r="C507" t="s">
        <v>18</v>
      </c>
      <c r="D507" s="1">
        <v>57.539859999999997</v>
      </c>
      <c r="E507" s="1">
        <v>335.6105</v>
      </c>
      <c r="F507" s="2">
        <v>7.8214999999999896E-2</v>
      </c>
      <c r="G507" s="2">
        <v>9.70596999999999</v>
      </c>
      <c r="H507" s="3">
        <v>23.7</v>
      </c>
      <c r="I507">
        <v>1.6</v>
      </c>
      <c r="J507">
        <v>49</v>
      </c>
      <c r="K507">
        <v>58</v>
      </c>
      <c r="L507">
        <v>54</v>
      </c>
      <c r="M507" s="1">
        <v>62.85389</v>
      </c>
      <c r="N507" s="4">
        <v>24250</v>
      </c>
      <c r="O507" s="1">
        <v>0.52422999999999997</v>
      </c>
      <c r="P507" s="1">
        <v>1.2635700000000001</v>
      </c>
      <c r="Q507" s="1">
        <v>1031.191</v>
      </c>
      <c r="R507" s="1"/>
    </row>
    <row r="508" spans="1:18" x14ac:dyDescent="0.2">
      <c r="A508" t="s">
        <v>55</v>
      </c>
      <c r="B508">
        <v>2013</v>
      </c>
      <c r="C508" t="s">
        <v>18</v>
      </c>
      <c r="D508" s="1">
        <v>58.078240000000001</v>
      </c>
      <c r="E508" s="1">
        <v>327.09249999999997</v>
      </c>
      <c r="F508" s="2">
        <v>7.5994999999999993E-2</v>
      </c>
      <c r="G508" s="2">
        <v>8.8801199999999998</v>
      </c>
      <c r="H508" s="3">
        <v>23.8</v>
      </c>
      <c r="I508">
        <v>1.8</v>
      </c>
      <c r="J508">
        <v>51</v>
      </c>
      <c r="K508">
        <v>57</v>
      </c>
      <c r="L508">
        <v>53</v>
      </c>
      <c r="M508" s="1">
        <v>63.671519999999902</v>
      </c>
      <c r="N508" s="4">
        <v>23370</v>
      </c>
      <c r="O508" s="1">
        <v>0.42720999999999998</v>
      </c>
      <c r="P508" s="1">
        <v>1.8756699999999999</v>
      </c>
      <c r="Q508" s="1">
        <v>1076.413</v>
      </c>
      <c r="R508" s="1"/>
    </row>
    <row r="509" spans="1:18" x14ac:dyDescent="0.2">
      <c r="A509" t="s">
        <v>55</v>
      </c>
      <c r="B509">
        <v>2014</v>
      </c>
      <c r="C509" t="s">
        <v>18</v>
      </c>
      <c r="D509" s="1">
        <v>58.958649999999999</v>
      </c>
      <c r="E509" s="1">
        <v>307.18329999999997</v>
      </c>
      <c r="F509" s="2">
        <v>7.3784999999999906E-2</v>
      </c>
      <c r="G509" s="2">
        <v>8.5701499999999999</v>
      </c>
      <c r="H509" s="3">
        <v>23.9</v>
      </c>
      <c r="I509">
        <v>1.9</v>
      </c>
      <c r="J509">
        <v>53</v>
      </c>
      <c r="K509">
        <v>55</v>
      </c>
      <c r="L509">
        <v>53</v>
      </c>
      <c r="M509" s="1">
        <v>63.926479999999998</v>
      </c>
      <c r="N509" s="4">
        <v>22800</v>
      </c>
      <c r="O509" s="1">
        <v>0.47093999999999903</v>
      </c>
      <c r="P509" s="1">
        <v>2.19293</v>
      </c>
      <c r="Q509" s="1">
        <v>1122.277</v>
      </c>
      <c r="R509" s="1"/>
    </row>
    <row r="510" spans="1:18" x14ac:dyDescent="0.2">
      <c r="A510" t="s">
        <v>55</v>
      </c>
      <c r="B510">
        <v>2015</v>
      </c>
      <c r="C510" t="s">
        <v>18</v>
      </c>
      <c r="D510" s="1">
        <v>59.403369999999903</v>
      </c>
      <c r="E510" s="1">
        <v>300.9042</v>
      </c>
      <c r="F510" s="2">
        <v>7.1804999999999994E-2</v>
      </c>
      <c r="G510" s="2">
        <v>8.0502500000000001</v>
      </c>
      <c r="H510" s="3">
        <v>23.9</v>
      </c>
      <c r="I510">
        <v>2.1</v>
      </c>
      <c r="J510">
        <v>50</v>
      </c>
      <c r="K510">
        <v>37</v>
      </c>
      <c r="L510">
        <v>40</v>
      </c>
      <c r="M510" s="1">
        <v>64.178600000000003</v>
      </c>
      <c r="N510" s="4">
        <v>22320</v>
      </c>
      <c r="O510" s="1">
        <v>0.55438999999999905</v>
      </c>
      <c r="P510" s="1">
        <v>2.91534</v>
      </c>
      <c r="Q510" s="1">
        <v>1168.568</v>
      </c>
      <c r="R510" s="1"/>
    </row>
    <row r="511" spans="1:18" x14ac:dyDescent="0.2">
      <c r="A511" t="s">
        <v>55</v>
      </c>
      <c r="B511">
        <v>2016</v>
      </c>
      <c r="C511" t="s">
        <v>18</v>
      </c>
      <c r="D511" s="1">
        <v>59.537319999999902</v>
      </c>
      <c r="E511" s="1">
        <v>304.7663</v>
      </c>
      <c r="F511" s="2">
        <v>6.9605E-2</v>
      </c>
      <c r="G511" s="2">
        <v>7.2591899999999896</v>
      </c>
      <c r="H511" s="3">
        <v>24</v>
      </c>
      <c r="I511">
        <v>2.2999999999999998</v>
      </c>
      <c r="J511">
        <v>53</v>
      </c>
      <c r="K511">
        <v>55</v>
      </c>
      <c r="L511">
        <v>53</v>
      </c>
      <c r="M511" s="1">
        <v>64.425519999999906</v>
      </c>
      <c r="N511" s="4">
        <v>20330</v>
      </c>
      <c r="O511" s="1">
        <v>0.69448999999999905</v>
      </c>
      <c r="P511" s="1">
        <v>3.1571799999999999</v>
      </c>
      <c r="Q511" s="1">
        <v>1215.18</v>
      </c>
      <c r="R511" s="1"/>
    </row>
    <row r="512" spans="1:18" x14ac:dyDescent="0.2">
      <c r="A512" t="s">
        <v>56</v>
      </c>
      <c r="B512">
        <v>2000</v>
      </c>
      <c r="C512" t="s">
        <v>18</v>
      </c>
      <c r="D512" s="1">
        <v>53.172580000000004</v>
      </c>
      <c r="E512" s="1">
        <v>458.05290000000002</v>
      </c>
      <c r="F512" s="2">
        <v>6.318E-2</v>
      </c>
      <c r="G512" s="2">
        <v>1.5147299999999999</v>
      </c>
      <c r="H512" s="3">
        <v>22</v>
      </c>
      <c r="I512">
        <v>0.5</v>
      </c>
      <c r="J512">
        <v>78</v>
      </c>
      <c r="K512">
        <v>80</v>
      </c>
      <c r="L512">
        <v>82</v>
      </c>
      <c r="M512" s="1">
        <v>47.315399999999997</v>
      </c>
      <c r="N512" s="4">
        <v>1650</v>
      </c>
      <c r="O512" s="1">
        <v>1.3265799999999901</v>
      </c>
      <c r="P512" s="1">
        <v>4.63924</v>
      </c>
      <c r="Q512" s="1">
        <v>31964.557000000001</v>
      </c>
      <c r="R512" s="1"/>
    </row>
    <row r="513" spans="1:18" x14ac:dyDescent="0.2">
      <c r="A513" t="s">
        <v>56</v>
      </c>
      <c r="B513">
        <v>2001</v>
      </c>
      <c r="C513" t="s">
        <v>18</v>
      </c>
      <c r="D513" s="1">
        <v>53.161110000000001</v>
      </c>
      <c r="E513" s="1">
        <v>464.95229999999998</v>
      </c>
      <c r="F513" s="2">
        <v>6.1684999999999997E-2</v>
      </c>
      <c r="G513" s="2">
        <v>1.6370899999999999</v>
      </c>
      <c r="H513" s="3">
        <v>22.1</v>
      </c>
      <c r="I513">
        <v>0.6</v>
      </c>
      <c r="J513">
        <v>77</v>
      </c>
      <c r="K513">
        <v>77</v>
      </c>
      <c r="L513">
        <v>80</v>
      </c>
      <c r="M513" s="1">
        <v>48.045859999999998</v>
      </c>
      <c r="N513" s="4">
        <v>1700</v>
      </c>
      <c r="O513" s="1">
        <v>1.39981</v>
      </c>
      <c r="P513" s="1">
        <v>4.8036899999999996</v>
      </c>
      <c r="Q513" s="1">
        <v>32848.563999999998</v>
      </c>
      <c r="R513" s="1"/>
    </row>
    <row r="514" spans="1:18" x14ac:dyDescent="0.2">
      <c r="A514" t="s">
        <v>56</v>
      </c>
      <c r="B514">
        <v>2002</v>
      </c>
      <c r="C514" t="s">
        <v>18</v>
      </c>
      <c r="D514" s="1">
        <v>53.277369999999998</v>
      </c>
      <c r="E514" s="1">
        <v>467.70479999999998</v>
      </c>
      <c r="F514" s="2">
        <v>6.0554999999999998E-2</v>
      </c>
      <c r="G514" s="2">
        <v>1.6722900000000001</v>
      </c>
      <c r="H514" s="3">
        <v>22.2</v>
      </c>
      <c r="I514">
        <v>0.6</v>
      </c>
      <c r="J514">
        <v>78</v>
      </c>
      <c r="K514">
        <v>83</v>
      </c>
      <c r="L514">
        <v>84</v>
      </c>
      <c r="M514" s="1">
        <v>48.770659999999999</v>
      </c>
      <c r="N514" s="4">
        <v>1700</v>
      </c>
      <c r="O514" s="1">
        <v>1.5015799999999999</v>
      </c>
      <c r="P514" s="1">
        <v>4.9586399999999999</v>
      </c>
      <c r="Q514" s="1">
        <v>33751.739000000001</v>
      </c>
      <c r="R514" s="1"/>
    </row>
    <row r="515" spans="1:18" x14ac:dyDescent="0.2">
      <c r="A515" t="s">
        <v>56</v>
      </c>
      <c r="B515">
        <v>2003</v>
      </c>
      <c r="C515" t="s">
        <v>18</v>
      </c>
      <c r="D515" s="1">
        <v>53.548209999999997</v>
      </c>
      <c r="E515" s="1">
        <v>466.32150000000001</v>
      </c>
      <c r="F515" s="2">
        <v>5.9455000000000001E-2</v>
      </c>
      <c r="G515" s="2">
        <v>1.50204</v>
      </c>
      <c r="H515" s="3">
        <v>22.2</v>
      </c>
      <c r="I515">
        <v>0.7</v>
      </c>
      <c r="J515">
        <v>72</v>
      </c>
      <c r="K515">
        <v>75</v>
      </c>
      <c r="L515">
        <v>73</v>
      </c>
      <c r="M515" s="1">
        <v>49.489690000000003</v>
      </c>
      <c r="N515" s="4">
        <v>1730</v>
      </c>
      <c r="O515" s="1">
        <v>1.4884200000000001</v>
      </c>
      <c r="P515" s="1">
        <v>5.1691199999999897</v>
      </c>
      <c r="Q515" s="1">
        <v>34678.779000000002</v>
      </c>
      <c r="R515" s="1"/>
    </row>
    <row r="516" spans="1:18" x14ac:dyDescent="0.2">
      <c r="A516" t="s">
        <v>56</v>
      </c>
      <c r="B516">
        <v>2004</v>
      </c>
      <c r="C516" t="s">
        <v>18</v>
      </c>
      <c r="D516" s="1">
        <v>54.090389999999999</v>
      </c>
      <c r="E516" s="1">
        <v>459.02890000000002</v>
      </c>
      <c r="F516" s="2">
        <v>5.7919999999999999E-2</v>
      </c>
      <c r="G516" s="2">
        <v>0.69096000000000002</v>
      </c>
      <c r="H516" s="3">
        <v>22.3</v>
      </c>
      <c r="I516">
        <v>0.8</v>
      </c>
      <c r="J516">
        <v>73</v>
      </c>
      <c r="K516">
        <v>73</v>
      </c>
      <c r="L516">
        <v>73</v>
      </c>
      <c r="M516" s="1">
        <v>50.202820000000003</v>
      </c>
      <c r="N516" s="4">
        <v>1820</v>
      </c>
      <c r="O516" s="1">
        <v>1.41601</v>
      </c>
      <c r="P516" s="1">
        <v>5.3449499999999999</v>
      </c>
      <c r="Q516" s="1">
        <v>35635.271000000001</v>
      </c>
      <c r="R516" s="1"/>
    </row>
    <row r="517" spans="1:18" x14ac:dyDescent="0.2">
      <c r="A517" t="s">
        <v>56</v>
      </c>
      <c r="B517">
        <v>2005</v>
      </c>
      <c r="C517" t="s">
        <v>18</v>
      </c>
      <c r="D517" s="1">
        <v>55.225250000000003</v>
      </c>
      <c r="E517" s="1">
        <v>437.66489999999999</v>
      </c>
      <c r="F517" s="2">
        <v>5.5614999999999998E-2</v>
      </c>
      <c r="G517" s="2">
        <v>0.87937999999999905</v>
      </c>
      <c r="H517" s="3">
        <v>22.4</v>
      </c>
      <c r="I517">
        <v>0.8</v>
      </c>
      <c r="J517">
        <v>69</v>
      </c>
      <c r="K517">
        <v>70</v>
      </c>
      <c r="L517">
        <v>76</v>
      </c>
      <c r="M517" s="1">
        <v>50.909019999999998</v>
      </c>
      <c r="N517" s="4">
        <v>1950</v>
      </c>
      <c r="O517" s="1">
        <v>1.4826900000000001</v>
      </c>
      <c r="P517" s="1">
        <v>5.3143599999999998</v>
      </c>
      <c r="Q517" s="1">
        <v>36624.894999999997</v>
      </c>
      <c r="R517" s="1"/>
    </row>
    <row r="518" spans="1:18" x14ac:dyDescent="0.2">
      <c r="A518" t="s">
        <v>56</v>
      </c>
      <c r="B518">
        <v>2006</v>
      </c>
      <c r="C518" t="s">
        <v>18</v>
      </c>
      <c r="D518" s="1">
        <v>56.593359999999997</v>
      </c>
      <c r="E518" s="1">
        <v>410.43310000000002</v>
      </c>
      <c r="F518" s="2">
        <v>5.2964999999999998E-2</v>
      </c>
      <c r="G518" s="2">
        <v>0.85528999999999999</v>
      </c>
      <c r="H518" s="3">
        <v>22.5</v>
      </c>
      <c r="I518">
        <v>0.9</v>
      </c>
      <c r="J518">
        <v>77</v>
      </c>
      <c r="K518">
        <v>77</v>
      </c>
      <c r="L518">
        <v>80</v>
      </c>
      <c r="M518" s="1">
        <v>51.609119999999997</v>
      </c>
      <c r="N518" s="4">
        <v>2080</v>
      </c>
      <c r="O518" s="1">
        <v>1.4584600000000001</v>
      </c>
      <c r="P518" s="1">
        <v>5.8734500000000001</v>
      </c>
      <c r="Q518" s="1">
        <v>37649.032999999901</v>
      </c>
      <c r="R518" s="1"/>
    </row>
    <row r="519" spans="1:18" x14ac:dyDescent="0.2">
      <c r="A519" t="s">
        <v>56</v>
      </c>
      <c r="B519">
        <v>2007</v>
      </c>
      <c r="C519" t="s">
        <v>18</v>
      </c>
      <c r="D519" s="1">
        <v>58.410789999999999</v>
      </c>
      <c r="E519" s="1">
        <v>371.66759999999999</v>
      </c>
      <c r="F519" s="2">
        <v>5.0185E-2</v>
      </c>
      <c r="G519" s="2">
        <v>1.1966399999999999</v>
      </c>
      <c r="H519" s="3">
        <v>22.6</v>
      </c>
      <c r="I519">
        <v>1</v>
      </c>
      <c r="J519">
        <v>80</v>
      </c>
      <c r="K519">
        <v>76</v>
      </c>
      <c r="L519">
        <v>81</v>
      </c>
      <c r="M519" s="1">
        <v>52.303019999999997</v>
      </c>
      <c r="N519" s="4">
        <v>2210</v>
      </c>
      <c r="O519" s="1">
        <v>1.5563799999999901</v>
      </c>
      <c r="P519" s="1">
        <v>5.9970699999999999</v>
      </c>
      <c r="Q519" s="1">
        <v>38705.932000000001</v>
      </c>
      <c r="R519" s="1"/>
    </row>
    <row r="520" spans="1:18" x14ac:dyDescent="0.2">
      <c r="A520" t="s">
        <v>56</v>
      </c>
      <c r="B520">
        <v>2008</v>
      </c>
      <c r="C520" t="s">
        <v>18</v>
      </c>
      <c r="D520" s="1">
        <v>59.926219999999901</v>
      </c>
      <c r="E520" s="1">
        <v>343.94009999999997</v>
      </c>
      <c r="F520" s="2">
        <v>4.6640000000000001E-2</v>
      </c>
      <c r="G520" s="2">
        <v>1.3221000000000001</v>
      </c>
      <c r="H520" s="3">
        <v>22.7</v>
      </c>
      <c r="I520">
        <v>1.1000000000000001</v>
      </c>
      <c r="J520">
        <v>90</v>
      </c>
      <c r="K520">
        <v>88</v>
      </c>
      <c r="L520">
        <v>88</v>
      </c>
      <c r="M520" s="1">
        <v>52.990589999999997</v>
      </c>
      <c r="N520" s="4">
        <v>2210</v>
      </c>
      <c r="O520" s="1">
        <v>1.63805</v>
      </c>
      <c r="P520" s="1">
        <v>6.0498500000000002</v>
      </c>
      <c r="Q520" s="1">
        <v>39791.981</v>
      </c>
      <c r="R520" s="1"/>
    </row>
    <row r="521" spans="1:18" x14ac:dyDescent="0.2">
      <c r="A521" t="s">
        <v>56</v>
      </c>
      <c r="B521">
        <v>2009</v>
      </c>
      <c r="C521" t="s">
        <v>18</v>
      </c>
      <c r="D521" s="1">
        <v>61.475490000000001</v>
      </c>
      <c r="E521" s="1">
        <v>313.7362</v>
      </c>
      <c r="F521" s="2">
        <v>4.462E-2</v>
      </c>
      <c r="G521" s="2">
        <v>1.1738899999999901</v>
      </c>
      <c r="H521" s="3">
        <v>22.8</v>
      </c>
      <c r="I521">
        <v>1.2</v>
      </c>
      <c r="J521">
        <v>88</v>
      </c>
      <c r="K521">
        <v>89</v>
      </c>
      <c r="L521">
        <v>88</v>
      </c>
      <c r="M521" s="1">
        <v>53.670879999999997</v>
      </c>
      <c r="N521" s="4">
        <v>2230</v>
      </c>
      <c r="O521" s="1">
        <v>1.6806099999999999</v>
      </c>
      <c r="P521" s="1">
        <v>6.0278</v>
      </c>
      <c r="Q521" s="1">
        <v>40901.792000000001</v>
      </c>
      <c r="R521" s="1"/>
    </row>
    <row r="522" spans="1:18" x14ac:dyDescent="0.2">
      <c r="A522" t="s">
        <v>56</v>
      </c>
      <c r="B522">
        <v>2010</v>
      </c>
      <c r="C522" t="s">
        <v>18</v>
      </c>
      <c r="D522" s="1">
        <v>62.875030000000002</v>
      </c>
      <c r="E522" s="1">
        <v>285.29590000000002</v>
      </c>
      <c r="F522" s="2">
        <v>4.3124999999999997E-2</v>
      </c>
      <c r="G522" s="2">
        <v>1.5524500000000001</v>
      </c>
      <c r="H522" s="3">
        <v>22.8</v>
      </c>
      <c r="I522">
        <v>1.4</v>
      </c>
      <c r="J522">
        <v>86</v>
      </c>
      <c r="K522">
        <v>90</v>
      </c>
      <c r="L522">
        <v>90</v>
      </c>
      <c r="M522" s="1">
        <v>54.344639999999998</v>
      </c>
      <c r="N522" s="4">
        <v>2380</v>
      </c>
      <c r="O522" s="1">
        <v>1.77155</v>
      </c>
      <c r="P522" s="1">
        <v>6.1167499999999997</v>
      </c>
      <c r="Q522" s="1">
        <v>42030.675999999999</v>
      </c>
      <c r="R522" s="1"/>
    </row>
    <row r="523" spans="1:18" x14ac:dyDescent="0.2">
      <c r="A523" t="s">
        <v>56</v>
      </c>
      <c r="B523">
        <v>2011</v>
      </c>
      <c r="C523" t="s">
        <v>18</v>
      </c>
      <c r="D523" s="1">
        <v>63.94106</v>
      </c>
      <c r="E523" s="1">
        <v>265.01749999999998</v>
      </c>
      <c r="F523" s="2">
        <v>4.2064999999999998E-2</v>
      </c>
      <c r="G523" s="2">
        <v>1.50698</v>
      </c>
      <c r="H523" s="3">
        <v>22.9</v>
      </c>
      <c r="I523">
        <v>1.5</v>
      </c>
      <c r="J523">
        <v>87</v>
      </c>
      <c r="K523">
        <v>97</v>
      </c>
      <c r="L523">
        <v>96</v>
      </c>
      <c r="M523" s="1">
        <v>55.013809999999999</v>
      </c>
      <c r="N523" s="4">
        <v>2520</v>
      </c>
      <c r="O523" s="1">
        <v>1.7938099999999999</v>
      </c>
      <c r="P523" s="1">
        <v>5.8117000000000001</v>
      </c>
      <c r="Q523" s="1">
        <v>43178.273999999998</v>
      </c>
      <c r="R523" s="1"/>
    </row>
    <row r="524" spans="1:18" x14ac:dyDescent="0.2">
      <c r="A524" t="s">
        <v>56</v>
      </c>
      <c r="B524">
        <v>2012</v>
      </c>
      <c r="C524" t="s">
        <v>18</v>
      </c>
      <c r="D524" s="1">
        <v>64.933080000000004</v>
      </c>
      <c r="E524" s="1">
        <v>245.0035</v>
      </c>
      <c r="F524" s="2">
        <v>4.1794999999999999E-2</v>
      </c>
      <c r="G524" s="2">
        <v>1.52888</v>
      </c>
      <c r="H524" s="3">
        <v>23</v>
      </c>
      <c r="I524">
        <v>1.6</v>
      </c>
      <c r="J524">
        <v>93</v>
      </c>
      <c r="K524">
        <v>94</v>
      </c>
      <c r="L524">
        <v>94</v>
      </c>
      <c r="M524" s="1">
        <v>55.677719999999901</v>
      </c>
      <c r="N524" s="4">
        <v>2600</v>
      </c>
      <c r="O524" s="1">
        <v>1.81928</v>
      </c>
      <c r="P524" s="1">
        <v>5.6136999999999997</v>
      </c>
      <c r="Q524" s="1">
        <v>44343.466999999997</v>
      </c>
      <c r="R524" s="1"/>
    </row>
    <row r="525" spans="1:18" x14ac:dyDescent="0.2">
      <c r="A525" t="s">
        <v>56</v>
      </c>
      <c r="B525">
        <v>2013</v>
      </c>
      <c r="C525" t="s">
        <v>18</v>
      </c>
      <c r="D525" s="1">
        <v>65.261340000000004</v>
      </c>
      <c r="E525" s="1">
        <v>241.24889999999999</v>
      </c>
      <c r="F525" s="2">
        <v>4.1349999999999998E-2</v>
      </c>
      <c r="G525" s="2">
        <v>1.5738000000000001</v>
      </c>
      <c r="H525" s="3">
        <v>23.1</v>
      </c>
      <c r="I525">
        <v>1.8</v>
      </c>
      <c r="J525">
        <v>94</v>
      </c>
      <c r="K525">
        <v>94</v>
      </c>
      <c r="L525">
        <v>87</v>
      </c>
      <c r="M525" s="1">
        <v>56.336930000000002</v>
      </c>
      <c r="N525" s="4">
        <v>2710</v>
      </c>
      <c r="O525" s="1">
        <v>1.85910999999999</v>
      </c>
      <c r="P525" s="1">
        <v>5.5194199999999896</v>
      </c>
      <c r="Q525" s="1">
        <v>45519.981</v>
      </c>
      <c r="R525" s="1"/>
    </row>
    <row r="526" spans="1:18" x14ac:dyDescent="0.2">
      <c r="A526" t="s">
        <v>56</v>
      </c>
      <c r="B526">
        <v>2014</v>
      </c>
      <c r="C526" t="s">
        <v>18</v>
      </c>
      <c r="D526" s="1">
        <v>65.554059999999893</v>
      </c>
      <c r="E526" s="1">
        <v>238.7097</v>
      </c>
      <c r="F526" s="2">
        <v>4.036E-2</v>
      </c>
      <c r="G526" s="2">
        <v>1.38266</v>
      </c>
      <c r="H526" s="3">
        <v>23.2</v>
      </c>
      <c r="I526">
        <v>1.9</v>
      </c>
      <c r="J526">
        <v>95</v>
      </c>
      <c r="K526">
        <v>93</v>
      </c>
      <c r="L526">
        <v>92</v>
      </c>
      <c r="M526" s="1">
        <v>56.990400000000001</v>
      </c>
      <c r="N526" s="4">
        <v>2830</v>
      </c>
      <c r="O526" s="1">
        <v>2.04217</v>
      </c>
      <c r="P526" s="1">
        <v>5.4593400000000001</v>
      </c>
      <c r="Q526" s="1">
        <v>46700.055</v>
      </c>
      <c r="R526" s="1"/>
    </row>
    <row r="527" spans="1:18" x14ac:dyDescent="0.2">
      <c r="A527" t="s">
        <v>56</v>
      </c>
      <c r="B527">
        <v>2015</v>
      </c>
      <c r="C527" t="s">
        <v>18</v>
      </c>
      <c r="D527" s="1">
        <v>66.033799999999999</v>
      </c>
      <c r="E527" s="1">
        <v>231.70480000000001</v>
      </c>
      <c r="F527" s="2">
        <v>3.8760000000000003E-2</v>
      </c>
      <c r="G527" s="2">
        <v>1.5329299999999999</v>
      </c>
      <c r="H527" s="3">
        <v>23.3</v>
      </c>
      <c r="I527">
        <v>2.1</v>
      </c>
      <c r="J527">
        <v>96</v>
      </c>
      <c r="K527">
        <v>83</v>
      </c>
      <c r="L527">
        <v>89</v>
      </c>
      <c r="M527" s="1">
        <v>57.638300000000001</v>
      </c>
      <c r="N527" s="4">
        <v>2960</v>
      </c>
      <c r="O527" s="1">
        <v>2.10760999999999</v>
      </c>
      <c r="P527" s="1">
        <v>5.2193899999999998</v>
      </c>
      <c r="Q527" s="1">
        <v>47878.335999999901</v>
      </c>
      <c r="R527" s="1"/>
    </row>
    <row r="528" spans="1:18" x14ac:dyDescent="0.2">
      <c r="A528" t="s">
        <v>56</v>
      </c>
      <c r="B528">
        <v>2016</v>
      </c>
      <c r="C528" t="s">
        <v>18</v>
      </c>
      <c r="D528" s="1">
        <v>66.678539999999998</v>
      </c>
      <c r="E528" s="1">
        <v>219.29859999999999</v>
      </c>
      <c r="F528" s="2">
        <v>3.7629999999999997E-2</v>
      </c>
      <c r="G528" s="2">
        <v>1.6302099999999999</v>
      </c>
      <c r="H528" s="3">
        <v>23.3</v>
      </c>
      <c r="I528">
        <v>2.2999999999999998</v>
      </c>
      <c r="J528">
        <v>96</v>
      </c>
      <c r="K528">
        <v>88</v>
      </c>
      <c r="L528">
        <v>89</v>
      </c>
      <c r="M528" s="1">
        <v>58.280349999999999</v>
      </c>
      <c r="N528" s="4">
        <v>3100</v>
      </c>
      <c r="O528" s="1">
        <v>2.1484299999999998</v>
      </c>
      <c r="P528" s="1">
        <v>5.01858</v>
      </c>
      <c r="Q528" s="1">
        <v>49051.534</v>
      </c>
      <c r="R528" s="1"/>
    </row>
    <row r="529" spans="1:18" x14ac:dyDescent="0.2">
      <c r="A529" t="s">
        <v>57</v>
      </c>
      <c r="B529">
        <v>2000</v>
      </c>
      <c r="C529" t="s">
        <v>18</v>
      </c>
      <c r="D529" s="1">
        <v>52.024790000000003</v>
      </c>
      <c r="E529" s="1">
        <v>314.83280000000002</v>
      </c>
      <c r="F529" s="2">
        <v>0.12717500000000001</v>
      </c>
      <c r="G529" s="2">
        <v>4.4709199999999996</v>
      </c>
      <c r="H529" s="3">
        <v>23</v>
      </c>
      <c r="I529">
        <v>0.7</v>
      </c>
      <c r="J529">
        <v>63</v>
      </c>
      <c r="K529">
        <v>56</v>
      </c>
      <c r="L529">
        <v>46</v>
      </c>
      <c r="M529" s="1">
        <v>62.1736</v>
      </c>
      <c r="N529" s="4">
        <v>930</v>
      </c>
      <c r="O529" s="1">
        <v>0.74417</v>
      </c>
      <c r="P529" s="1">
        <v>4.02311</v>
      </c>
      <c r="Q529" s="1">
        <v>2848.4559999999901</v>
      </c>
      <c r="R529" s="1"/>
    </row>
    <row r="530" spans="1:18" x14ac:dyDescent="0.2">
      <c r="A530" t="s">
        <v>57</v>
      </c>
      <c r="B530">
        <v>2001</v>
      </c>
      <c r="C530" t="s">
        <v>18</v>
      </c>
      <c r="D530" s="1">
        <v>52.159219999999998</v>
      </c>
      <c r="E530" s="1">
        <v>323.84679999999997</v>
      </c>
      <c r="F530" s="2">
        <v>0.11827500000000001</v>
      </c>
      <c r="G530" s="2">
        <v>4.4213899999999997</v>
      </c>
      <c r="H530" s="3">
        <v>23.1</v>
      </c>
      <c r="I530">
        <v>0.8</v>
      </c>
      <c r="J530">
        <v>58</v>
      </c>
      <c r="K530">
        <v>54</v>
      </c>
      <c r="L530">
        <v>42</v>
      </c>
      <c r="M530" s="1">
        <v>63.039949999999997</v>
      </c>
      <c r="N530" s="4">
        <v>880</v>
      </c>
      <c r="O530" s="1">
        <v>0.79566999999999999</v>
      </c>
      <c r="P530" s="1">
        <v>3.25467</v>
      </c>
      <c r="Q530" s="1">
        <v>2953.9270000000001</v>
      </c>
      <c r="R530" s="1"/>
    </row>
    <row r="531" spans="1:18" x14ac:dyDescent="0.2">
      <c r="A531" t="s">
        <v>57</v>
      </c>
      <c r="B531">
        <v>2002</v>
      </c>
      <c r="C531" t="s">
        <v>18</v>
      </c>
      <c r="D531" s="1">
        <v>51.46331</v>
      </c>
      <c r="E531" s="1">
        <v>349.77690000000001</v>
      </c>
      <c r="F531" s="2">
        <v>0.112495</v>
      </c>
      <c r="G531" s="2">
        <v>4.2931299999999997</v>
      </c>
      <c r="H531" s="3">
        <v>23.2</v>
      </c>
      <c r="I531">
        <v>0.8</v>
      </c>
      <c r="J531">
        <v>52</v>
      </c>
      <c r="K531">
        <v>51</v>
      </c>
      <c r="L531">
        <v>39</v>
      </c>
      <c r="M531" s="1">
        <v>63.903669999999998</v>
      </c>
      <c r="N531" s="4">
        <v>900</v>
      </c>
      <c r="O531" s="1">
        <v>0.49772</v>
      </c>
      <c r="P531" s="1">
        <v>2.75632999999999</v>
      </c>
      <c r="Q531" s="1">
        <v>3024.7289999999998</v>
      </c>
      <c r="R531" s="1"/>
    </row>
    <row r="532" spans="1:18" x14ac:dyDescent="0.2">
      <c r="A532" t="s">
        <v>57</v>
      </c>
      <c r="B532">
        <v>2003</v>
      </c>
      <c r="C532" t="s">
        <v>18</v>
      </c>
      <c r="D532" s="1">
        <v>50.676189999999998</v>
      </c>
      <c r="E532" s="1">
        <v>376.9751</v>
      </c>
      <c r="F532" s="2">
        <v>0.10778</v>
      </c>
      <c r="G532" s="2">
        <v>4.2304399999999998</v>
      </c>
      <c r="H532" s="3">
        <v>23.2</v>
      </c>
      <c r="I532">
        <v>0.9</v>
      </c>
      <c r="J532">
        <v>47</v>
      </c>
      <c r="K532">
        <v>49</v>
      </c>
      <c r="L532">
        <v>35</v>
      </c>
      <c r="M532" s="1">
        <v>64.764189999999999</v>
      </c>
      <c r="N532" s="4">
        <v>610</v>
      </c>
      <c r="O532" s="1">
        <v>0.50698999999999905</v>
      </c>
      <c r="P532" s="1">
        <v>3.14174</v>
      </c>
      <c r="Q532" s="1">
        <v>3077.058</v>
      </c>
      <c r="R532" s="1"/>
    </row>
    <row r="533" spans="1:18" x14ac:dyDescent="0.2">
      <c r="A533" t="s">
        <v>57</v>
      </c>
      <c r="B533">
        <v>2004</v>
      </c>
      <c r="C533" t="s">
        <v>18</v>
      </c>
      <c r="D533" s="1">
        <v>54.375569999999897</v>
      </c>
      <c r="E533" s="1">
        <v>306.20920000000001</v>
      </c>
      <c r="F533" s="2">
        <v>0.10228</v>
      </c>
      <c r="G533" s="2">
        <v>4.2527900000000001</v>
      </c>
      <c r="H533" s="3">
        <v>23.3</v>
      </c>
      <c r="I533">
        <v>0.9</v>
      </c>
      <c r="J533">
        <v>41</v>
      </c>
      <c r="K533">
        <v>47</v>
      </c>
      <c r="L533">
        <v>31</v>
      </c>
      <c r="M533" s="1">
        <v>65.621780000000001</v>
      </c>
      <c r="N533" s="4">
        <v>650</v>
      </c>
      <c r="O533" s="1">
        <v>0.69137999999999999</v>
      </c>
      <c r="P533" s="1">
        <v>7.7680999999999996</v>
      </c>
      <c r="Q533" s="1">
        <v>3135.6509999999998</v>
      </c>
      <c r="R533" s="1"/>
    </row>
    <row r="534" spans="1:18" x14ac:dyDescent="0.2">
      <c r="A534" t="s">
        <v>57</v>
      </c>
      <c r="B534">
        <v>2005</v>
      </c>
      <c r="C534" t="s">
        <v>18</v>
      </c>
      <c r="D534" s="1">
        <v>55.320269999999901</v>
      </c>
      <c r="E534" s="1">
        <v>301.7869</v>
      </c>
      <c r="F534" s="2">
        <v>9.572E-2</v>
      </c>
      <c r="G534" s="2">
        <v>4.1968699999999997</v>
      </c>
      <c r="H534" s="3">
        <v>23.4</v>
      </c>
      <c r="I534">
        <v>1</v>
      </c>
      <c r="J534">
        <v>62</v>
      </c>
      <c r="K534">
        <v>66</v>
      </c>
      <c r="L534">
        <v>60</v>
      </c>
      <c r="M534" s="1">
        <v>66.476169999999996</v>
      </c>
      <c r="N534" s="4">
        <v>700</v>
      </c>
      <c r="O534" s="1">
        <v>0.57206000000000001</v>
      </c>
      <c r="P534" s="1">
        <v>8.8513500000000001</v>
      </c>
      <c r="Q534" s="1">
        <v>3218.116</v>
      </c>
      <c r="R534" s="1"/>
    </row>
    <row r="535" spans="1:18" x14ac:dyDescent="0.2">
      <c r="A535" t="s">
        <v>57</v>
      </c>
      <c r="B535">
        <v>2006</v>
      </c>
      <c r="C535" t="s">
        <v>18</v>
      </c>
      <c r="D535" s="1">
        <v>56.322299999999998</v>
      </c>
      <c r="E535" s="1">
        <v>296.10230000000001</v>
      </c>
      <c r="F535" s="2">
        <v>8.9510000000000006E-2</v>
      </c>
      <c r="G535" s="2">
        <v>4.0644599999999897</v>
      </c>
      <c r="H535" s="3">
        <v>23.5</v>
      </c>
      <c r="I535">
        <v>1.1000000000000001</v>
      </c>
      <c r="J535">
        <v>63</v>
      </c>
      <c r="K535">
        <v>66</v>
      </c>
      <c r="L535">
        <v>60</v>
      </c>
      <c r="M535" s="1">
        <v>67.058719999999994</v>
      </c>
      <c r="N535" s="4">
        <v>780</v>
      </c>
      <c r="O535" s="1">
        <v>0.69581999999999999</v>
      </c>
      <c r="P535" s="1">
        <v>7.3833000000000002</v>
      </c>
      <c r="Q535" s="1">
        <v>3329.2109999999998</v>
      </c>
      <c r="R535" s="1"/>
    </row>
    <row r="536" spans="1:18" x14ac:dyDescent="0.2">
      <c r="A536" t="s">
        <v>57</v>
      </c>
      <c r="B536">
        <v>2007</v>
      </c>
      <c r="C536" t="s">
        <v>18</v>
      </c>
      <c r="D536" s="1">
        <v>57.448659999999997</v>
      </c>
      <c r="E536" s="1">
        <v>285.5829</v>
      </c>
      <c r="F536" s="2">
        <v>8.3139999999999895E-2</v>
      </c>
      <c r="G536" s="2">
        <v>4.0458699999999999</v>
      </c>
      <c r="H536" s="3">
        <v>23.6</v>
      </c>
      <c r="I536">
        <v>1.1000000000000001</v>
      </c>
      <c r="J536">
        <v>71</v>
      </c>
      <c r="K536">
        <v>67</v>
      </c>
      <c r="L536">
        <v>65</v>
      </c>
      <c r="M536" s="1">
        <v>67.631769999999904</v>
      </c>
      <c r="N536" s="4">
        <v>870</v>
      </c>
      <c r="O536" s="1">
        <v>0.8054</v>
      </c>
      <c r="P536" s="1">
        <v>9.2753999999999994</v>
      </c>
      <c r="Q536" s="1">
        <v>3461.9109999999901</v>
      </c>
      <c r="R536" s="1"/>
    </row>
    <row r="537" spans="1:18" x14ac:dyDescent="0.2">
      <c r="A537" t="s">
        <v>57</v>
      </c>
      <c r="B537">
        <v>2008</v>
      </c>
      <c r="C537" t="s">
        <v>18</v>
      </c>
      <c r="D537" s="1">
        <v>58.367660000000001</v>
      </c>
      <c r="E537" s="1">
        <v>277.80849999999998</v>
      </c>
      <c r="F537" s="2">
        <v>7.7124999999999999E-2</v>
      </c>
      <c r="G537" s="2">
        <v>3.8969800000000001</v>
      </c>
      <c r="H537" s="3">
        <v>23.7</v>
      </c>
      <c r="I537">
        <v>1.2</v>
      </c>
      <c r="J537">
        <v>76</v>
      </c>
      <c r="K537">
        <v>79</v>
      </c>
      <c r="L537">
        <v>75</v>
      </c>
      <c r="M537" s="1">
        <v>68.19511</v>
      </c>
      <c r="N537" s="4">
        <v>930</v>
      </c>
      <c r="O537" s="1">
        <v>1.3295699999999999</v>
      </c>
      <c r="P537" s="1">
        <v>7.3710500000000003</v>
      </c>
      <c r="Q537" s="1">
        <v>3607.86</v>
      </c>
      <c r="R537" s="1"/>
    </row>
    <row r="538" spans="1:18" x14ac:dyDescent="0.2">
      <c r="A538" t="s">
        <v>57</v>
      </c>
      <c r="B538">
        <v>2009</v>
      </c>
      <c r="C538" t="s">
        <v>18</v>
      </c>
      <c r="D538" s="1">
        <v>59.241140000000001</v>
      </c>
      <c r="E538" s="1">
        <v>268.74059999999997</v>
      </c>
      <c r="F538" s="2">
        <v>7.2139999999999996E-2</v>
      </c>
      <c r="G538" s="2">
        <v>3.7595099999999899</v>
      </c>
      <c r="H538" s="3">
        <v>23.7</v>
      </c>
      <c r="I538">
        <v>1.3</v>
      </c>
      <c r="J538">
        <v>83</v>
      </c>
      <c r="K538">
        <v>84</v>
      </c>
      <c r="L538">
        <v>81</v>
      </c>
      <c r="M538" s="1">
        <v>68.751519999999999</v>
      </c>
      <c r="N538" s="4">
        <v>960</v>
      </c>
      <c r="O538" s="1">
        <v>0.96318999999999999</v>
      </c>
      <c r="P538" s="1">
        <v>9.4169099999999997</v>
      </c>
      <c r="Q538" s="1">
        <v>3754.1329999999998</v>
      </c>
      <c r="R538" s="1"/>
    </row>
    <row r="539" spans="1:18" x14ac:dyDescent="0.2">
      <c r="A539" t="s">
        <v>57</v>
      </c>
      <c r="B539">
        <v>2010</v>
      </c>
      <c r="C539" t="s">
        <v>18</v>
      </c>
      <c r="D539" s="1">
        <v>60.076949999999997</v>
      </c>
      <c r="E539" s="1">
        <v>257.95999999999998</v>
      </c>
      <c r="F539" s="2">
        <v>6.8404999999999994E-2</v>
      </c>
      <c r="G539" s="2">
        <v>3.6414499999999999</v>
      </c>
      <c r="H539" s="3">
        <v>23.8</v>
      </c>
      <c r="I539">
        <v>1.4</v>
      </c>
      <c r="J539">
        <v>65</v>
      </c>
      <c r="K539">
        <v>71</v>
      </c>
      <c r="L539">
        <v>70</v>
      </c>
      <c r="M539" s="1">
        <v>69.30095</v>
      </c>
      <c r="N539" s="4">
        <v>980</v>
      </c>
      <c r="O539" s="1">
        <v>0.78598000000000001</v>
      </c>
      <c r="P539" s="1">
        <v>8.7942699999999991</v>
      </c>
      <c r="Q539" s="1">
        <v>3891.3559999999902</v>
      </c>
      <c r="R539" s="1"/>
    </row>
    <row r="540" spans="1:18" x14ac:dyDescent="0.2">
      <c r="A540" t="s">
        <v>57</v>
      </c>
      <c r="B540">
        <v>2011</v>
      </c>
      <c r="C540" t="s">
        <v>18</v>
      </c>
      <c r="D540" s="1">
        <v>60.861530000000002</v>
      </c>
      <c r="E540" s="1">
        <v>247.26910000000001</v>
      </c>
      <c r="F540" s="2">
        <v>6.4920000000000005E-2</v>
      </c>
      <c r="G540" s="2">
        <v>3.74641</v>
      </c>
      <c r="H540" s="3">
        <v>23.9</v>
      </c>
      <c r="I540">
        <v>1.4</v>
      </c>
      <c r="J540">
        <v>71</v>
      </c>
      <c r="K540">
        <v>77</v>
      </c>
      <c r="L540">
        <v>77</v>
      </c>
      <c r="M540" s="1">
        <v>69.843590000000006</v>
      </c>
      <c r="N540" s="4">
        <v>1090</v>
      </c>
      <c r="O540" s="1">
        <v>1.4815700000000001</v>
      </c>
      <c r="P540" s="1">
        <v>9.2275299999999998</v>
      </c>
      <c r="Q540" s="1">
        <v>4017.4429999999902</v>
      </c>
      <c r="R540" s="1"/>
    </row>
    <row r="541" spans="1:18" x14ac:dyDescent="0.2">
      <c r="A541" t="s">
        <v>57</v>
      </c>
      <c r="B541">
        <v>2012</v>
      </c>
      <c r="C541" t="s">
        <v>18</v>
      </c>
      <c r="D541" s="1">
        <v>61.498909999999903</v>
      </c>
      <c r="E541" s="1">
        <v>239.47470000000001</v>
      </c>
      <c r="F541" s="2">
        <v>6.2039999999999998E-2</v>
      </c>
      <c r="G541" s="2">
        <v>3.7625099999999998</v>
      </c>
      <c r="H541" s="3">
        <v>23.9</v>
      </c>
      <c r="I541">
        <v>1.5</v>
      </c>
      <c r="J541">
        <v>80</v>
      </c>
      <c r="K541">
        <v>80</v>
      </c>
      <c r="L541">
        <v>80</v>
      </c>
      <c r="M541" s="1">
        <v>70.378919999999994</v>
      </c>
      <c r="N541" s="4">
        <v>1120</v>
      </c>
      <c r="O541" s="1">
        <v>0.85662000000000005</v>
      </c>
      <c r="P541" s="1">
        <v>8.5921399999999899</v>
      </c>
      <c r="Q541" s="1">
        <v>4135.6589999999997</v>
      </c>
      <c r="R541" s="1"/>
    </row>
    <row r="542" spans="1:18" x14ac:dyDescent="0.2">
      <c r="A542" t="s">
        <v>57</v>
      </c>
      <c r="B542">
        <v>2013</v>
      </c>
      <c r="C542" t="s">
        <v>18</v>
      </c>
      <c r="D542" s="1">
        <v>61.929019999999902</v>
      </c>
      <c r="E542" s="1">
        <v>236.3218</v>
      </c>
      <c r="F542" s="2">
        <v>5.9739999999999897E-2</v>
      </c>
      <c r="G542" s="2">
        <v>3.7316799999999999</v>
      </c>
      <c r="H542" s="3">
        <v>24</v>
      </c>
      <c r="I542">
        <v>1.6</v>
      </c>
      <c r="J542">
        <v>74</v>
      </c>
      <c r="K542">
        <v>80</v>
      </c>
      <c r="L542">
        <v>80</v>
      </c>
      <c r="M542" s="1">
        <v>70.907359999999997</v>
      </c>
      <c r="N542" s="4">
        <v>1200</v>
      </c>
      <c r="O542" s="1">
        <v>0.34193000000000001</v>
      </c>
      <c r="P542" s="1">
        <v>8.1883099999999995</v>
      </c>
      <c r="Q542" s="1">
        <v>4248.3339999999998</v>
      </c>
      <c r="R542" s="1"/>
    </row>
    <row r="543" spans="1:18" x14ac:dyDescent="0.2">
      <c r="A543" t="s">
        <v>57</v>
      </c>
      <c r="B543">
        <v>2014</v>
      </c>
      <c r="C543" t="s">
        <v>18</v>
      </c>
      <c r="D543" s="1">
        <v>58.865009999999998</v>
      </c>
      <c r="E543" s="1">
        <v>310.05040000000002</v>
      </c>
      <c r="F543" s="2">
        <v>6.0019999999999997E-2</v>
      </c>
      <c r="G543" s="2">
        <v>3.4742099999999998</v>
      </c>
      <c r="H543" s="3">
        <v>24</v>
      </c>
      <c r="I543">
        <v>1.7</v>
      </c>
      <c r="J543">
        <v>58</v>
      </c>
      <c r="K543">
        <v>62</v>
      </c>
      <c r="L543">
        <v>63</v>
      </c>
      <c r="M543" s="1">
        <v>71.428430000000006</v>
      </c>
      <c r="N543" s="4">
        <v>1190</v>
      </c>
      <c r="O543" s="1">
        <v>0.81355999999999995</v>
      </c>
      <c r="P543" s="1">
        <v>9.0628100000000007</v>
      </c>
      <c r="Q543" s="1">
        <v>4359.5059999999903</v>
      </c>
      <c r="R543" s="1"/>
    </row>
    <row r="544" spans="1:18" x14ac:dyDescent="0.2">
      <c r="A544" t="s">
        <v>57</v>
      </c>
      <c r="B544">
        <v>2015</v>
      </c>
      <c r="C544" t="s">
        <v>18</v>
      </c>
      <c r="D544" s="1">
        <v>62.055790000000002</v>
      </c>
      <c r="E544" s="1">
        <v>240.6191</v>
      </c>
      <c r="F544" s="2">
        <v>5.6939999999999998E-2</v>
      </c>
      <c r="G544" s="2">
        <v>3.5231599999999998</v>
      </c>
      <c r="H544" s="3">
        <v>24</v>
      </c>
      <c r="I544">
        <v>1.8</v>
      </c>
      <c r="J544">
        <v>74</v>
      </c>
      <c r="K544">
        <v>80</v>
      </c>
      <c r="L544">
        <v>80</v>
      </c>
      <c r="M544" s="1">
        <v>71.942309999999907</v>
      </c>
      <c r="N544" s="4">
        <v>1190</v>
      </c>
      <c r="O544" s="1">
        <v>1.1782900000000001</v>
      </c>
      <c r="P544" s="1">
        <v>10.28979</v>
      </c>
      <c r="Q544" s="1">
        <v>4472.2299999999996</v>
      </c>
      <c r="R544" s="1"/>
    </row>
    <row r="545" spans="1:18" x14ac:dyDescent="0.2">
      <c r="A545" t="s">
        <v>57</v>
      </c>
      <c r="B545">
        <v>2016</v>
      </c>
      <c r="C545" t="s">
        <v>18</v>
      </c>
      <c r="D545" s="1">
        <v>62.94294</v>
      </c>
      <c r="E545" s="1">
        <v>230.25319999999999</v>
      </c>
      <c r="F545" s="2">
        <v>5.3670000000000002E-2</v>
      </c>
      <c r="G545" s="2">
        <v>3.5346500000000001</v>
      </c>
      <c r="H545" s="3">
        <v>24.1</v>
      </c>
      <c r="I545">
        <v>1.9</v>
      </c>
      <c r="J545">
        <v>80</v>
      </c>
      <c r="K545">
        <v>84</v>
      </c>
      <c r="L545">
        <v>84</v>
      </c>
      <c r="M545" s="1">
        <v>72.449010000000001</v>
      </c>
      <c r="N545" s="4">
        <v>1160</v>
      </c>
      <c r="O545" s="1">
        <v>1.3842299999999901</v>
      </c>
      <c r="P545" s="1">
        <v>9.7958599999999993</v>
      </c>
      <c r="Q545" s="1">
        <v>4586.7870000000003</v>
      </c>
      <c r="R545" s="1"/>
    </row>
    <row r="546" spans="1:18" x14ac:dyDescent="0.2">
      <c r="A546" t="s">
        <v>58</v>
      </c>
      <c r="B546">
        <v>2000</v>
      </c>
      <c r="C546" t="s">
        <v>18</v>
      </c>
      <c r="D546" s="1">
        <v>50.882359999999998</v>
      </c>
      <c r="E546" s="1">
        <v>507.02960000000002</v>
      </c>
      <c r="F546" s="2">
        <v>8.3639999999999895E-2</v>
      </c>
      <c r="G546" s="2">
        <v>3.0909200000000001</v>
      </c>
      <c r="H546" s="3">
        <v>24</v>
      </c>
      <c r="I546">
        <v>0.7</v>
      </c>
      <c r="J546">
        <v>74</v>
      </c>
      <c r="K546">
        <v>82</v>
      </c>
      <c r="L546">
        <v>83</v>
      </c>
      <c r="M546" s="1">
        <v>67.466130000000007</v>
      </c>
      <c r="N546" s="4">
        <v>1660</v>
      </c>
      <c r="O546" s="1">
        <v>2.9430399999999999</v>
      </c>
      <c r="P546" s="1">
        <v>5.8572100000000002</v>
      </c>
      <c r="Q546" s="1">
        <v>2032.8039999999901</v>
      </c>
      <c r="R546" s="1"/>
    </row>
    <row r="547" spans="1:18" x14ac:dyDescent="0.2">
      <c r="A547" t="s">
        <v>58</v>
      </c>
      <c r="B547">
        <v>2001</v>
      </c>
      <c r="C547" t="s">
        <v>18</v>
      </c>
      <c r="D547" s="1">
        <v>49.356909999999999</v>
      </c>
      <c r="E547" s="1">
        <v>546.14020000000005</v>
      </c>
      <c r="F547" s="2">
        <v>8.5304999999999895E-2</v>
      </c>
      <c r="G547" s="2">
        <v>2.8493300000000001</v>
      </c>
      <c r="H547" s="3">
        <v>24.1</v>
      </c>
      <c r="I547">
        <v>0.8</v>
      </c>
      <c r="J547">
        <v>70</v>
      </c>
      <c r="K547">
        <v>78</v>
      </c>
      <c r="L547">
        <v>78</v>
      </c>
      <c r="M547" s="1">
        <v>67.458759999999998</v>
      </c>
      <c r="N547" s="4">
        <v>1990</v>
      </c>
      <c r="O547" s="1">
        <v>3.7021599999999899</v>
      </c>
      <c r="P547" s="1">
        <v>6.37439</v>
      </c>
      <c r="Q547" s="1">
        <v>2035.74</v>
      </c>
      <c r="R547" s="1"/>
    </row>
    <row r="548" spans="1:18" x14ac:dyDescent="0.2">
      <c r="A548" t="s">
        <v>58</v>
      </c>
      <c r="B548">
        <v>2002</v>
      </c>
      <c r="C548" t="s">
        <v>18</v>
      </c>
      <c r="D548" s="1">
        <v>47.967929999999903</v>
      </c>
      <c r="E548" s="1">
        <v>580.50699999999995</v>
      </c>
      <c r="F548" s="2">
        <v>8.7755E-2</v>
      </c>
      <c r="G548" s="2">
        <v>2.9312200000000002</v>
      </c>
      <c r="H548" s="3">
        <v>24.1</v>
      </c>
      <c r="I548">
        <v>1</v>
      </c>
      <c r="J548">
        <v>78</v>
      </c>
      <c r="K548">
        <v>84</v>
      </c>
      <c r="L548">
        <v>84</v>
      </c>
      <c r="M548" s="1">
        <v>67.465549999999993</v>
      </c>
      <c r="N548" s="4">
        <v>2050</v>
      </c>
      <c r="O548" s="1">
        <v>3.3034199999999898</v>
      </c>
      <c r="P548" s="1">
        <v>5.9586100000000002</v>
      </c>
      <c r="Q548" s="1">
        <v>2029.829</v>
      </c>
      <c r="R548" s="1"/>
    </row>
    <row r="549" spans="1:18" x14ac:dyDescent="0.2">
      <c r="A549" t="s">
        <v>58</v>
      </c>
      <c r="B549">
        <v>2003</v>
      </c>
      <c r="C549" t="s">
        <v>18</v>
      </c>
      <c r="D549" s="1">
        <v>46.815489999999997</v>
      </c>
      <c r="E549" s="1">
        <v>607.8741</v>
      </c>
      <c r="F549" s="2">
        <v>9.0444999999999998E-2</v>
      </c>
      <c r="G549" s="2">
        <v>1.9719</v>
      </c>
      <c r="H549" s="3">
        <v>24.2</v>
      </c>
      <c r="I549">
        <v>1.1000000000000001</v>
      </c>
      <c r="J549">
        <v>85</v>
      </c>
      <c r="K549">
        <v>90</v>
      </c>
      <c r="L549">
        <v>90</v>
      </c>
      <c r="M549" s="1">
        <v>67.486660000000001</v>
      </c>
      <c r="N549" s="4">
        <v>2160</v>
      </c>
      <c r="O549" s="1">
        <v>3.1052499999999998</v>
      </c>
      <c r="P549" s="1">
        <v>5.6208</v>
      </c>
      <c r="Q549" s="1">
        <v>2018.348</v>
      </c>
      <c r="R549" s="1"/>
    </row>
    <row r="550" spans="1:18" x14ac:dyDescent="0.2">
      <c r="A550" t="s">
        <v>58</v>
      </c>
      <c r="B550">
        <v>2004</v>
      </c>
      <c r="C550" t="s">
        <v>18</v>
      </c>
      <c r="D550" s="1">
        <v>46.050629999999998</v>
      </c>
      <c r="E550" s="1">
        <v>626.74170000000004</v>
      </c>
      <c r="F550" s="2">
        <v>9.196E-2</v>
      </c>
      <c r="G550" s="2">
        <v>1.7829900000000001</v>
      </c>
      <c r="H550" s="3">
        <v>24.3</v>
      </c>
      <c r="I550">
        <v>1.3</v>
      </c>
      <c r="J550">
        <v>84</v>
      </c>
      <c r="K550">
        <v>89</v>
      </c>
      <c r="L550">
        <v>90</v>
      </c>
      <c r="M550" s="1">
        <v>67.522850000000005</v>
      </c>
      <c r="N550" s="4">
        <v>2180</v>
      </c>
      <c r="O550" s="1">
        <v>3.21014</v>
      </c>
      <c r="P550" s="1">
        <v>5.6319699999999999</v>
      </c>
      <c r="Q550" s="1">
        <v>2005.94</v>
      </c>
      <c r="R550" s="1"/>
    </row>
    <row r="551" spans="1:18" x14ac:dyDescent="0.2">
      <c r="A551" t="s">
        <v>58</v>
      </c>
      <c r="B551">
        <v>2005</v>
      </c>
      <c r="C551" t="s">
        <v>18</v>
      </c>
      <c r="D551" s="1">
        <v>45.645420000000001</v>
      </c>
      <c r="E551" s="1">
        <v>637.06600000000003</v>
      </c>
      <c r="F551" s="2">
        <v>9.2914999999999998E-2</v>
      </c>
      <c r="G551" s="2">
        <v>1.94028</v>
      </c>
      <c r="H551" s="3">
        <v>24.3</v>
      </c>
      <c r="I551">
        <v>1.5</v>
      </c>
      <c r="J551">
        <v>83</v>
      </c>
      <c r="K551">
        <v>88</v>
      </c>
      <c r="L551">
        <v>89</v>
      </c>
      <c r="M551" s="1">
        <v>67.573639999999997</v>
      </c>
      <c r="N551" s="4">
        <v>2210</v>
      </c>
      <c r="O551" s="1">
        <v>2.4398</v>
      </c>
      <c r="P551" s="1">
        <v>5.0662399999999996</v>
      </c>
      <c r="Q551" s="1">
        <v>1996.114</v>
      </c>
      <c r="R551" s="1"/>
    </row>
    <row r="552" spans="1:18" x14ac:dyDescent="0.2">
      <c r="A552" t="s">
        <v>58</v>
      </c>
      <c r="B552">
        <v>2006</v>
      </c>
      <c r="C552" t="s">
        <v>18</v>
      </c>
      <c r="D552" s="1">
        <v>46.232929999999897</v>
      </c>
      <c r="E552" s="1">
        <v>620.10569999999996</v>
      </c>
      <c r="F552" s="2">
        <v>9.1829999999999995E-2</v>
      </c>
      <c r="G552" s="2">
        <v>2.77264</v>
      </c>
      <c r="H552" s="3">
        <v>24.4</v>
      </c>
      <c r="I552">
        <v>1.7</v>
      </c>
      <c r="J552">
        <v>82</v>
      </c>
      <c r="K552">
        <v>88</v>
      </c>
      <c r="L552">
        <v>89</v>
      </c>
      <c r="M552" s="1">
        <v>67.639969999999906</v>
      </c>
      <c r="N552" s="4">
        <v>2290</v>
      </c>
      <c r="O552" s="1">
        <v>3.2088999999999999</v>
      </c>
      <c r="P552" s="1">
        <v>5.6901900000000003</v>
      </c>
      <c r="Q552" s="1">
        <v>1989.9389999999901</v>
      </c>
      <c r="R552" s="1"/>
    </row>
    <row r="553" spans="1:18" x14ac:dyDescent="0.2">
      <c r="A553" t="s">
        <v>58</v>
      </c>
      <c r="B553">
        <v>2007</v>
      </c>
      <c r="C553" t="s">
        <v>18</v>
      </c>
      <c r="D553" s="1">
        <v>47.458709999999897</v>
      </c>
      <c r="E553" s="1">
        <v>589.55269999999996</v>
      </c>
      <c r="F553" s="2">
        <v>8.8194999999999996E-2</v>
      </c>
      <c r="G553" s="2">
        <v>2.8476400000000002</v>
      </c>
      <c r="H553" s="3">
        <v>24.5</v>
      </c>
      <c r="I553">
        <v>1.9</v>
      </c>
      <c r="J553">
        <v>81</v>
      </c>
      <c r="K553">
        <v>87</v>
      </c>
      <c r="L553">
        <v>88</v>
      </c>
      <c r="M553" s="1">
        <v>67.699179999999998</v>
      </c>
      <c r="N553" s="4">
        <v>2740</v>
      </c>
      <c r="O553" s="1">
        <v>4.3130499999999996</v>
      </c>
      <c r="P553" s="1">
        <v>6.7694599999999996</v>
      </c>
      <c r="Q553" s="1">
        <v>1986.922</v>
      </c>
      <c r="R553" s="1"/>
    </row>
    <row r="554" spans="1:18" x14ac:dyDescent="0.2">
      <c r="A554" t="s">
        <v>58</v>
      </c>
      <c r="B554">
        <v>2008</v>
      </c>
      <c r="C554" t="s">
        <v>18</v>
      </c>
      <c r="D554" s="1">
        <v>49.935829999999903</v>
      </c>
      <c r="E554" s="1">
        <v>520.70169999999996</v>
      </c>
      <c r="F554" s="2">
        <v>8.7815000000000004E-2</v>
      </c>
      <c r="G554" s="2">
        <v>2.9081000000000001</v>
      </c>
      <c r="H554" s="3">
        <v>24.5</v>
      </c>
      <c r="I554">
        <v>2.2000000000000002</v>
      </c>
      <c r="J554">
        <v>80</v>
      </c>
      <c r="K554">
        <v>86</v>
      </c>
      <c r="L554">
        <v>88</v>
      </c>
      <c r="M554" s="1">
        <v>67.771739999999994</v>
      </c>
      <c r="N554" s="4">
        <v>2920</v>
      </c>
      <c r="O554" s="1">
        <v>4.1143299999999998</v>
      </c>
      <c r="P554" s="1">
        <v>7.2472799999999999</v>
      </c>
      <c r="Q554" s="1">
        <v>1987.1289999999999</v>
      </c>
      <c r="R554" s="1"/>
    </row>
    <row r="555" spans="1:18" x14ac:dyDescent="0.2">
      <c r="A555" t="s">
        <v>58</v>
      </c>
      <c r="B555">
        <v>2009</v>
      </c>
      <c r="C555" t="s">
        <v>18</v>
      </c>
      <c r="D555" s="1">
        <v>51.406590000000001</v>
      </c>
      <c r="E555" s="1">
        <v>493.2783</v>
      </c>
      <c r="F555" s="2">
        <v>8.2540000000000002E-2</v>
      </c>
      <c r="G555" s="2">
        <v>2.9172199999999999</v>
      </c>
      <c r="H555" s="3">
        <v>24.6</v>
      </c>
      <c r="I555">
        <v>2.4</v>
      </c>
      <c r="J555">
        <v>84</v>
      </c>
      <c r="K555">
        <v>89</v>
      </c>
      <c r="L555">
        <v>91</v>
      </c>
      <c r="M555" s="1">
        <v>67.857140000000001</v>
      </c>
      <c r="N555" s="4">
        <v>2900</v>
      </c>
      <c r="O555" s="1">
        <v>4.5430900000000003</v>
      </c>
      <c r="P555" s="1">
        <v>8.3751899999999999</v>
      </c>
      <c r="Q555" s="1">
        <v>1990.1310000000001</v>
      </c>
      <c r="R555" s="1"/>
    </row>
    <row r="556" spans="1:18" x14ac:dyDescent="0.2">
      <c r="A556" t="s">
        <v>58</v>
      </c>
      <c r="B556">
        <v>2010</v>
      </c>
      <c r="C556" t="s">
        <v>18</v>
      </c>
      <c r="D556" s="1">
        <v>52.252139999999997</v>
      </c>
      <c r="E556" s="1">
        <v>477.83870000000002</v>
      </c>
      <c r="F556" s="2">
        <v>7.9325000000000007E-2</v>
      </c>
      <c r="G556" s="2">
        <v>2.7987099999999998</v>
      </c>
      <c r="H556" s="3">
        <v>24.7</v>
      </c>
      <c r="I556">
        <v>2.7</v>
      </c>
      <c r="J556">
        <v>88</v>
      </c>
      <c r="K556">
        <v>92</v>
      </c>
      <c r="L556">
        <v>93</v>
      </c>
      <c r="M556" s="1">
        <v>67.956339999999997</v>
      </c>
      <c r="N556" s="4">
        <v>3010</v>
      </c>
      <c r="O556" s="1">
        <v>4.4081000000000001</v>
      </c>
      <c r="P556" s="1">
        <v>7.6177299999999999</v>
      </c>
      <c r="Q556" s="1">
        <v>1995.5809999999999</v>
      </c>
      <c r="R556" s="1"/>
    </row>
    <row r="557" spans="1:18" x14ac:dyDescent="0.2">
      <c r="A557" t="s">
        <v>58</v>
      </c>
      <c r="B557">
        <v>2011</v>
      </c>
      <c r="C557" t="s">
        <v>18</v>
      </c>
      <c r="D557" s="1">
        <v>52.78069</v>
      </c>
      <c r="E557" s="1">
        <v>467.20229999999998</v>
      </c>
      <c r="F557" s="2">
        <v>7.6249999999999998E-2</v>
      </c>
      <c r="G557" s="2">
        <v>2.4019900000000001</v>
      </c>
      <c r="H557" s="3">
        <v>24.7</v>
      </c>
      <c r="I557">
        <v>3</v>
      </c>
      <c r="J557">
        <v>92</v>
      </c>
      <c r="K557">
        <v>95</v>
      </c>
      <c r="L557">
        <v>96</v>
      </c>
      <c r="M557" s="1">
        <v>68.069319999999905</v>
      </c>
      <c r="N557" s="4">
        <v>3050</v>
      </c>
      <c r="O557" s="1">
        <v>4.9949199999999996</v>
      </c>
      <c r="P557" s="1">
        <v>8.7966199999999901</v>
      </c>
      <c r="Q557" s="1">
        <v>2003.78799999999</v>
      </c>
      <c r="R557" s="1"/>
    </row>
    <row r="558" spans="1:18" x14ac:dyDescent="0.2">
      <c r="A558" t="s">
        <v>58</v>
      </c>
      <c r="B558">
        <v>2012</v>
      </c>
      <c r="C558" t="s">
        <v>18</v>
      </c>
      <c r="D558" s="1">
        <v>52.528530000000003</v>
      </c>
      <c r="E558" s="1">
        <v>478.47969999999998</v>
      </c>
      <c r="F558" s="2">
        <v>7.7219999999999997E-2</v>
      </c>
      <c r="G558" s="2">
        <v>2.4594399999999998</v>
      </c>
      <c r="H558" s="3">
        <v>24.8</v>
      </c>
      <c r="I558">
        <v>3.4</v>
      </c>
      <c r="J558">
        <v>91</v>
      </c>
      <c r="K558">
        <v>93</v>
      </c>
      <c r="L558">
        <v>95</v>
      </c>
      <c r="M558" s="1">
        <v>68.160039999999995</v>
      </c>
      <c r="N558" s="4">
        <v>3200</v>
      </c>
      <c r="O558" s="1">
        <v>5.13856</v>
      </c>
      <c r="P558" s="1">
        <v>8.5781899999999993</v>
      </c>
      <c r="Q558" s="1">
        <v>2014.9939999999999</v>
      </c>
      <c r="R558" s="1"/>
    </row>
    <row r="559" spans="1:18" x14ac:dyDescent="0.2">
      <c r="A559" t="s">
        <v>58</v>
      </c>
      <c r="B559">
        <v>2013</v>
      </c>
      <c r="C559" t="s">
        <v>18</v>
      </c>
      <c r="D559" s="1">
        <v>52.278309999999998</v>
      </c>
      <c r="E559" s="1">
        <v>487.27890000000002</v>
      </c>
      <c r="F559" s="2">
        <v>7.6564999999999994E-2</v>
      </c>
      <c r="G559" s="2">
        <v>2.5812200000000001</v>
      </c>
      <c r="H559" s="3">
        <v>24.8</v>
      </c>
      <c r="I559">
        <v>3.7</v>
      </c>
      <c r="J559">
        <v>90</v>
      </c>
      <c r="K559">
        <v>90</v>
      </c>
      <c r="L559">
        <v>93</v>
      </c>
      <c r="M559" s="1">
        <v>68.261030000000005</v>
      </c>
      <c r="N559" s="4">
        <v>3240</v>
      </c>
      <c r="O559" s="1">
        <v>5.2783100000000003</v>
      </c>
      <c r="P559" s="1">
        <v>9.0122199999999992</v>
      </c>
      <c r="Q559" s="1">
        <v>2028.53</v>
      </c>
      <c r="R559" s="1"/>
    </row>
    <row r="560" spans="1:18" x14ac:dyDescent="0.2">
      <c r="A560" t="s">
        <v>58</v>
      </c>
      <c r="B560">
        <v>2014</v>
      </c>
      <c r="C560" t="s">
        <v>18</v>
      </c>
      <c r="D560" s="1">
        <v>52.124109999999902</v>
      </c>
      <c r="E560" s="1">
        <v>494.8809</v>
      </c>
      <c r="F560" s="2">
        <v>7.5284999999999894E-2</v>
      </c>
      <c r="G560" s="2">
        <v>2.6035699999999999</v>
      </c>
      <c r="H560" s="3">
        <v>24.9</v>
      </c>
      <c r="I560">
        <v>4.0999999999999996</v>
      </c>
      <c r="J560">
        <v>92</v>
      </c>
      <c r="K560">
        <v>88</v>
      </c>
      <c r="L560">
        <v>88</v>
      </c>
      <c r="M560" s="1">
        <v>68.372699999999995</v>
      </c>
      <c r="N560" s="4">
        <v>3290</v>
      </c>
      <c r="O560" s="1">
        <v>5.80037</v>
      </c>
      <c r="P560" s="1">
        <v>8.6151999999999997</v>
      </c>
      <c r="Q560" s="1">
        <v>2043.4449999999999</v>
      </c>
      <c r="R560" s="1"/>
    </row>
    <row r="561" spans="1:18" x14ac:dyDescent="0.2">
      <c r="A561" t="s">
        <v>58</v>
      </c>
      <c r="B561">
        <v>2015</v>
      </c>
      <c r="C561" t="s">
        <v>18</v>
      </c>
      <c r="D561" s="1">
        <v>52.111460000000001</v>
      </c>
      <c r="E561" s="1">
        <v>498.34859999999998</v>
      </c>
      <c r="F561" s="2">
        <v>7.5075000000000003E-2</v>
      </c>
      <c r="G561" s="2">
        <v>2.8113599999999899</v>
      </c>
      <c r="H561" s="3">
        <v>24.9</v>
      </c>
      <c r="I561">
        <v>4.5</v>
      </c>
      <c r="J561">
        <v>93</v>
      </c>
      <c r="K561">
        <v>85</v>
      </c>
      <c r="L561">
        <v>83</v>
      </c>
      <c r="M561" s="1">
        <v>68.495500000000007</v>
      </c>
      <c r="N561" s="4">
        <v>3400</v>
      </c>
      <c r="O561" s="1">
        <v>5.4371199999999904</v>
      </c>
      <c r="P561" s="1">
        <v>8.4015500000000003</v>
      </c>
      <c r="Q561" s="1">
        <v>2059.0210000000002</v>
      </c>
      <c r="R561" s="1"/>
    </row>
    <row r="562" spans="1:18" x14ac:dyDescent="0.2">
      <c r="A562" t="s">
        <v>58</v>
      </c>
      <c r="B562">
        <v>2016</v>
      </c>
      <c r="C562" t="s">
        <v>18</v>
      </c>
      <c r="D562" s="1">
        <v>52.938009999999998</v>
      </c>
      <c r="E562" s="1">
        <v>483.49059999999997</v>
      </c>
      <c r="F562" s="2">
        <v>7.3349999999999999E-2</v>
      </c>
      <c r="G562" s="2">
        <v>2.8891</v>
      </c>
      <c r="H562" s="3">
        <v>24.9</v>
      </c>
      <c r="I562">
        <v>5</v>
      </c>
      <c r="J562">
        <v>90</v>
      </c>
      <c r="K562">
        <v>87</v>
      </c>
      <c r="L562">
        <v>87</v>
      </c>
      <c r="M562" s="1">
        <v>68.628910000000005</v>
      </c>
      <c r="N562" s="4">
        <v>3580</v>
      </c>
      <c r="O562" s="1">
        <v>5.1533899999999999</v>
      </c>
      <c r="P562" s="1">
        <v>7.9485000000000001</v>
      </c>
      <c r="Q562" s="1">
        <v>2075.0300000000002</v>
      </c>
      <c r="R562" s="1"/>
    </row>
    <row r="563" spans="1:18" x14ac:dyDescent="0.2">
      <c r="A563" t="s">
        <v>59</v>
      </c>
      <c r="B563">
        <v>2000</v>
      </c>
      <c r="C563" t="s">
        <v>18</v>
      </c>
      <c r="D563" s="1">
        <v>70.769239999999996</v>
      </c>
      <c r="E563" s="1">
        <v>141.8877</v>
      </c>
      <c r="F563" s="2">
        <v>3.7530000000000001E-2</v>
      </c>
      <c r="G563" s="2">
        <v>0.25178</v>
      </c>
      <c r="H563" s="3">
        <v>24.3</v>
      </c>
      <c r="I563">
        <v>5.7</v>
      </c>
      <c r="J563">
        <v>80</v>
      </c>
      <c r="K563">
        <v>86</v>
      </c>
      <c r="L563">
        <v>86</v>
      </c>
      <c r="M563" s="1">
        <v>89.837260000000001</v>
      </c>
      <c r="N563" s="4">
        <v>7760</v>
      </c>
      <c r="O563" s="1">
        <v>2.5108299999999999</v>
      </c>
      <c r="P563" s="1">
        <v>3.4890300000000001</v>
      </c>
      <c r="Q563" s="1">
        <v>31042.235000000001</v>
      </c>
      <c r="R563" s="1"/>
    </row>
    <row r="564" spans="1:18" x14ac:dyDescent="0.2">
      <c r="A564" t="s">
        <v>59</v>
      </c>
      <c r="B564">
        <v>2001</v>
      </c>
      <c r="C564" t="s">
        <v>18</v>
      </c>
      <c r="D564" s="1">
        <v>71.167779999999993</v>
      </c>
      <c r="E564" s="1">
        <v>138.7517</v>
      </c>
      <c r="F564" s="2">
        <v>3.6909999999999998E-2</v>
      </c>
      <c r="G564" s="2">
        <v>0.23025999999999999</v>
      </c>
      <c r="H564" s="3">
        <v>24.4</v>
      </c>
      <c r="I564">
        <v>6.1</v>
      </c>
      <c r="J564">
        <v>83</v>
      </c>
      <c r="K564">
        <v>89</v>
      </c>
      <c r="L564">
        <v>89</v>
      </c>
      <c r="M564" s="1">
        <v>90.114599999999996</v>
      </c>
      <c r="N564" s="4">
        <v>8230</v>
      </c>
      <c r="O564" s="1">
        <v>2.9255</v>
      </c>
      <c r="P564" s="1">
        <v>3.8378800000000002</v>
      </c>
      <c r="Q564" s="1">
        <v>31451.513999999999</v>
      </c>
      <c r="R564" s="1"/>
    </row>
    <row r="565" spans="1:18" x14ac:dyDescent="0.2">
      <c r="A565" t="s">
        <v>59</v>
      </c>
      <c r="B565">
        <v>2002</v>
      </c>
      <c r="C565" t="s">
        <v>18</v>
      </c>
      <c r="D565" s="1">
        <v>71.674139999999994</v>
      </c>
      <c r="E565" s="1">
        <v>134.65379999999999</v>
      </c>
      <c r="F565" s="2">
        <v>3.5680000000000003E-2</v>
      </c>
      <c r="G565" s="2">
        <v>0.36176999999999998</v>
      </c>
      <c r="H565" s="3">
        <v>24.4</v>
      </c>
      <c r="I565">
        <v>6.5</v>
      </c>
      <c r="J565">
        <v>81</v>
      </c>
      <c r="K565">
        <v>86</v>
      </c>
      <c r="L565">
        <v>86</v>
      </c>
      <c r="M565" s="1">
        <v>90.387169999999998</v>
      </c>
      <c r="N565" s="4">
        <v>8640</v>
      </c>
      <c r="O565" s="1">
        <v>2.8079299999999998</v>
      </c>
      <c r="P565" s="1">
        <v>3.7300399999999998</v>
      </c>
      <c r="Q565" s="1">
        <v>31855.109</v>
      </c>
      <c r="R565" s="1"/>
    </row>
    <row r="566" spans="1:18" x14ac:dyDescent="0.2">
      <c r="A566" t="s">
        <v>59</v>
      </c>
      <c r="B566">
        <v>2003</v>
      </c>
      <c r="C566" t="s">
        <v>18</v>
      </c>
      <c r="D566" s="1">
        <v>71.97878</v>
      </c>
      <c r="E566" s="1">
        <v>133.20500000000001</v>
      </c>
      <c r="F566" s="2">
        <v>3.4185E-2</v>
      </c>
      <c r="G566" s="2">
        <v>0.33139000000000002</v>
      </c>
      <c r="H566" s="3">
        <v>24.5</v>
      </c>
      <c r="I566">
        <v>6.9</v>
      </c>
      <c r="J566">
        <v>84</v>
      </c>
      <c r="K566">
        <v>87</v>
      </c>
      <c r="L566">
        <v>87</v>
      </c>
      <c r="M566" s="1">
        <v>90.654809999999998</v>
      </c>
      <c r="N566" s="4">
        <v>9330</v>
      </c>
      <c r="O566" s="1">
        <v>2.76179</v>
      </c>
      <c r="P566" s="1">
        <v>3.6010399999999998</v>
      </c>
      <c r="Q566" s="1">
        <v>32264.156999999999</v>
      </c>
      <c r="R566" s="1"/>
    </row>
    <row r="567" spans="1:18" x14ac:dyDescent="0.2">
      <c r="A567" t="s">
        <v>59</v>
      </c>
      <c r="B567">
        <v>2004</v>
      </c>
      <c r="C567" t="s">
        <v>18</v>
      </c>
      <c r="D567" s="1">
        <v>72.784090000000006</v>
      </c>
      <c r="E567" s="1">
        <v>125.1464</v>
      </c>
      <c r="F567" s="2">
        <v>3.2285000000000001E-2</v>
      </c>
      <c r="G567" s="2">
        <v>0.44825999999999999</v>
      </c>
      <c r="H567" s="3">
        <v>24.6</v>
      </c>
      <c r="I567">
        <v>7.3</v>
      </c>
      <c r="J567">
        <v>81</v>
      </c>
      <c r="K567">
        <v>86</v>
      </c>
      <c r="L567">
        <v>86</v>
      </c>
      <c r="M567" s="1">
        <v>90.917540000000002</v>
      </c>
      <c r="N567" s="4">
        <v>9820</v>
      </c>
      <c r="O567" s="1">
        <v>2.5288200000000001</v>
      </c>
      <c r="P567" s="1">
        <v>3.5440699999999898</v>
      </c>
      <c r="Q567" s="1">
        <v>32692.162999999899</v>
      </c>
      <c r="R567" s="1"/>
    </row>
    <row r="568" spans="1:18" x14ac:dyDescent="0.2">
      <c r="A568" t="s">
        <v>59</v>
      </c>
      <c r="B568">
        <v>2005</v>
      </c>
      <c r="C568" t="s">
        <v>18</v>
      </c>
      <c r="D568" s="1">
        <v>73.420719999999903</v>
      </c>
      <c r="E568" s="1">
        <v>119.31870000000001</v>
      </c>
      <c r="F568" s="2">
        <v>3.0325000000000001E-2</v>
      </c>
      <c r="G568" s="2">
        <v>0.49703999999999998</v>
      </c>
      <c r="H568" s="3">
        <v>24.7</v>
      </c>
      <c r="I568">
        <v>7.7</v>
      </c>
      <c r="J568">
        <v>83</v>
      </c>
      <c r="K568">
        <v>88</v>
      </c>
      <c r="L568">
        <v>88</v>
      </c>
      <c r="M568" s="1">
        <v>91.175250000000005</v>
      </c>
      <c r="N568" s="4">
        <v>10480</v>
      </c>
      <c r="O568" s="1">
        <v>2.2416700000000001</v>
      </c>
      <c r="P568" s="1">
        <v>3.23516</v>
      </c>
      <c r="Q568" s="1">
        <v>33149.724000000002</v>
      </c>
      <c r="R568" s="1"/>
    </row>
    <row r="569" spans="1:18" x14ac:dyDescent="0.2">
      <c r="A569" t="s">
        <v>59</v>
      </c>
      <c r="B569">
        <v>2006</v>
      </c>
      <c r="C569" t="s">
        <v>18</v>
      </c>
      <c r="D569" s="1">
        <v>73.972459999999998</v>
      </c>
      <c r="E569" s="1">
        <v>114.6635</v>
      </c>
      <c r="F569" s="2">
        <v>2.8424999999999999E-2</v>
      </c>
      <c r="G569" s="2">
        <v>0.37581999999999999</v>
      </c>
      <c r="H569" s="3">
        <v>24.7</v>
      </c>
      <c r="I569">
        <v>8.1</v>
      </c>
      <c r="J569">
        <v>91</v>
      </c>
      <c r="K569">
        <v>95</v>
      </c>
      <c r="L569">
        <v>95</v>
      </c>
      <c r="M569" s="1">
        <v>91.428190000000001</v>
      </c>
      <c r="N569" s="4">
        <v>10930</v>
      </c>
      <c r="O569" s="1">
        <v>2.2969900000000001</v>
      </c>
      <c r="P569" s="1">
        <v>3.3551000000000002</v>
      </c>
      <c r="Q569" s="1">
        <v>33641.002</v>
      </c>
      <c r="R569" s="1"/>
    </row>
    <row r="570" spans="1:18" x14ac:dyDescent="0.2">
      <c r="A570" t="s">
        <v>59</v>
      </c>
      <c r="B570">
        <v>2007</v>
      </c>
      <c r="C570" t="s">
        <v>18</v>
      </c>
      <c r="D570" s="1">
        <v>74.424440000000004</v>
      </c>
      <c r="E570" s="1">
        <v>111.32040000000001</v>
      </c>
      <c r="F570" s="2">
        <v>2.6535E-2</v>
      </c>
      <c r="G570" s="2">
        <v>0.33883999999999997</v>
      </c>
      <c r="H570" s="3">
        <v>24.8</v>
      </c>
      <c r="I570">
        <v>8.6</v>
      </c>
      <c r="J570">
        <v>92</v>
      </c>
      <c r="K570">
        <v>95</v>
      </c>
      <c r="L570">
        <v>95</v>
      </c>
      <c r="M570" s="1">
        <v>91.676220000000001</v>
      </c>
      <c r="N570" s="4">
        <v>11720</v>
      </c>
      <c r="O570" s="1">
        <v>2.6668699999999999</v>
      </c>
      <c r="P570" s="1">
        <v>3.8214199999999998</v>
      </c>
      <c r="Q570" s="1">
        <v>34166.972000000002</v>
      </c>
      <c r="R570" s="1"/>
    </row>
    <row r="571" spans="1:18" x14ac:dyDescent="0.2">
      <c r="A571" t="s">
        <v>59</v>
      </c>
      <c r="B571">
        <v>2008</v>
      </c>
      <c r="C571" t="s">
        <v>18</v>
      </c>
      <c r="D571" s="1">
        <v>74.805019999999999</v>
      </c>
      <c r="E571" s="1">
        <v>108.3998</v>
      </c>
      <c r="F571" s="2">
        <v>2.4879999999999999E-2</v>
      </c>
      <c r="G571" s="2">
        <v>0.37239</v>
      </c>
      <c r="H571" s="3">
        <v>24.9</v>
      </c>
      <c r="I571">
        <v>9</v>
      </c>
      <c r="J571">
        <v>88</v>
      </c>
      <c r="K571">
        <v>92</v>
      </c>
      <c r="L571">
        <v>93</v>
      </c>
      <c r="M571" s="1">
        <v>91.919569999999993</v>
      </c>
      <c r="N571" s="4">
        <v>12120</v>
      </c>
      <c r="O571" s="1">
        <v>3.0251600000000001</v>
      </c>
      <c r="P571" s="1">
        <v>4.2018800000000001</v>
      </c>
      <c r="Q571" s="1">
        <v>34730.608</v>
      </c>
      <c r="R571" s="1"/>
    </row>
    <row r="572" spans="1:18" x14ac:dyDescent="0.2">
      <c r="A572" t="s">
        <v>59</v>
      </c>
      <c r="B572">
        <v>2009</v>
      </c>
      <c r="C572" t="s">
        <v>18</v>
      </c>
      <c r="D572" s="1">
        <v>75.078800000000001</v>
      </c>
      <c r="E572" s="1">
        <v>106.85680000000001</v>
      </c>
      <c r="F572" s="2">
        <v>2.3535E-2</v>
      </c>
      <c r="G572" s="2">
        <v>0.42682999999999999</v>
      </c>
      <c r="H572" s="3">
        <v>25</v>
      </c>
      <c r="I572">
        <v>9.5</v>
      </c>
      <c r="J572">
        <v>92</v>
      </c>
      <c r="K572">
        <v>94</v>
      </c>
      <c r="L572">
        <v>95</v>
      </c>
      <c r="M572" s="1">
        <v>92.157139999999998</v>
      </c>
      <c r="N572" s="4">
        <v>12170</v>
      </c>
      <c r="O572" s="1">
        <v>3.8000199999999902</v>
      </c>
      <c r="P572" s="1">
        <v>5.3593999999999999</v>
      </c>
      <c r="Q572" s="1">
        <v>35333.881000000001</v>
      </c>
      <c r="R572" s="1"/>
    </row>
    <row r="573" spans="1:18" x14ac:dyDescent="0.2">
      <c r="A573" t="s">
        <v>59</v>
      </c>
      <c r="B573">
        <v>2010</v>
      </c>
      <c r="C573" t="s">
        <v>18</v>
      </c>
      <c r="D573" s="1">
        <v>75.373249999999999</v>
      </c>
      <c r="E573" s="1">
        <v>104.355</v>
      </c>
      <c r="F573" s="2">
        <v>2.2599999999999999E-2</v>
      </c>
      <c r="G573" s="2">
        <v>0.35269</v>
      </c>
      <c r="H573" s="3">
        <v>25.1</v>
      </c>
      <c r="I573">
        <v>10</v>
      </c>
      <c r="J573">
        <v>95</v>
      </c>
      <c r="K573">
        <v>95</v>
      </c>
      <c r="L573">
        <v>95</v>
      </c>
      <c r="M573" s="1">
        <v>92.389469999999903</v>
      </c>
      <c r="N573" s="4">
        <v>12630</v>
      </c>
      <c r="O573" s="1">
        <v>3.5555199999999898</v>
      </c>
      <c r="P573" s="1">
        <v>5.1171699999999998</v>
      </c>
      <c r="Q573" s="1">
        <v>35977.455000000002</v>
      </c>
      <c r="R573" s="1"/>
    </row>
    <row r="574" spans="1:18" x14ac:dyDescent="0.2">
      <c r="A574" t="s">
        <v>59</v>
      </c>
      <c r="B574">
        <v>2011</v>
      </c>
      <c r="C574" t="s">
        <v>18</v>
      </c>
      <c r="D574" s="1">
        <v>75.577100000000002</v>
      </c>
      <c r="E574" s="1">
        <v>102.8914</v>
      </c>
      <c r="F574" s="2">
        <v>2.2055000000000002E-2</v>
      </c>
      <c r="G574" s="2">
        <v>0.40131</v>
      </c>
      <c r="H574" s="3">
        <v>25.1</v>
      </c>
      <c r="I574">
        <v>10.5</v>
      </c>
      <c r="J574">
        <v>95</v>
      </c>
      <c r="K574">
        <v>95</v>
      </c>
      <c r="L574">
        <v>95</v>
      </c>
      <c r="M574" s="1">
        <v>92.616460000000004</v>
      </c>
      <c r="N574" s="4">
        <v>12910</v>
      </c>
      <c r="O574" s="1">
        <v>3.7201499999999998</v>
      </c>
      <c r="P574" s="1">
        <v>5.2674799999999999</v>
      </c>
      <c r="Q574" s="1">
        <v>36661.445</v>
      </c>
      <c r="R574" s="1"/>
    </row>
    <row r="575" spans="1:18" x14ac:dyDescent="0.2">
      <c r="A575" t="s">
        <v>59</v>
      </c>
      <c r="B575">
        <v>2012</v>
      </c>
      <c r="C575" t="s">
        <v>18</v>
      </c>
      <c r="D575" s="1">
        <v>75.755880000000005</v>
      </c>
      <c r="E575" s="1">
        <v>101.4798</v>
      </c>
      <c r="F575" s="2">
        <v>2.163E-2</v>
      </c>
      <c r="G575" s="2">
        <v>0.43423999999999902</v>
      </c>
      <c r="H575" s="3">
        <v>25.2</v>
      </c>
      <c r="I575">
        <v>11.1</v>
      </c>
      <c r="J575">
        <v>95</v>
      </c>
      <c r="K575">
        <v>95</v>
      </c>
      <c r="L575">
        <v>95</v>
      </c>
      <c r="M575" s="1">
        <v>92.838350000000005</v>
      </c>
      <c r="N575" s="4">
        <v>13230</v>
      </c>
      <c r="O575" s="1">
        <v>4.3761400000000004</v>
      </c>
      <c r="P575" s="1">
        <v>6.0005100000000002</v>
      </c>
      <c r="Q575" s="1">
        <v>37383.894999999997</v>
      </c>
      <c r="R575" s="1"/>
    </row>
    <row r="576" spans="1:18" x14ac:dyDescent="0.2">
      <c r="A576" t="s">
        <v>59</v>
      </c>
      <c r="B576">
        <v>2013</v>
      </c>
      <c r="C576" t="s">
        <v>18</v>
      </c>
      <c r="D576" s="1">
        <v>75.930669999999907</v>
      </c>
      <c r="E576" s="1">
        <v>99.714150000000004</v>
      </c>
      <c r="F576" s="2">
        <v>2.1534999999999999E-2</v>
      </c>
      <c r="G576" s="2">
        <v>0.50218999999999903</v>
      </c>
      <c r="H576" s="3">
        <v>25.3</v>
      </c>
      <c r="I576">
        <v>11.7</v>
      </c>
      <c r="J576">
        <v>95</v>
      </c>
      <c r="K576">
        <v>95</v>
      </c>
      <c r="L576">
        <v>95</v>
      </c>
      <c r="M576" s="1">
        <v>93.055189999999996</v>
      </c>
      <c r="N576" s="4">
        <v>13520</v>
      </c>
      <c r="O576" s="1">
        <v>4.2883199999999997</v>
      </c>
      <c r="P576" s="1">
        <v>6.0357599999999998</v>
      </c>
      <c r="Q576" s="1">
        <v>38140.133000000002</v>
      </c>
      <c r="R576" s="1"/>
    </row>
    <row r="577" spans="1:18" x14ac:dyDescent="0.2">
      <c r="A577" t="s">
        <v>59</v>
      </c>
      <c r="B577">
        <v>2014</v>
      </c>
      <c r="C577" t="s">
        <v>18</v>
      </c>
      <c r="D577" s="1">
        <v>76.087269999999904</v>
      </c>
      <c r="E577" s="1">
        <v>98.036810000000003</v>
      </c>
      <c r="F577" s="2">
        <v>2.1520000000000001E-2</v>
      </c>
      <c r="G577" s="2">
        <v>0.53598000000000001</v>
      </c>
      <c r="H577" s="3">
        <v>25.4</v>
      </c>
      <c r="I577">
        <v>12.3</v>
      </c>
      <c r="J577">
        <v>95</v>
      </c>
      <c r="K577">
        <v>95</v>
      </c>
      <c r="L577">
        <v>95</v>
      </c>
      <c r="M577" s="1">
        <v>93.267269999999996</v>
      </c>
      <c r="N577" s="4">
        <v>14010</v>
      </c>
      <c r="O577" s="1">
        <v>4.7145700000000001</v>
      </c>
      <c r="P577" s="1">
        <v>6.5472099999999998</v>
      </c>
      <c r="Q577" s="1">
        <v>38923.692000000003</v>
      </c>
      <c r="R577" s="1"/>
    </row>
    <row r="578" spans="1:18" x14ac:dyDescent="0.2">
      <c r="A578" t="s">
        <v>59</v>
      </c>
      <c r="B578">
        <v>2015</v>
      </c>
      <c r="C578" t="s">
        <v>18</v>
      </c>
      <c r="D578" s="1">
        <v>76.225350000000006</v>
      </c>
      <c r="E578" s="1">
        <v>96.494219999999999</v>
      </c>
      <c r="F578" s="2">
        <v>2.1690000000000001E-2</v>
      </c>
      <c r="G578" s="2">
        <v>0.57918000000000003</v>
      </c>
      <c r="H578" s="3">
        <v>25.5</v>
      </c>
      <c r="I578">
        <v>12.9</v>
      </c>
      <c r="J578">
        <v>95</v>
      </c>
      <c r="K578">
        <v>95</v>
      </c>
      <c r="L578">
        <v>95</v>
      </c>
      <c r="M578" s="1">
        <v>93.474590000000006</v>
      </c>
      <c r="N578" s="4">
        <v>14320</v>
      </c>
      <c r="O578" s="1">
        <v>4.9169900000000002</v>
      </c>
      <c r="P578" s="1">
        <v>6.9784800000000002</v>
      </c>
      <c r="Q578" s="1">
        <v>39728.025000000001</v>
      </c>
      <c r="R578" s="1"/>
    </row>
    <row r="579" spans="1:18" x14ac:dyDescent="0.2">
      <c r="A579" t="s">
        <v>59</v>
      </c>
      <c r="B579">
        <v>2016</v>
      </c>
      <c r="C579" t="s">
        <v>18</v>
      </c>
      <c r="D579" s="1">
        <v>76.363650000000007</v>
      </c>
      <c r="E579" s="1">
        <v>95.025450000000006</v>
      </c>
      <c r="F579" s="2">
        <v>2.1829999999999999E-2</v>
      </c>
      <c r="G579" s="2">
        <v>0.59923000000000004</v>
      </c>
      <c r="H579" s="3">
        <v>25.5</v>
      </c>
      <c r="I579">
        <v>13.5</v>
      </c>
      <c r="J579">
        <v>94</v>
      </c>
      <c r="K579">
        <v>91</v>
      </c>
      <c r="L579">
        <v>91</v>
      </c>
      <c r="M579" s="1">
        <v>93.51585</v>
      </c>
      <c r="N579" s="4">
        <v>14900</v>
      </c>
      <c r="O579" s="1">
        <v>4.4697699999999996</v>
      </c>
      <c r="P579" s="1">
        <v>6.6038399999999902</v>
      </c>
      <c r="Q579" s="1">
        <v>40551.392</v>
      </c>
      <c r="R579" s="1"/>
    </row>
    <row r="580" spans="1:18" x14ac:dyDescent="0.2">
      <c r="A580" t="s">
        <v>60</v>
      </c>
      <c r="B580">
        <v>2000</v>
      </c>
      <c r="C580" t="s">
        <v>18</v>
      </c>
      <c r="D580" s="1">
        <v>50.785679999999999</v>
      </c>
      <c r="E580" s="1">
        <v>406.34980000000002</v>
      </c>
      <c r="F580" s="2">
        <v>9.3054999999999999E-2</v>
      </c>
      <c r="G580" s="2">
        <v>0.18922</v>
      </c>
      <c r="H580" s="3">
        <v>19.8</v>
      </c>
      <c r="I580">
        <v>0.2</v>
      </c>
      <c r="J580">
        <v>36</v>
      </c>
      <c r="K580">
        <v>55</v>
      </c>
      <c r="L580">
        <v>30</v>
      </c>
      <c r="M580" s="1">
        <v>18.695209999999999</v>
      </c>
      <c r="N580" s="4">
        <v>490</v>
      </c>
      <c r="O580" s="1">
        <v>1.79924</v>
      </c>
      <c r="P580" s="1">
        <v>4.3650500000000001</v>
      </c>
      <c r="Q580" s="1">
        <v>66224.804000000004</v>
      </c>
      <c r="R580" s="1"/>
    </row>
    <row r="581" spans="1:18" x14ac:dyDescent="0.2">
      <c r="A581" t="s">
        <v>60</v>
      </c>
      <c r="B581">
        <v>2001</v>
      </c>
      <c r="C581" t="s">
        <v>18</v>
      </c>
      <c r="D581" s="1">
        <v>52.052880000000002</v>
      </c>
      <c r="E581" s="1">
        <v>391.68419999999998</v>
      </c>
      <c r="F581" s="2">
        <v>8.9535000000000003E-2</v>
      </c>
      <c r="G581" s="2">
        <v>0.20343</v>
      </c>
      <c r="H581" s="3">
        <v>19.899999999999999</v>
      </c>
      <c r="I581">
        <v>0.2</v>
      </c>
      <c r="J581">
        <v>35</v>
      </c>
      <c r="K581">
        <v>55</v>
      </c>
      <c r="L581">
        <v>32</v>
      </c>
      <c r="M581" s="1">
        <v>20.288779999999999</v>
      </c>
      <c r="N581" s="4">
        <v>530</v>
      </c>
      <c r="O581" s="1">
        <v>2.01507999999999</v>
      </c>
      <c r="P581" s="1">
        <v>4.7231699999999996</v>
      </c>
      <c r="Q581" s="1">
        <v>68159.422999999995</v>
      </c>
      <c r="R581" s="1"/>
    </row>
    <row r="582" spans="1:18" x14ac:dyDescent="0.2">
      <c r="A582" t="s">
        <v>60</v>
      </c>
      <c r="B582">
        <v>2002</v>
      </c>
      <c r="C582" t="s">
        <v>18</v>
      </c>
      <c r="D582" s="1">
        <v>52.628169999999997</v>
      </c>
      <c r="E582" s="1">
        <v>390.49209999999999</v>
      </c>
      <c r="F582" s="2">
        <v>8.5969999999999894E-2</v>
      </c>
      <c r="G582" s="2">
        <v>0.16470000000000001</v>
      </c>
      <c r="H582" s="3">
        <v>20</v>
      </c>
      <c r="I582">
        <v>0.3</v>
      </c>
      <c r="J582">
        <v>36</v>
      </c>
      <c r="K582">
        <v>55</v>
      </c>
      <c r="L582">
        <v>35</v>
      </c>
      <c r="M582" s="1">
        <v>21.84036</v>
      </c>
      <c r="N582" s="4">
        <v>530</v>
      </c>
      <c r="O582" s="1">
        <v>2.0808599999999999</v>
      </c>
      <c r="P582" s="1">
        <v>4.7126299999999999</v>
      </c>
      <c r="Q582" s="1">
        <v>70142.091</v>
      </c>
      <c r="R582" s="1"/>
    </row>
    <row r="583" spans="1:18" x14ac:dyDescent="0.2">
      <c r="A583" t="s">
        <v>60</v>
      </c>
      <c r="B583">
        <v>2003</v>
      </c>
      <c r="C583" t="s">
        <v>18</v>
      </c>
      <c r="D583" s="1">
        <v>53.317189999999997</v>
      </c>
      <c r="E583" s="1">
        <v>386.19529999999997</v>
      </c>
      <c r="F583" s="2">
        <v>8.2514999999999894E-2</v>
      </c>
      <c r="G583" s="2">
        <v>0.14287</v>
      </c>
      <c r="H583" s="3">
        <v>20</v>
      </c>
      <c r="I583">
        <v>0.3</v>
      </c>
      <c r="J583">
        <v>35</v>
      </c>
      <c r="K583">
        <v>55</v>
      </c>
      <c r="L583">
        <v>37</v>
      </c>
      <c r="M583" s="1">
        <v>23.348109999999998</v>
      </c>
      <c r="N583" s="4">
        <v>510</v>
      </c>
      <c r="O583" s="1">
        <v>2.27596</v>
      </c>
      <c r="P583" s="1">
        <v>4.8997099999999998</v>
      </c>
      <c r="Q583" s="1">
        <v>72170.584000000003</v>
      </c>
      <c r="R583" s="1"/>
    </row>
    <row r="584" spans="1:18" x14ac:dyDescent="0.2">
      <c r="A584" t="s">
        <v>60</v>
      </c>
      <c r="B584">
        <v>2004</v>
      </c>
      <c r="C584" t="s">
        <v>18</v>
      </c>
      <c r="D584" s="1">
        <v>54.289200000000001</v>
      </c>
      <c r="E584" s="1">
        <v>374.73039999999997</v>
      </c>
      <c r="F584" s="2">
        <v>7.8754999999999895E-2</v>
      </c>
      <c r="G584" s="2">
        <v>0.20691999999999999</v>
      </c>
      <c r="H584" s="3">
        <v>20.100000000000001</v>
      </c>
      <c r="I584">
        <v>0.3</v>
      </c>
      <c r="J584">
        <v>35</v>
      </c>
      <c r="K584">
        <v>54</v>
      </c>
      <c r="L584">
        <v>40</v>
      </c>
      <c r="M584" s="1">
        <v>24.812860000000001</v>
      </c>
      <c r="N584" s="4">
        <v>580</v>
      </c>
      <c r="O584" s="1">
        <v>1.32501</v>
      </c>
      <c r="P584" s="1">
        <v>4.3128199999999897</v>
      </c>
      <c r="Q584" s="1">
        <v>74239.505000000005</v>
      </c>
      <c r="R584" s="1"/>
    </row>
    <row r="585" spans="1:18" x14ac:dyDescent="0.2">
      <c r="A585" t="s">
        <v>60</v>
      </c>
      <c r="B585">
        <v>2005</v>
      </c>
      <c r="C585" t="s">
        <v>18</v>
      </c>
      <c r="D585" s="1">
        <v>55.472279999999998</v>
      </c>
      <c r="E585" s="1">
        <v>357.98739999999998</v>
      </c>
      <c r="F585" s="2">
        <v>7.4804999999999996E-2</v>
      </c>
      <c r="G585" s="2">
        <v>0.21321999999999999</v>
      </c>
      <c r="H585" s="3">
        <v>20.100000000000001</v>
      </c>
      <c r="I585">
        <v>0.4</v>
      </c>
      <c r="J585">
        <v>40</v>
      </c>
      <c r="K585">
        <v>56</v>
      </c>
      <c r="L585">
        <v>44</v>
      </c>
      <c r="M585" s="1">
        <v>26.234779999999901</v>
      </c>
      <c r="N585" s="4">
        <v>650</v>
      </c>
      <c r="O585" s="1">
        <v>1.7279199999999999</v>
      </c>
      <c r="P585" s="1">
        <v>4.1009799999999998</v>
      </c>
      <c r="Q585" s="1">
        <v>76346.311000000002</v>
      </c>
      <c r="R585" s="1"/>
    </row>
    <row r="586" spans="1:18" x14ac:dyDescent="0.2">
      <c r="A586" t="s">
        <v>60</v>
      </c>
      <c r="B586">
        <v>2006</v>
      </c>
      <c r="C586" t="s">
        <v>18</v>
      </c>
      <c r="D586" s="1">
        <v>56.73854</v>
      </c>
      <c r="E586" s="1">
        <v>338.57870000000003</v>
      </c>
      <c r="F586" s="2">
        <v>7.0904999999999996E-2</v>
      </c>
      <c r="G586" s="2">
        <v>0.29110999999999998</v>
      </c>
      <c r="H586" s="3">
        <v>20.2</v>
      </c>
      <c r="I586">
        <v>0.4</v>
      </c>
      <c r="J586">
        <v>44</v>
      </c>
      <c r="K586">
        <v>59</v>
      </c>
      <c r="L586">
        <v>46</v>
      </c>
      <c r="M586" s="1">
        <v>27.614640000000001</v>
      </c>
      <c r="N586" s="4">
        <v>730</v>
      </c>
      <c r="O586" s="1">
        <v>1.1199299999999901</v>
      </c>
      <c r="P586" s="1">
        <v>4.4575699999999996</v>
      </c>
      <c r="Q586" s="1">
        <v>78489.205999999904</v>
      </c>
      <c r="R586" s="1"/>
    </row>
    <row r="587" spans="1:18" x14ac:dyDescent="0.2">
      <c r="A587" t="s">
        <v>60</v>
      </c>
      <c r="B587">
        <v>2007</v>
      </c>
      <c r="C587" t="s">
        <v>18</v>
      </c>
      <c r="D587" s="1">
        <v>58.124749999999999</v>
      </c>
      <c r="E587" s="1">
        <v>315.75670000000002</v>
      </c>
      <c r="F587" s="2">
        <v>6.726E-2</v>
      </c>
      <c r="G587" s="2">
        <v>0.30632999999999999</v>
      </c>
      <c r="H587" s="3">
        <v>20.2</v>
      </c>
      <c r="I587">
        <v>0.4</v>
      </c>
      <c r="J587">
        <v>49</v>
      </c>
      <c r="K587">
        <v>61</v>
      </c>
      <c r="L587">
        <v>50</v>
      </c>
      <c r="M587" s="1">
        <v>28.96144</v>
      </c>
      <c r="N587" s="4">
        <v>810</v>
      </c>
      <c r="O587" s="1">
        <v>1.33284</v>
      </c>
      <c r="P587" s="1">
        <v>5.0012800000000004</v>
      </c>
      <c r="Q587" s="1">
        <v>80674.347999999998</v>
      </c>
      <c r="R587" s="1"/>
    </row>
    <row r="588" spans="1:18" x14ac:dyDescent="0.2">
      <c r="A588" t="s">
        <v>60</v>
      </c>
      <c r="B588">
        <v>2008</v>
      </c>
      <c r="C588" t="s">
        <v>18</v>
      </c>
      <c r="D588" s="1">
        <v>59.428150000000002</v>
      </c>
      <c r="E588" s="1">
        <v>294.52440000000001</v>
      </c>
      <c r="F588" s="2">
        <v>6.3625000000000001E-2</v>
      </c>
      <c r="G588" s="2">
        <v>0.31985999999999998</v>
      </c>
      <c r="H588" s="3">
        <v>20.2</v>
      </c>
      <c r="I588">
        <v>0.5</v>
      </c>
      <c r="J588">
        <v>54</v>
      </c>
      <c r="K588">
        <v>63</v>
      </c>
      <c r="L588">
        <v>54</v>
      </c>
      <c r="M588" s="1">
        <v>30.366709999999902</v>
      </c>
      <c r="N588" s="4">
        <v>890</v>
      </c>
      <c r="O588" s="1">
        <v>0.51415999999999995</v>
      </c>
      <c r="P588" s="1">
        <v>4.28064</v>
      </c>
      <c r="Q588" s="1">
        <v>82916.235000000001</v>
      </c>
      <c r="R588" s="1"/>
    </row>
    <row r="589" spans="1:18" x14ac:dyDescent="0.2">
      <c r="A589" t="s">
        <v>60</v>
      </c>
      <c r="B589">
        <v>2009</v>
      </c>
      <c r="C589" t="s">
        <v>18</v>
      </c>
      <c r="D589" s="1">
        <v>60.552119999999903</v>
      </c>
      <c r="E589" s="1">
        <v>277.515999999999</v>
      </c>
      <c r="F589" s="2">
        <v>6.0284999999999998E-2</v>
      </c>
      <c r="G589" s="2">
        <v>0.31524999999999997</v>
      </c>
      <c r="H589" s="3">
        <v>20.3</v>
      </c>
      <c r="I589">
        <v>0.5</v>
      </c>
      <c r="J589">
        <v>59</v>
      </c>
      <c r="K589">
        <v>65</v>
      </c>
      <c r="L589">
        <v>58</v>
      </c>
      <c r="M589" s="1">
        <v>31.727829999999901</v>
      </c>
      <c r="N589" s="4">
        <v>950</v>
      </c>
      <c r="O589" s="1">
        <v>0.90685000000000004</v>
      </c>
      <c r="P589" s="1">
        <v>4.6498299999999997</v>
      </c>
      <c r="Q589" s="1">
        <v>85233.913</v>
      </c>
      <c r="R589" s="1"/>
    </row>
    <row r="590" spans="1:18" x14ac:dyDescent="0.2">
      <c r="A590" t="s">
        <v>60</v>
      </c>
      <c r="B590">
        <v>2010</v>
      </c>
      <c r="C590" t="s">
        <v>18</v>
      </c>
      <c r="D590" s="1">
        <v>61.633090000000003</v>
      </c>
      <c r="E590" s="1">
        <v>261.8929</v>
      </c>
      <c r="F590" s="2">
        <v>5.7015000000000003E-2</v>
      </c>
      <c r="G590" s="2">
        <v>0.30786999999999998</v>
      </c>
      <c r="H590" s="3">
        <v>20.3</v>
      </c>
      <c r="I590">
        <v>0.6</v>
      </c>
      <c r="J590">
        <v>64</v>
      </c>
      <c r="K590">
        <v>69</v>
      </c>
      <c r="L590">
        <v>61</v>
      </c>
      <c r="M590" s="1">
        <v>33.046770000000002</v>
      </c>
      <c r="N590" s="4">
        <v>1050</v>
      </c>
      <c r="O590" s="1">
        <v>0.94381000000000004</v>
      </c>
      <c r="P590" s="1">
        <v>5.4663699999999897</v>
      </c>
      <c r="Q590" s="1">
        <v>87639.964000000007</v>
      </c>
      <c r="R590" s="1"/>
    </row>
    <row r="591" spans="1:18" x14ac:dyDescent="0.2">
      <c r="A591" t="s">
        <v>60</v>
      </c>
      <c r="B591">
        <v>2011</v>
      </c>
      <c r="C591" t="s">
        <v>18</v>
      </c>
      <c r="D591" s="1">
        <v>62.565779999999997</v>
      </c>
      <c r="E591" s="1">
        <v>249.21960000000001</v>
      </c>
      <c r="F591" s="2">
        <v>5.3829999999999899E-2</v>
      </c>
      <c r="G591" s="2">
        <v>0.35085</v>
      </c>
      <c r="H591" s="3">
        <v>20.399999999999999</v>
      </c>
      <c r="I591">
        <v>0.7</v>
      </c>
      <c r="J591">
        <v>68</v>
      </c>
      <c r="K591">
        <v>70</v>
      </c>
      <c r="L591">
        <v>65</v>
      </c>
      <c r="M591" s="1">
        <v>34.322679999999998</v>
      </c>
      <c r="N591" s="4">
        <v>1160</v>
      </c>
      <c r="O591" s="1">
        <v>0.38111</v>
      </c>
      <c r="P591" s="1">
        <v>4.4689800000000002</v>
      </c>
      <c r="Q591" s="1">
        <v>90139.929000000004</v>
      </c>
      <c r="R591" s="1"/>
    </row>
    <row r="592" spans="1:18" x14ac:dyDescent="0.2">
      <c r="A592" t="s">
        <v>60</v>
      </c>
      <c r="B592">
        <v>2012</v>
      </c>
      <c r="C592" t="s">
        <v>18</v>
      </c>
      <c r="D592" s="1">
        <v>63.35615</v>
      </c>
      <c r="E592" s="1">
        <v>239.69550000000001</v>
      </c>
      <c r="F592" s="2">
        <v>5.0634999999999999E-2</v>
      </c>
      <c r="G592" s="2">
        <v>0.44051000000000001</v>
      </c>
      <c r="H592" s="3">
        <v>20.399999999999999</v>
      </c>
      <c r="I592">
        <v>0.7</v>
      </c>
      <c r="J592">
        <v>62</v>
      </c>
      <c r="K592">
        <v>70</v>
      </c>
      <c r="L592">
        <v>62</v>
      </c>
      <c r="M592" s="1">
        <v>35.556939999999997</v>
      </c>
      <c r="N592" s="4">
        <v>1250</v>
      </c>
      <c r="O592" s="1">
        <v>1.0664499999999999</v>
      </c>
      <c r="P592" s="1">
        <v>4.5396000000000001</v>
      </c>
      <c r="Q592" s="1">
        <v>92726.985000000001</v>
      </c>
      <c r="R592" s="1"/>
    </row>
    <row r="593" spans="1:18" x14ac:dyDescent="0.2">
      <c r="A593" t="s">
        <v>60</v>
      </c>
      <c r="B593">
        <v>2013</v>
      </c>
      <c r="C593" t="s">
        <v>18</v>
      </c>
      <c r="D593" s="1">
        <v>63.962699999999998</v>
      </c>
      <c r="E593" s="1">
        <v>234.48230000000001</v>
      </c>
      <c r="F593" s="2">
        <v>4.7764999999999898E-2</v>
      </c>
      <c r="G593" s="2">
        <v>0.46157999999999999</v>
      </c>
      <c r="H593" s="3">
        <v>20.5</v>
      </c>
      <c r="I593">
        <v>0.8</v>
      </c>
      <c r="J593">
        <v>55</v>
      </c>
      <c r="K593">
        <v>70</v>
      </c>
      <c r="L593">
        <v>59</v>
      </c>
      <c r="M593" s="1">
        <v>36.739829999999998</v>
      </c>
      <c r="N593" s="4">
        <v>1360</v>
      </c>
      <c r="O593" s="1">
        <v>1.0994899999999901</v>
      </c>
      <c r="P593" s="1">
        <v>4.0750699999999904</v>
      </c>
      <c r="Q593" s="1">
        <v>95385.797999999995</v>
      </c>
      <c r="R593" s="1"/>
    </row>
    <row r="594" spans="1:18" x14ac:dyDescent="0.2">
      <c r="A594" t="s">
        <v>60</v>
      </c>
      <c r="B594">
        <v>2014</v>
      </c>
      <c r="C594" t="s">
        <v>18</v>
      </c>
      <c r="D594" s="1">
        <v>64.506739999999994</v>
      </c>
      <c r="E594" s="1">
        <v>230.1036</v>
      </c>
      <c r="F594" s="2">
        <v>4.5245E-2</v>
      </c>
      <c r="G594" s="2">
        <v>0.53225</v>
      </c>
      <c r="H594" s="3">
        <v>20.5</v>
      </c>
      <c r="I594">
        <v>0.9</v>
      </c>
      <c r="J594">
        <v>54</v>
      </c>
      <c r="K594">
        <v>68</v>
      </c>
      <c r="L594">
        <v>61</v>
      </c>
      <c r="M594" s="1">
        <v>37.881489999999999</v>
      </c>
      <c r="N594" s="4">
        <v>1490</v>
      </c>
      <c r="O594" s="1">
        <v>0.71478999999999904</v>
      </c>
      <c r="P594" s="1">
        <v>4.0336299999999996</v>
      </c>
      <c r="Q594" s="1">
        <v>98094.264999999999</v>
      </c>
      <c r="R594" s="1"/>
    </row>
    <row r="595" spans="1:18" x14ac:dyDescent="0.2">
      <c r="A595" t="s">
        <v>60</v>
      </c>
      <c r="B595">
        <v>2015</v>
      </c>
      <c r="C595" t="s">
        <v>18</v>
      </c>
      <c r="D595" s="1">
        <v>65.030659999999997</v>
      </c>
      <c r="E595" s="1">
        <v>224.74510000000001</v>
      </c>
      <c r="F595" s="2">
        <v>4.3154999999999999E-2</v>
      </c>
      <c r="G595" s="2">
        <v>0.61665999999999999</v>
      </c>
      <c r="H595" s="3">
        <v>20.5</v>
      </c>
      <c r="I595">
        <v>1</v>
      </c>
      <c r="J595">
        <v>56</v>
      </c>
      <c r="K595">
        <v>76</v>
      </c>
      <c r="L595">
        <v>64</v>
      </c>
      <c r="M595" s="1">
        <v>38.981740000000002</v>
      </c>
      <c r="N595" s="4">
        <v>1620</v>
      </c>
      <c r="O595" s="1">
        <v>0.96540999999999999</v>
      </c>
      <c r="P595" s="1">
        <v>3.94491999999999</v>
      </c>
      <c r="Q595" s="1">
        <v>100835.458</v>
      </c>
      <c r="R595" s="1"/>
    </row>
    <row r="596" spans="1:18" x14ac:dyDescent="0.2">
      <c r="A596" t="s">
        <v>60</v>
      </c>
      <c r="B596">
        <v>2016</v>
      </c>
      <c r="C596" t="s">
        <v>18</v>
      </c>
      <c r="D596" s="1">
        <v>65.511089999999996</v>
      </c>
      <c r="E596" s="1">
        <v>219.47299999999899</v>
      </c>
      <c r="F596" s="2">
        <v>4.1555000000000002E-2</v>
      </c>
      <c r="G596" s="2">
        <v>0.85709000000000002</v>
      </c>
      <c r="H596" s="3">
        <v>20.6</v>
      </c>
      <c r="I596">
        <v>1.1000000000000001</v>
      </c>
      <c r="J596">
        <v>57</v>
      </c>
      <c r="K596">
        <v>72</v>
      </c>
      <c r="L596">
        <v>66</v>
      </c>
      <c r="M596" s="1">
        <v>40.041420000000002</v>
      </c>
      <c r="N596" s="4">
        <v>1740</v>
      </c>
      <c r="O596" s="1">
        <v>0.91569</v>
      </c>
      <c r="P596" s="1">
        <v>3.8511899999999999</v>
      </c>
      <c r="Q596" s="1">
        <v>103603.462</v>
      </c>
      <c r="R596" s="1"/>
    </row>
    <row r="597" spans="1:18" x14ac:dyDescent="0.2">
      <c r="A597" t="s">
        <v>61</v>
      </c>
      <c r="B597">
        <v>2000</v>
      </c>
      <c r="C597" t="s">
        <v>18</v>
      </c>
      <c r="D597" s="1">
        <v>59.557959999999902</v>
      </c>
      <c r="E597" s="1">
        <v>316.85789999999997</v>
      </c>
      <c r="F597" s="2">
        <v>5.6570000000000002E-2</v>
      </c>
      <c r="G597" s="2">
        <v>8.8888400000000001</v>
      </c>
      <c r="H597" s="3">
        <v>23.7</v>
      </c>
      <c r="I597">
        <v>1.9</v>
      </c>
      <c r="J597">
        <v>55</v>
      </c>
      <c r="K597">
        <v>44</v>
      </c>
      <c r="L597">
        <v>45</v>
      </c>
      <c r="M597" s="1">
        <v>79.537619999999905</v>
      </c>
      <c r="N597" s="4">
        <v>12000</v>
      </c>
      <c r="O597" s="1">
        <v>1.0638399999999999</v>
      </c>
      <c r="P597" s="1">
        <v>2.90537</v>
      </c>
      <c r="Q597" s="1">
        <v>1228.3599999999999</v>
      </c>
      <c r="R597" s="1"/>
    </row>
    <row r="598" spans="1:18" x14ac:dyDescent="0.2">
      <c r="A598" t="s">
        <v>61</v>
      </c>
      <c r="B598">
        <v>2001</v>
      </c>
      <c r="C598" t="s">
        <v>18</v>
      </c>
      <c r="D598" s="1">
        <v>59.396380000000001</v>
      </c>
      <c r="E598" s="1">
        <v>325.04599999999999</v>
      </c>
      <c r="F598" s="2">
        <v>5.5794999999999997E-2</v>
      </c>
      <c r="G598" s="2">
        <v>9.2669999999999995</v>
      </c>
      <c r="H598" s="3">
        <v>23.8</v>
      </c>
      <c r="I598">
        <v>2</v>
      </c>
      <c r="J598">
        <v>55</v>
      </c>
      <c r="K598">
        <v>44</v>
      </c>
      <c r="L598">
        <v>45</v>
      </c>
      <c r="M598" s="1">
        <v>80.137600000000006</v>
      </c>
      <c r="N598" s="4">
        <v>12640</v>
      </c>
      <c r="O598" s="1">
        <v>1.2629999999999999</v>
      </c>
      <c r="P598" s="1">
        <v>3.15246</v>
      </c>
      <c r="Q598" s="1">
        <v>1258.0029999999999</v>
      </c>
      <c r="R598" s="1"/>
    </row>
    <row r="599" spans="1:18" x14ac:dyDescent="0.2">
      <c r="A599" t="s">
        <v>61</v>
      </c>
      <c r="B599">
        <v>2002</v>
      </c>
      <c r="C599" t="s">
        <v>18</v>
      </c>
      <c r="D599" s="1">
        <v>59.284080000000003</v>
      </c>
      <c r="E599" s="1">
        <v>331.40289999999999</v>
      </c>
      <c r="F599" s="2">
        <v>5.5070000000000001E-2</v>
      </c>
      <c r="G599" s="2">
        <v>8.2904099999999996</v>
      </c>
      <c r="H599" s="3">
        <v>23.9</v>
      </c>
      <c r="I599">
        <v>2.2000000000000002</v>
      </c>
      <c r="J599">
        <v>55</v>
      </c>
      <c r="K599">
        <v>44</v>
      </c>
      <c r="L599">
        <v>45</v>
      </c>
      <c r="M599" s="1">
        <v>80.700479999999999</v>
      </c>
      <c r="N599" s="4">
        <v>13010</v>
      </c>
      <c r="O599" s="1">
        <v>1.1996100000000001</v>
      </c>
      <c r="P599" s="1">
        <v>3.33046</v>
      </c>
      <c r="Q599" s="1">
        <v>1288.3150000000001</v>
      </c>
      <c r="R599" s="1"/>
    </row>
    <row r="600" spans="1:18" x14ac:dyDescent="0.2">
      <c r="A600" t="s">
        <v>61</v>
      </c>
      <c r="B600">
        <v>2003</v>
      </c>
      <c r="C600" t="s">
        <v>18</v>
      </c>
      <c r="D600" s="1">
        <v>59.252339999999997</v>
      </c>
      <c r="E600" s="1">
        <v>335.47340000000003</v>
      </c>
      <c r="F600" s="2">
        <v>5.4245000000000002E-2</v>
      </c>
      <c r="G600" s="2">
        <v>6.4089499999999999</v>
      </c>
      <c r="H600" s="3">
        <v>24</v>
      </c>
      <c r="I600">
        <v>2.2999999999999998</v>
      </c>
      <c r="J600">
        <v>55</v>
      </c>
      <c r="K600">
        <v>44</v>
      </c>
      <c r="L600">
        <v>45</v>
      </c>
      <c r="M600" s="1">
        <v>81.227109999999996</v>
      </c>
      <c r="N600" s="4">
        <v>12940</v>
      </c>
      <c r="O600" s="1">
        <v>1.4352100000000001</v>
      </c>
      <c r="P600" s="1">
        <v>3.5369199999999998</v>
      </c>
      <c r="Q600" s="1">
        <v>1319.953</v>
      </c>
      <c r="R600" s="1"/>
    </row>
    <row r="601" spans="1:18" x14ac:dyDescent="0.2">
      <c r="A601" t="s">
        <v>61</v>
      </c>
      <c r="B601">
        <v>2004</v>
      </c>
      <c r="C601" t="s">
        <v>18</v>
      </c>
      <c r="D601" s="1">
        <v>59.304419999999901</v>
      </c>
      <c r="E601" s="1">
        <v>337.68009999999998</v>
      </c>
      <c r="F601" s="2">
        <v>5.3079999999999898E-2</v>
      </c>
      <c r="G601" s="2">
        <v>8.0164000000000009</v>
      </c>
      <c r="H601" s="3">
        <v>24.2</v>
      </c>
      <c r="I601">
        <v>2.4</v>
      </c>
      <c r="J601">
        <v>55</v>
      </c>
      <c r="K601">
        <v>44</v>
      </c>
      <c r="L601">
        <v>45</v>
      </c>
      <c r="M601" s="1">
        <v>81.718859999999907</v>
      </c>
      <c r="N601" s="4">
        <v>12410</v>
      </c>
      <c r="O601" s="1">
        <v>1.35955</v>
      </c>
      <c r="P601" s="1">
        <v>3.3313999999999999</v>
      </c>
      <c r="Q601" s="1">
        <v>1353.7950000000001</v>
      </c>
      <c r="R601" s="1"/>
    </row>
    <row r="602" spans="1:18" x14ac:dyDescent="0.2">
      <c r="A602" t="s">
        <v>61</v>
      </c>
      <c r="B602">
        <v>2005</v>
      </c>
      <c r="C602" t="s">
        <v>18</v>
      </c>
      <c r="D602" s="1">
        <v>59.894469999999998</v>
      </c>
      <c r="E602" s="1">
        <v>326.24209999999999</v>
      </c>
      <c r="F602" s="2">
        <v>5.1659999999999998E-2</v>
      </c>
      <c r="G602" s="2">
        <v>7.5590899999999897</v>
      </c>
      <c r="H602" s="3">
        <v>24.3</v>
      </c>
      <c r="I602">
        <v>2.5</v>
      </c>
      <c r="J602">
        <v>55</v>
      </c>
      <c r="K602">
        <v>44</v>
      </c>
      <c r="L602">
        <v>45</v>
      </c>
      <c r="M602" s="1">
        <v>82.176569999999998</v>
      </c>
      <c r="N602" s="4">
        <v>13600</v>
      </c>
      <c r="O602" s="1">
        <v>1.0543100000000001</v>
      </c>
      <c r="P602" s="1">
        <v>2.9340999999999999</v>
      </c>
      <c r="Q602" s="1">
        <v>1390.549</v>
      </c>
      <c r="R602" s="1"/>
    </row>
    <row r="603" spans="1:18" x14ac:dyDescent="0.2">
      <c r="A603" t="s">
        <v>61</v>
      </c>
      <c r="B603">
        <v>2006</v>
      </c>
      <c r="C603" t="s">
        <v>18</v>
      </c>
      <c r="D603" s="1">
        <v>60.744300000000003</v>
      </c>
      <c r="E603" s="1">
        <v>307.5847</v>
      </c>
      <c r="F603" s="2">
        <v>5.0294999999999999E-2</v>
      </c>
      <c r="G603" s="2">
        <v>7.7741300000000004</v>
      </c>
      <c r="H603" s="3">
        <v>24.4</v>
      </c>
      <c r="I603">
        <v>2.7</v>
      </c>
      <c r="J603">
        <v>55</v>
      </c>
      <c r="K603">
        <v>44</v>
      </c>
      <c r="L603">
        <v>45</v>
      </c>
      <c r="M603" s="1">
        <v>82.602490000000003</v>
      </c>
      <c r="N603" s="4">
        <v>12770</v>
      </c>
      <c r="O603" s="1">
        <v>1.2173700000000001</v>
      </c>
      <c r="P603" s="1">
        <v>3.1450900000000002</v>
      </c>
      <c r="Q603" s="1">
        <v>1430.152</v>
      </c>
      <c r="R603" s="1"/>
    </row>
    <row r="604" spans="1:18" x14ac:dyDescent="0.2">
      <c r="A604" t="s">
        <v>61</v>
      </c>
      <c r="B604">
        <v>2007</v>
      </c>
      <c r="C604" t="s">
        <v>18</v>
      </c>
      <c r="D604" s="1">
        <v>61.034439999999996</v>
      </c>
      <c r="E604" s="1">
        <v>305.25529999999998</v>
      </c>
      <c r="F604" s="2">
        <v>4.8434999999999999E-2</v>
      </c>
      <c r="G604" s="2">
        <v>8.6515500000000003</v>
      </c>
      <c r="H604" s="3">
        <v>24.5</v>
      </c>
      <c r="I604">
        <v>2.8</v>
      </c>
      <c r="J604">
        <v>62</v>
      </c>
      <c r="K604">
        <v>78</v>
      </c>
      <c r="L604">
        <v>81</v>
      </c>
      <c r="M604" s="1">
        <v>82.997410000000002</v>
      </c>
      <c r="N604" s="4">
        <v>13260</v>
      </c>
      <c r="O604" s="1">
        <v>1.23343</v>
      </c>
      <c r="P604" s="1">
        <v>3.1515</v>
      </c>
      <c r="Q604" s="1">
        <v>1472.575</v>
      </c>
      <c r="R604" s="1"/>
    </row>
    <row r="605" spans="1:18" x14ac:dyDescent="0.2">
      <c r="A605" t="s">
        <v>61</v>
      </c>
      <c r="B605">
        <v>2008</v>
      </c>
      <c r="C605" t="s">
        <v>18</v>
      </c>
      <c r="D605" s="1">
        <v>61.316859999999998</v>
      </c>
      <c r="E605" s="1">
        <v>303.93819999999999</v>
      </c>
      <c r="F605" s="2">
        <v>4.65E-2</v>
      </c>
      <c r="G605" s="2">
        <v>8.3142800000000001</v>
      </c>
      <c r="H605" s="3">
        <v>24.6</v>
      </c>
      <c r="I605">
        <v>2.9</v>
      </c>
      <c r="J605">
        <v>67</v>
      </c>
      <c r="K605">
        <v>81</v>
      </c>
      <c r="L605">
        <v>82</v>
      </c>
      <c r="M605" s="1">
        <v>83.363429999999994</v>
      </c>
      <c r="N605" s="4">
        <v>12800</v>
      </c>
      <c r="O605" s="1">
        <v>1.0624199999999999</v>
      </c>
      <c r="P605" s="1">
        <v>2.7944499999999999</v>
      </c>
      <c r="Q605" s="1">
        <v>1518.54</v>
      </c>
      <c r="R605" s="1"/>
    </row>
    <row r="606" spans="1:18" x14ac:dyDescent="0.2">
      <c r="A606" t="s">
        <v>61</v>
      </c>
      <c r="B606">
        <v>2009</v>
      </c>
      <c r="C606" t="s">
        <v>18</v>
      </c>
      <c r="D606" s="1">
        <v>61.713569999999997</v>
      </c>
      <c r="E606" s="1">
        <v>299.57679999999999</v>
      </c>
      <c r="F606" s="2">
        <v>4.4775000000000002E-2</v>
      </c>
      <c r="G606" s="2">
        <v>8.1202299999999994</v>
      </c>
      <c r="H606" s="3">
        <v>24.6</v>
      </c>
      <c r="I606">
        <v>3.1</v>
      </c>
      <c r="J606">
        <v>63</v>
      </c>
      <c r="K606">
        <v>74</v>
      </c>
      <c r="L606">
        <v>76</v>
      </c>
      <c r="M606" s="1">
        <v>83.700429999999997</v>
      </c>
      <c r="N606" s="4">
        <v>12860</v>
      </c>
      <c r="O606" s="1">
        <v>1.54064</v>
      </c>
      <c r="P606" s="1">
        <v>3.8398099999999999</v>
      </c>
      <c r="Q606" s="1">
        <v>1568.9279999999901</v>
      </c>
      <c r="R606" s="1"/>
    </row>
    <row r="607" spans="1:18" x14ac:dyDescent="0.2">
      <c r="A607" t="s">
        <v>61</v>
      </c>
      <c r="B607">
        <v>2010</v>
      </c>
      <c r="C607" t="s">
        <v>18</v>
      </c>
      <c r="D607" s="1">
        <v>62.374450000000003</v>
      </c>
      <c r="E607" s="1">
        <v>288.32209999999998</v>
      </c>
      <c r="F607" s="2">
        <v>4.3049999999999998E-2</v>
      </c>
      <c r="G607" s="2">
        <v>8.2264400000000002</v>
      </c>
      <c r="H607" s="3">
        <v>24.7</v>
      </c>
      <c r="I607">
        <v>3.2</v>
      </c>
      <c r="J607">
        <v>62</v>
      </c>
      <c r="K607">
        <v>68</v>
      </c>
      <c r="L607">
        <v>67</v>
      </c>
      <c r="M607" s="1">
        <v>84.010859999999994</v>
      </c>
      <c r="N607" s="4">
        <v>13190</v>
      </c>
      <c r="O607" s="1">
        <v>1.5732600000000001</v>
      </c>
      <c r="P607" s="1">
        <v>2.4755699999999998</v>
      </c>
      <c r="Q607" s="1">
        <v>1624.14</v>
      </c>
      <c r="R607" s="1"/>
    </row>
    <row r="608" spans="1:18" x14ac:dyDescent="0.2">
      <c r="A608" t="s">
        <v>61</v>
      </c>
      <c r="B608">
        <v>2011</v>
      </c>
      <c r="C608" t="s">
        <v>18</v>
      </c>
      <c r="D608" s="1">
        <v>62.878769999999903</v>
      </c>
      <c r="E608" s="1">
        <v>281.77109999999999</v>
      </c>
      <c r="F608" s="2">
        <v>4.1410000000000002E-2</v>
      </c>
      <c r="G608" s="2">
        <v>7.8977699999999897</v>
      </c>
      <c r="H608" s="3">
        <v>24.8</v>
      </c>
      <c r="I608">
        <v>3.4</v>
      </c>
      <c r="J608">
        <v>72</v>
      </c>
      <c r="K608">
        <v>75</v>
      </c>
      <c r="L608">
        <v>75</v>
      </c>
      <c r="M608" s="1">
        <v>84.295389999999998</v>
      </c>
      <c r="N608" s="4">
        <v>13810</v>
      </c>
      <c r="O608" s="1">
        <v>1.58558</v>
      </c>
      <c r="P608" s="1">
        <v>2.5577200000000002</v>
      </c>
      <c r="Q608" s="1">
        <v>1684.635</v>
      </c>
      <c r="R608" s="1"/>
    </row>
    <row r="609" spans="1:18" x14ac:dyDescent="0.2">
      <c r="A609" t="s">
        <v>61</v>
      </c>
      <c r="B609">
        <v>2012</v>
      </c>
      <c r="C609" t="s">
        <v>18</v>
      </c>
      <c r="D609" s="1">
        <v>63.611869999999897</v>
      </c>
      <c r="E609" s="1">
        <v>269.3639</v>
      </c>
      <c r="F609" s="2">
        <v>3.9605000000000001E-2</v>
      </c>
      <c r="G609" s="2">
        <v>7.4123399999999897</v>
      </c>
      <c r="H609" s="3">
        <v>24.9</v>
      </c>
      <c r="I609">
        <v>3.5</v>
      </c>
      <c r="J609">
        <v>71</v>
      </c>
      <c r="K609">
        <v>80</v>
      </c>
      <c r="L609">
        <v>82</v>
      </c>
      <c r="M609" s="1">
        <v>84.555869999999999</v>
      </c>
      <c r="N609" s="4">
        <v>14890</v>
      </c>
      <c r="O609" s="1">
        <v>1.4828600000000001</v>
      </c>
      <c r="P609" s="1">
        <v>2.4209800000000001</v>
      </c>
      <c r="Q609" s="1">
        <v>1749.682</v>
      </c>
      <c r="R609" s="1"/>
    </row>
    <row r="610" spans="1:18" x14ac:dyDescent="0.2">
      <c r="A610" t="s">
        <v>61</v>
      </c>
      <c r="B610">
        <v>2013</v>
      </c>
      <c r="C610" t="s">
        <v>18</v>
      </c>
      <c r="D610" s="1">
        <v>64.582589999999996</v>
      </c>
      <c r="E610" s="1">
        <v>251.02209999999999</v>
      </c>
      <c r="F610" s="2">
        <v>3.7855E-2</v>
      </c>
      <c r="G610" s="2">
        <v>7.6004100000000001</v>
      </c>
      <c r="H610" s="3">
        <v>25</v>
      </c>
      <c r="I610">
        <v>3.7</v>
      </c>
      <c r="J610">
        <v>70</v>
      </c>
      <c r="K610">
        <v>77</v>
      </c>
      <c r="L610">
        <v>79</v>
      </c>
      <c r="M610" s="1">
        <v>84.792199999999994</v>
      </c>
      <c r="N610" s="4">
        <v>15460</v>
      </c>
      <c r="O610" s="1">
        <v>1.8230299999999999</v>
      </c>
      <c r="P610" s="1">
        <v>2.8408699999999998</v>
      </c>
      <c r="Q610" s="1">
        <v>1817.0709999999999</v>
      </c>
      <c r="R610" s="1"/>
    </row>
    <row r="611" spans="1:18" x14ac:dyDescent="0.2">
      <c r="A611" t="s">
        <v>61</v>
      </c>
      <c r="B611">
        <v>2014</v>
      </c>
      <c r="C611" t="s">
        <v>18</v>
      </c>
      <c r="D611" s="1">
        <v>65.427759999999907</v>
      </c>
      <c r="E611" s="1">
        <v>234.67779999999999</v>
      </c>
      <c r="F611" s="2">
        <v>3.7014999999999999E-2</v>
      </c>
      <c r="G611" s="2">
        <v>8.2427299999999999</v>
      </c>
      <c r="H611" s="3">
        <v>25.1</v>
      </c>
      <c r="I611">
        <v>3.8</v>
      </c>
      <c r="J611">
        <v>61</v>
      </c>
      <c r="K611">
        <v>68</v>
      </c>
      <c r="L611">
        <v>70</v>
      </c>
      <c r="M611" s="1">
        <v>85.002939999999995</v>
      </c>
      <c r="N611" s="4">
        <v>16630</v>
      </c>
      <c r="O611" s="1">
        <v>1.5166899999999901</v>
      </c>
      <c r="P611" s="1">
        <v>2.5328200000000001</v>
      </c>
      <c r="Q611" s="1">
        <v>1883.8</v>
      </c>
      <c r="R611" s="1"/>
    </row>
    <row r="612" spans="1:18" x14ac:dyDescent="0.2">
      <c r="A612" t="s">
        <v>61</v>
      </c>
      <c r="B612">
        <v>2015</v>
      </c>
      <c r="C612" t="s">
        <v>18</v>
      </c>
      <c r="D612" s="1">
        <v>65.88091</v>
      </c>
      <c r="E612" s="1">
        <v>228.1711</v>
      </c>
      <c r="F612" s="2">
        <v>3.5994999999999999E-2</v>
      </c>
      <c r="G612" s="2">
        <v>8.1522100000000002</v>
      </c>
      <c r="H612" s="3">
        <v>25.2</v>
      </c>
      <c r="I612">
        <v>4</v>
      </c>
      <c r="J612">
        <v>68</v>
      </c>
      <c r="K612">
        <v>79</v>
      </c>
      <c r="L612">
        <v>80</v>
      </c>
      <c r="M612" s="1">
        <v>85.474800000000002</v>
      </c>
      <c r="N612" s="4">
        <v>16340</v>
      </c>
      <c r="O612" s="1">
        <v>1.56549</v>
      </c>
      <c r="P612" s="1">
        <v>2.6574399999999998</v>
      </c>
      <c r="Q612" s="1">
        <v>1947.6859999999999</v>
      </c>
      <c r="R612" s="1"/>
    </row>
    <row r="613" spans="1:18" x14ac:dyDescent="0.2">
      <c r="A613" t="s">
        <v>61</v>
      </c>
      <c r="B613">
        <v>2016</v>
      </c>
      <c r="C613" t="s">
        <v>18</v>
      </c>
      <c r="D613" s="1">
        <v>66.448899999999995</v>
      </c>
      <c r="E613" s="1">
        <v>220.69799999999901</v>
      </c>
      <c r="F613" s="2">
        <v>3.4584999999999998E-2</v>
      </c>
      <c r="G613" s="2">
        <v>7.4960699999999996</v>
      </c>
      <c r="H613" s="3">
        <v>25.2</v>
      </c>
      <c r="I613">
        <v>4.2</v>
      </c>
      <c r="J613">
        <v>64</v>
      </c>
      <c r="K613">
        <v>74</v>
      </c>
      <c r="L613">
        <v>75</v>
      </c>
      <c r="M613" s="1">
        <v>85.627039999999994</v>
      </c>
      <c r="N613" s="4">
        <v>16450</v>
      </c>
      <c r="O613" s="1">
        <v>2.0105499999999998</v>
      </c>
      <c r="P613" s="1">
        <v>3.1076999999999999</v>
      </c>
      <c r="Q613" s="1">
        <v>2007.87299999999</v>
      </c>
      <c r="R613" s="1"/>
    </row>
    <row r="614" spans="1:18" x14ac:dyDescent="0.2">
      <c r="A614" t="s">
        <v>62</v>
      </c>
      <c r="B614">
        <v>2000</v>
      </c>
      <c r="C614" t="s">
        <v>18</v>
      </c>
      <c r="D614" s="1">
        <v>57.364519999999999</v>
      </c>
      <c r="E614" s="1">
        <v>309.85919999999999</v>
      </c>
      <c r="F614" s="2">
        <v>6.7139999999999894E-2</v>
      </c>
      <c r="G614" s="2">
        <v>1.9461900000000001</v>
      </c>
      <c r="H614" s="3">
        <v>22.6</v>
      </c>
      <c r="I614">
        <v>0.7</v>
      </c>
      <c r="J614">
        <v>90</v>
      </c>
      <c r="K614">
        <v>88</v>
      </c>
      <c r="L614">
        <v>88</v>
      </c>
      <c r="M614" s="1">
        <v>64.463809999999995</v>
      </c>
      <c r="N614" s="4">
        <v>1710</v>
      </c>
      <c r="O614" s="1">
        <v>0.77593000000000001</v>
      </c>
      <c r="P614" s="1">
        <v>2.8351599999999899</v>
      </c>
      <c r="Q614" s="1">
        <v>19278.856</v>
      </c>
      <c r="R614" s="1"/>
    </row>
    <row r="615" spans="1:18" x14ac:dyDescent="0.2">
      <c r="A615" t="s">
        <v>62</v>
      </c>
      <c r="B615">
        <v>2001</v>
      </c>
      <c r="C615" t="s">
        <v>18</v>
      </c>
      <c r="D615" s="1">
        <v>57.578559999999896</v>
      </c>
      <c r="E615" s="1">
        <v>310.25130000000001</v>
      </c>
      <c r="F615" s="2">
        <v>6.565E-2</v>
      </c>
      <c r="G615" s="2">
        <v>1.8502400000000001</v>
      </c>
      <c r="H615" s="3">
        <v>22.7</v>
      </c>
      <c r="I615">
        <v>0.8</v>
      </c>
      <c r="J615">
        <v>78</v>
      </c>
      <c r="K615">
        <v>81</v>
      </c>
      <c r="L615">
        <v>79</v>
      </c>
      <c r="M615" s="1">
        <v>65.351100000000002</v>
      </c>
      <c r="N615" s="4">
        <v>1790</v>
      </c>
      <c r="O615" s="1">
        <v>1.0637099999999999</v>
      </c>
      <c r="P615" s="1">
        <v>3.21807</v>
      </c>
      <c r="Q615" s="1">
        <v>19756.928</v>
      </c>
      <c r="R615" s="1"/>
    </row>
    <row r="616" spans="1:18" x14ac:dyDescent="0.2">
      <c r="A616" t="s">
        <v>62</v>
      </c>
      <c r="B616">
        <v>2002</v>
      </c>
      <c r="C616" t="s">
        <v>18</v>
      </c>
      <c r="D616" s="1">
        <v>57.798759999999902</v>
      </c>
      <c r="E616" s="1">
        <v>309.71159999999998</v>
      </c>
      <c r="F616" s="2">
        <v>6.4329999999999998E-2</v>
      </c>
      <c r="G616" s="2">
        <v>1.9536899999999999</v>
      </c>
      <c r="H616" s="3">
        <v>22.8</v>
      </c>
      <c r="I616">
        <v>0.9</v>
      </c>
      <c r="J616">
        <v>78</v>
      </c>
      <c r="K616">
        <v>80</v>
      </c>
      <c r="L616">
        <v>78</v>
      </c>
      <c r="M616" s="1">
        <v>66.348290000000006</v>
      </c>
      <c r="N616" s="4">
        <v>1860</v>
      </c>
      <c r="O616" s="1">
        <v>0.69735000000000003</v>
      </c>
      <c r="P616" s="1">
        <v>2.82558</v>
      </c>
      <c r="Q616" s="1">
        <v>20246.381000000001</v>
      </c>
      <c r="R616" s="1"/>
    </row>
    <row r="617" spans="1:18" x14ac:dyDescent="0.2">
      <c r="A617" t="s">
        <v>62</v>
      </c>
      <c r="B617">
        <v>2003</v>
      </c>
      <c r="C617" t="s">
        <v>18</v>
      </c>
      <c r="D617" s="1">
        <v>58.005540000000003</v>
      </c>
      <c r="E617" s="1">
        <v>309.15269999999998</v>
      </c>
      <c r="F617" s="2">
        <v>6.3254999999999895E-2</v>
      </c>
      <c r="G617" s="2">
        <v>1.9101599999999901</v>
      </c>
      <c r="H617" s="3">
        <v>22.9</v>
      </c>
      <c r="I617">
        <v>0.9</v>
      </c>
      <c r="J617">
        <v>80</v>
      </c>
      <c r="K617">
        <v>80</v>
      </c>
      <c r="L617">
        <v>80</v>
      </c>
      <c r="M617" s="1">
        <v>67.346239999999995</v>
      </c>
      <c r="N617" s="4">
        <v>1940</v>
      </c>
      <c r="O617" s="1">
        <v>0.82477999999999996</v>
      </c>
      <c r="P617" s="1">
        <v>2.8494799999999998</v>
      </c>
      <c r="Q617" s="1">
        <v>20750.298999999999</v>
      </c>
      <c r="R617" s="1"/>
    </row>
    <row r="618" spans="1:18" x14ac:dyDescent="0.2">
      <c r="A618" t="s">
        <v>62</v>
      </c>
      <c r="B618">
        <v>2004</v>
      </c>
      <c r="C618" t="s">
        <v>18</v>
      </c>
      <c r="D618" s="1">
        <v>58.309909999999903</v>
      </c>
      <c r="E618" s="1">
        <v>307.1549</v>
      </c>
      <c r="F618" s="2">
        <v>6.2214999999999999E-2</v>
      </c>
      <c r="G618" s="2">
        <v>0.54535999999999996</v>
      </c>
      <c r="H618" s="3">
        <v>23.1</v>
      </c>
      <c r="I618">
        <v>1</v>
      </c>
      <c r="J618">
        <v>83</v>
      </c>
      <c r="K618">
        <v>81</v>
      </c>
      <c r="L618">
        <v>80</v>
      </c>
      <c r="M618" s="1">
        <v>68.345369999999903</v>
      </c>
      <c r="N618" s="4">
        <v>2050</v>
      </c>
      <c r="O618" s="1">
        <v>0.72472000000000003</v>
      </c>
      <c r="P618" s="1">
        <v>2.9425400000000002</v>
      </c>
      <c r="Q618" s="1">
        <v>21272.322999999898</v>
      </c>
      <c r="R618" s="1"/>
    </row>
    <row r="619" spans="1:18" x14ac:dyDescent="0.2">
      <c r="A619" t="s">
        <v>62</v>
      </c>
      <c r="B619">
        <v>2005</v>
      </c>
      <c r="C619" t="s">
        <v>18</v>
      </c>
      <c r="D619" s="1">
        <v>58.730739999999997</v>
      </c>
      <c r="E619" s="1">
        <v>302.83890000000002</v>
      </c>
      <c r="F619" s="2">
        <v>6.0979999999999902E-2</v>
      </c>
      <c r="G619" s="2">
        <v>0.55608999999999997</v>
      </c>
      <c r="H619" s="3">
        <v>23.2</v>
      </c>
      <c r="I619">
        <v>1.1000000000000001</v>
      </c>
      <c r="J619">
        <v>83</v>
      </c>
      <c r="K619">
        <v>85</v>
      </c>
      <c r="L619">
        <v>84</v>
      </c>
      <c r="M619" s="1">
        <v>69.34496</v>
      </c>
      <c r="N619" s="4">
        <v>2210</v>
      </c>
      <c r="O619" s="1">
        <v>1.4698599999999999</v>
      </c>
      <c r="P619" s="1">
        <v>3.8258299999999998</v>
      </c>
      <c r="Q619" s="1">
        <v>21814.642</v>
      </c>
      <c r="R619" s="1"/>
    </row>
    <row r="620" spans="1:18" x14ac:dyDescent="0.2">
      <c r="A620" t="s">
        <v>62</v>
      </c>
      <c r="B620">
        <v>2006</v>
      </c>
      <c r="C620" t="s">
        <v>18</v>
      </c>
      <c r="D620" s="1">
        <v>59.19444</v>
      </c>
      <c r="E620" s="1">
        <v>297.59730000000002</v>
      </c>
      <c r="F620" s="2">
        <v>5.9429999999999997E-2</v>
      </c>
      <c r="G620" s="2">
        <v>0.65393999999999997</v>
      </c>
      <c r="H620" s="3">
        <v>23.3</v>
      </c>
      <c r="I620">
        <v>1.2</v>
      </c>
      <c r="J620">
        <v>85</v>
      </c>
      <c r="K620">
        <v>84</v>
      </c>
      <c r="L620">
        <v>84</v>
      </c>
      <c r="M620" s="1">
        <v>70.345879999999994</v>
      </c>
      <c r="N620" s="4">
        <v>2370</v>
      </c>
      <c r="O620" s="1">
        <v>1.47502</v>
      </c>
      <c r="P620" s="1">
        <v>3.8075699999999899</v>
      </c>
      <c r="Q620" s="1">
        <v>22379.055</v>
      </c>
      <c r="R620" s="1"/>
    </row>
    <row r="621" spans="1:18" x14ac:dyDescent="0.2">
      <c r="A621" t="s">
        <v>62</v>
      </c>
      <c r="B621">
        <v>2007</v>
      </c>
      <c r="C621" t="s">
        <v>18</v>
      </c>
      <c r="D621" s="1">
        <v>59.697240000000001</v>
      </c>
      <c r="E621" s="1">
        <v>291.09030000000001</v>
      </c>
      <c r="F621" s="2">
        <v>5.7685E-2</v>
      </c>
      <c r="G621" s="2">
        <v>0.67079999999999995</v>
      </c>
      <c r="H621" s="3">
        <v>23.4</v>
      </c>
      <c r="I621">
        <v>1.2</v>
      </c>
      <c r="J621">
        <v>95</v>
      </c>
      <c r="K621">
        <v>94</v>
      </c>
      <c r="L621">
        <v>94</v>
      </c>
      <c r="M621" s="1">
        <v>71.348109999999906</v>
      </c>
      <c r="N621" s="4">
        <v>2480</v>
      </c>
      <c r="O621" s="1">
        <v>1.6479299999999999</v>
      </c>
      <c r="P621" s="1">
        <v>3.95669</v>
      </c>
      <c r="Q621" s="1">
        <v>22963.946</v>
      </c>
      <c r="R621" s="1"/>
    </row>
    <row r="622" spans="1:18" x14ac:dyDescent="0.2">
      <c r="A622" t="s">
        <v>62</v>
      </c>
      <c r="B622">
        <v>2008</v>
      </c>
      <c r="C622" t="s">
        <v>18</v>
      </c>
      <c r="D622" s="1">
        <v>60.191249999999997</v>
      </c>
      <c r="E622" s="1">
        <v>283.46039999999999</v>
      </c>
      <c r="F622" s="2">
        <v>5.577E-2</v>
      </c>
      <c r="G622" s="2">
        <v>1.26302</v>
      </c>
      <c r="H622" s="3">
        <v>23.4</v>
      </c>
      <c r="I622">
        <v>1.3</v>
      </c>
      <c r="J622">
        <v>86</v>
      </c>
      <c r="K622">
        <v>92</v>
      </c>
      <c r="L622">
        <v>93</v>
      </c>
      <c r="M622" s="1">
        <v>72.351839999999996</v>
      </c>
      <c r="N622" s="4">
        <v>2690</v>
      </c>
      <c r="O622" s="1">
        <v>1.7585900000000001</v>
      </c>
      <c r="P622" s="1">
        <v>4.1366899999999998</v>
      </c>
      <c r="Q622" s="1">
        <v>23563.825000000001</v>
      </c>
      <c r="R622" s="1"/>
    </row>
    <row r="623" spans="1:18" x14ac:dyDescent="0.2">
      <c r="A623" t="s">
        <v>62</v>
      </c>
      <c r="B623">
        <v>2009</v>
      </c>
      <c r="C623" t="s">
        <v>18</v>
      </c>
      <c r="D623" s="1">
        <v>60.706969999999998</v>
      </c>
      <c r="E623" s="1">
        <v>275.59089999999998</v>
      </c>
      <c r="F623" s="2">
        <v>5.3734999999999998E-2</v>
      </c>
      <c r="G623" s="2">
        <v>1.2576099999999999</v>
      </c>
      <c r="H623" s="3">
        <v>23.5</v>
      </c>
      <c r="I623">
        <v>1.4</v>
      </c>
      <c r="J623">
        <v>93</v>
      </c>
      <c r="K623">
        <v>94</v>
      </c>
      <c r="L623">
        <v>94</v>
      </c>
      <c r="M623" s="1">
        <v>73.356549999999999</v>
      </c>
      <c r="N623" s="4">
        <v>2770</v>
      </c>
      <c r="O623" s="1">
        <v>2.1807799999999999</v>
      </c>
      <c r="P623" s="1">
        <v>4.6195000000000004</v>
      </c>
      <c r="Q623" s="1">
        <v>24170.94</v>
      </c>
      <c r="R623" s="1"/>
    </row>
    <row r="624" spans="1:18" x14ac:dyDescent="0.2">
      <c r="A624" t="s">
        <v>62</v>
      </c>
      <c r="B624">
        <v>2010</v>
      </c>
      <c r="C624" t="s">
        <v>18</v>
      </c>
      <c r="D624" s="1">
        <v>61.159419999999997</v>
      </c>
      <c r="E624" s="1">
        <v>269.46080000000001</v>
      </c>
      <c r="F624" s="2">
        <v>5.1664999999999899E-2</v>
      </c>
      <c r="G624" s="2">
        <v>1.7332299999999901</v>
      </c>
      <c r="H624" s="3">
        <v>23.6</v>
      </c>
      <c r="I624">
        <v>1.5</v>
      </c>
      <c r="J624">
        <v>93</v>
      </c>
      <c r="K624">
        <v>94</v>
      </c>
      <c r="L624">
        <v>94</v>
      </c>
      <c r="M624" s="1">
        <v>74.363380000000006</v>
      </c>
      <c r="N624" s="4">
        <v>2920</v>
      </c>
      <c r="O624" s="1">
        <v>2.3839999999999999</v>
      </c>
      <c r="P624" s="1">
        <v>4.6078099999999997</v>
      </c>
      <c r="Q624" s="1">
        <v>24779.618999999999</v>
      </c>
      <c r="R624" s="1"/>
    </row>
    <row r="625" spans="1:18" x14ac:dyDescent="0.2">
      <c r="A625" t="s">
        <v>62</v>
      </c>
      <c r="B625">
        <v>2011</v>
      </c>
      <c r="C625" t="s">
        <v>18</v>
      </c>
      <c r="D625" s="1">
        <v>61.631459999999997</v>
      </c>
      <c r="E625" s="1">
        <v>263.14729999999997</v>
      </c>
      <c r="F625" s="2">
        <v>4.9709999999999997E-2</v>
      </c>
      <c r="G625" s="2">
        <v>1.83565</v>
      </c>
      <c r="H625" s="3">
        <v>23.7</v>
      </c>
      <c r="I625">
        <v>1.6</v>
      </c>
      <c r="J625">
        <v>91</v>
      </c>
      <c r="K625">
        <v>91</v>
      </c>
      <c r="L625">
        <v>91</v>
      </c>
      <c r="M625" s="1">
        <v>75.371809999999996</v>
      </c>
      <c r="N625" s="4">
        <v>3260</v>
      </c>
      <c r="O625" s="1">
        <v>2.3682699999999999</v>
      </c>
      <c r="P625" s="1">
        <v>4.6742699999999999</v>
      </c>
      <c r="Q625" s="1">
        <v>25387.712</v>
      </c>
      <c r="R625" s="1"/>
    </row>
    <row r="626" spans="1:18" x14ac:dyDescent="0.2">
      <c r="A626" t="s">
        <v>62</v>
      </c>
      <c r="B626">
        <v>2012</v>
      </c>
      <c r="C626" t="s">
        <v>18</v>
      </c>
      <c r="D626" s="1">
        <v>62.156350000000003</v>
      </c>
      <c r="E626" s="1">
        <v>254.80160000000001</v>
      </c>
      <c r="F626" s="2">
        <v>4.7805E-2</v>
      </c>
      <c r="G626" s="2">
        <v>1.9052500000000001</v>
      </c>
      <c r="H626" s="3">
        <v>23.7</v>
      </c>
      <c r="I626">
        <v>1.7</v>
      </c>
      <c r="J626">
        <v>88</v>
      </c>
      <c r="K626">
        <v>91</v>
      </c>
      <c r="L626">
        <v>92</v>
      </c>
      <c r="M626" s="1">
        <v>76.381780000000006</v>
      </c>
      <c r="N626" s="4">
        <v>3480</v>
      </c>
      <c r="O626" s="1">
        <v>1.9841200000000001</v>
      </c>
      <c r="P626" s="1">
        <v>4.11768</v>
      </c>
      <c r="Q626" s="1">
        <v>25996.45</v>
      </c>
      <c r="R626" s="1"/>
    </row>
    <row r="627" spans="1:18" x14ac:dyDescent="0.2">
      <c r="A627" t="s">
        <v>62</v>
      </c>
      <c r="B627">
        <v>2013</v>
      </c>
      <c r="C627" t="s">
        <v>18</v>
      </c>
      <c r="D627" s="1">
        <v>62.536059999999999</v>
      </c>
      <c r="E627" s="1">
        <v>250.11109999999999</v>
      </c>
      <c r="F627" s="2">
        <v>4.6085000000000001E-2</v>
      </c>
      <c r="G627" s="2">
        <v>1.89428</v>
      </c>
      <c r="H627" s="3">
        <v>23.8</v>
      </c>
      <c r="I627">
        <v>1.8</v>
      </c>
      <c r="J627">
        <v>89</v>
      </c>
      <c r="K627">
        <v>91</v>
      </c>
      <c r="L627">
        <v>90</v>
      </c>
      <c r="M627" s="1">
        <v>77.393000000000001</v>
      </c>
      <c r="N627" s="4">
        <v>3830</v>
      </c>
      <c r="O627" s="1">
        <v>1.8749099999999901</v>
      </c>
      <c r="P627" s="1">
        <v>4.6230099999999998</v>
      </c>
      <c r="Q627" s="1">
        <v>26607.645</v>
      </c>
      <c r="R627" s="1"/>
    </row>
    <row r="628" spans="1:18" x14ac:dyDescent="0.2">
      <c r="A628" t="s">
        <v>62</v>
      </c>
      <c r="B628">
        <v>2014</v>
      </c>
      <c r="C628" t="s">
        <v>18</v>
      </c>
      <c r="D628" s="1">
        <v>62.831940000000003</v>
      </c>
      <c r="E628" s="1">
        <v>247.78049999999999</v>
      </c>
      <c r="F628" s="2">
        <v>4.4650000000000002E-2</v>
      </c>
      <c r="G628" s="2">
        <v>1.88229</v>
      </c>
      <c r="H628" s="3">
        <v>23.8</v>
      </c>
      <c r="I628">
        <v>1.9</v>
      </c>
      <c r="J628">
        <v>92</v>
      </c>
      <c r="K628">
        <v>94</v>
      </c>
      <c r="L628">
        <v>98</v>
      </c>
      <c r="M628" s="1">
        <v>78.405619999999999</v>
      </c>
      <c r="N628" s="4">
        <v>3880</v>
      </c>
      <c r="O628" s="1">
        <v>1.4382999999999999</v>
      </c>
      <c r="P628" s="1">
        <v>4.1004500000000004</v>
      </c>
      <c r="Q628" s="1">
        <v>27224.4729999999</v>
      </c>
      <c r="R628" s="1"/>
    </row>
    <row r="629" spans="1:18" x14ac:dyDescent="0.2">
      <c r="A629" t="s">
        <v>62</v>
      </c>
      <c r="B629">
        <v>2015</v>
      </c>
      <c r="C629" t="s">
        <v>18</v>
      </c>
      <c r="D629" s="1">
        <v>63.127209999999998</v>
      </c>
      <c r="E629" s="1">
        <v>244.9496</v>
      </c>
      <c r="F629" s="2">
        <v>4.3305000000000003E-2</v>
      </c>
      <c r="G629" s="2">
        <v>1.8410200000000001</v>
      </c>
      <c r="H629" s="3">
        <v>23.9</v>
      </c>
      <c r="I629">
        <v>2</v>
      </c>
      <c r="J629">
        <v>89</v>
      </c>
      <c r="K629">
        <v>88</v>
      </c>
      <c r="L629">
        <v>88</v>
      </c>
      <c r="M629" s="1">
        <v>79.419820000000001</v>
      </c>
      <c r="N629" s="4">
        <v>3990</v>
      </c>
      <c r="O629" s="1">
        <v>1.6214</v>
      </c>
      <c r="P629" s="1">
        <v>4.6217100000000002</v>
      </c>
      <c r="Q629" s="1">
        <v>27849.205000000002</v>
      </c>
      <c r="R629" s="1"/>
    </row>
    <row r="630" spans="1:18" x14ac:dyDescent="0.2">
      <c r="A630" t="s">
        <v>62</v>
      </c>
      <c r="B630">
        <v>2016</v>
      </c>
      <c r="C630" t="s">
        <v>18</v>
      </c>
      <c r="D630" s="1">
        <v>63.448650000000001</v>
      </c>
      <c r="E630" s="1">
        <v>241.27610000000001</v>
      </c>
      <c r="F630" s="2">
        <v>4.2279999999999998E-2</v>
      </c>
      <c r="G630" s="2">
        <v>1.6195899999999901</v>
      </c>
      <c r="H630" s="3">
        <v>23.9</v>
      </c>
      <c r="I630">
        <v>2.1</v>
      </c>
      <c r="J630">
        <v>89</v>
      </c>
      <c r="K630">
        <v>95</v>
      </c>
      <c r="L630">
        <v>93</v>
      </c>
      <c r="M630" s="1">
        <v>80.435779999999994</v>
      </c>
      <c r="N630" s="4">
        <v>4060</v>
      </c>
      <c r="O630" s="1">
        <v>1.3277099999999999</v>
      </c>
      <c r="P630" s="1">
        <v>3.4615800000000001</v>
      </c>
      <c r="Q630" s="1">
        <v>28481.945</v>
      </c>
      <c r="R630" s="1"/>
    </row>
    <row r="631" spans="1:18" x14ac:dyDescent="0.2">
      <c r="A631" t="s">
        <v>63</v>
      </c>
      <c r="B631">
        <v>2000</v>
      </c>
      <c r="C631" t="s">
        <v>18</v>
      </c>
      <c r="D631" s="1">
        <v>51.354799999999997</v>
      </c>
      <c r="E631" s="1">
        <v>328.77859999999998</v>
      </c>
      <c r="F631" s="2">
        <v>0.111205</v>
      </c>
      <c r="G631" s="2">
        <v>0.17699000000000001</v>
      </c>
      <c r="H631" s="3">
        <v>21.8</v>
      </c>
      <c r="I631">
        <v>0.5</v>
      </c>
      <c r="J631">
        <v>42</v>
      </c>
      <c r="K631">
        <v>47</v>
      </c>
      <c r="L631">
        <v>46</v>
      </c>
      <c r="M631" s="1">
        <v>62.73274</v>
      </c>
      <c r="N631" s="4">
        <v>1180</v>
      </c>
      <c r="O631" s="1">
        <v>0.30125000000000002</v>
      </c>
      <c r="P631" s="1">
        <v>3.4728199999999898</v>
      </c>
      <c r="Q631" s="1">
        <v>8240.73</v>
      </c>
      <c r="R631" s="1"/>
    </row>
    <row r="632" spans="1:18" x14ac:dyDescent="0.2">
      <c r="A632" t="s">
        <v>63</v>
      </c>
      <c r="B632">
        <v>2001</v>
      </c>
      <c r="C632" t="s">
        <v>18</v>
      </c>
      <c r="D632" s="1">
        <v>51.329979999999999</v>
      </c>
      <c r="E632" s="1">
        <v>341.10860000000002</v>
      </c>
      <c r="F632" s="2">
        <v>0.106934999999999</v>
      </c>
      <c r="G632" s="2">
        <v>0.17443</v>
      </c>
      <c r="H632" s="3">
        <v>21.9</v>
      </c>
      <c r="I632">
        <v>0.5</v>
      </c>
      <c r="J632">
        <v>44</v>
      </c>
      <c r="K632">
        <v>52</v>
      </c>
      <c r="L632">
        <v>50</v>
      </c>
      <c r="M632" s="1">
        <v>62.863859999999903</v>
      </c>
      <c r="N632" s="4">
        <v>1210</v>
      </c>
      <c r="O632" s="1">
        <v>0.37106999999999901</v>
      </c>
      <c r="P632" s="1">
        <v>3.6167899999999999</v>
      </c>
      <c r="Q632" s="1">
        <v>8417.0810000000001</v>
      </c>
      <c r="R632" s="1"/>
    </row>
    <row r="633" spans="1:18" x14ac:dyDescent="0.2">
      <c r="A633" t="s">
        <v>63</v>
      </c>
      <c r="B633">
        <v>2002</v>
      </c>
      <c r="C633" t="s">
        <v>18</v>
      </c>
      <c r="D633" s="1">
        <v>51.668190000000003</v>
      </c>
      <c r="E633" s="1">
        <v>344.73829999999998</v>
      </c>
      <c r="F633" s="2">
        <v>0.10244</v>
      </c>
      <c r="G633" s="2">
        <v>0.20763999999999999</v>
      </c>
      <c r="H633" s="3">
        <v>21.9</v>
      </c>
      <c r="I633">
        <v>0.5</v>
      </c>
      <c r="J633">
        <v>46</v>
      </c>
      <c r="K633">
        <v>56</v>
      </c>
      <c r="L633">
        <v>53</v>
      </c>
      <c r="M633" s="1">
        <v>62.971069999999997</v>
      </c>
      <c r="N633" s="4">
        <v>1300</v>
      </c>
      <c r="O633" s="1">
        <v>0.64012000000000002</v>
      </c>
      <c r="P633" s="1">
        <v>4.0545599999999897</v>
      </c>
      <c r="Q633" s="1">
        <v>8586.0740000000005</v>
      </c>
      <c r="R633" s="1"/>
    </row>
    <row r="634" spans="1:18" x14ac:dyDescent="0.2">
      <c r="A634" t="s">
        <v>63</v>
      </c>
      <c r="B634">
        <v>2003</v>
      </c>
      <c r="C634" t="s">
        <v>18</v>
      </c>
      <c r="D634" s="1">
        <v>52.09366</v>
      </c>
      <c r="E634" s="1">
        <v>345.45510000000002</v>
      </c>
      <c r="F634" s="2">
        <v>9.7975000000000007E-2</v>
      </c>
      <c r="G634" s="2">
        <v>0.18189</v>
      </c>
      <c r="H634" s="3">
        <v>22</v>
      </c>
      <c r="I634">
        <v>0.6</v>
      </c>
      <c r="J634">
        <v>48</v>
      </c>
      <c r="K634">
        <v>61</v>
      </c>
      <c r="L634">
        <v>57</v>
      </c>
      <c r="M634" s="1">
        <v>63.054900000000004</v>
      </c>
      <c r="N634" s="4">
        <v>1230</v>
      </c>
      <c r="O634" s="1">
        <v>0.42213000000000001</v>
      </c>
      <c r="P634" s="1">
        <v>3.55235999999999</v>
      </c>
      <c r="Q634" s="1">
        <v>8753.0930000000008</v>
      </c>
      <c r="R634" s="1"/>
    </row>
    <row r="635" spans="1:18" x14ac:dyDescent="0.2">
      <c r="A635" t="s">
        <v>63</v>
      </c>
      <c r="B635">
        <v>2004</v>
      </c>
      <c r="C635" t="s">
        <v>18</v>
      </c>
      <c r="D635" s="1">
        <v>52.8063</v>
      </c>
      <c r="E635" s="1">
        <v>338.90280000000001</v>
      </c>
      <c r="F635" s="2">
        <v>9.3725000000000003E-2</v>
      </c>
      <c r="G635" s="2">
        <v>0.33992</v>
      </c>
      <c r="H635" s="3">
        <v>22.1</v>
      </c>
      <c r="I635">
        <v>0.6</v>
      </c>
      <c r="J635">
        <v>50</v>
      </c>
      <c r="K635">
        <v>65</v>
      </c>
      <c r="L635">
        <v>60</v>
      </c>
      <c r="M635" s="1">
        <v>63.115250000000003</v>
      </c>
      <c r="N635" s="4">
        <v>1270</v>
      </c>
      <c r="O635" s="1">
        <v>0.24163999999999999</v>
      </c>
      <c r="P635" s="1">
        <v>3.2861500000000001</v>
      </c>
      <c r="Q635" s="1">
        <v>8925.7430000000004</v>
      </c>
      <c r="R635" s="1"/>
    </row>
    <row r="636" spans="1:18" x14ac:dyDescent="0.2">
      <c r="A636" t="s">
        <v>63</v>
      </c>
      <c r="B636">
        <v>2005</v>
      </c>
      <c r="C636" t="s">
        <v>18</v>
      </c>
      <c r="D636" s="1">
        <v>53.68018</v>
      </c>
      <c r="E636" s="1">
        <v>328.58330000000001</v>
      </c>
      <c r="F636" s="2">
        <v>8.9649999999999994E-2</v>
      </c>
      <c r="G636" s="2">
        <v>0.20227000000000001</v>
      </c>
      <c r="H636" s="3">
        <v>22.2</v>
      </c>
      <c r="I636">
        <v>0.7</v>
      </c>
      <c r="J636">
        <v>51</v>
      </c>
      <c r="K636">
        <v>59</v>
      </c>
      <c r="L636">
        <v>59</v>
      </c>
      <c r="M636" s="1">
        <v>63.152340000000002</v>
      </c>
      <c r="N636" s="4">
        <v>1290</v>
      </c>
      <c r="O636" s="1">
        <v>0.26129000000000002</v>
      </c>
      <c r="P636" s="1">
        <v>3.08806</v>
      </c>
      <c r="Q636" s="1">
        <v>9109.5810000000001</v>
      </c>
      <c r="R636" s="1"/>
    </row>
    <row r="637" spans="1:18" x14ac:dyDescent="0.2">
      <c r="A637" t="s">
        <v>63</v>
      </c>
      <c r="B637">
        <v>2006</v>
      </c>
      <c r="C637" t="s">
        <v>18</v>
      </c>
      <c r="D637" s="1">
        <v>54.591299999999997</v>
      </c>
      <c r="E637" s="1">
        <v>316.2826</v>
      </c>
      <c r="F637" s="2">
        <v>8.6300000000000002E-2</v>
      </c>
      <c r="G637" s="2">
        <v>0.15135000000000001</v>
      </c>
      <c r="H637" s="3">
        <v>22.3</v>
      </c>
      <c r="I637">
        <v>0.8</v>
      </c>
      <c r="J637">
        <v>51</v>
      </c>
      <c r="K637">
        <v>53</v>
      </c>
      <c r="L637">
        <v>57</v>
      </c>
      <c r="M637" s="1">
        <v>63.166709999999902</v>
      </c>
      <c r="N637" s="4">
        <v>1360</v>
      </c>
      <c r="O637" s="1">
        <v>0.24836</v>
      </c>
      <c r="P637" s="1">
        <v>2.9472999999999998</v>
      </c>
      <c r="Q637" s="1">
        <v>9307.4249999999993</v>
      </c>
      <c r="R637" s="1"/>
    </row>
    <row r="638" spans="1:18" x14ac:dyDescent="0.2">
      <c r="A638" t="s">
        <v>63</v>
      </c>
      <c r="B638">
        <v>2007</v>
      </c>
      <c r="C638" t="s">
        <v>18</v>
      </c>
      <c r="D638" s="1">
        <v>55.430160000000001</v>
      </c>
      <c r="E638" s="1">
        <v>304.46480000000003</v>
      </c>
      <c r="F638" s="2">
        <v>8.301E-2</v>
      </c>
      <c r="G638" s="2">
        <v>0.18969</v>
      </c>
      <c r="H638" s="3">
        <v>22.4</v>
      </c>
      <c r="I638">
        <v>0.8</v>
      </c>
      <c r="J638">
        <v>57</v>
      </c>
      <c r="K638">
        <v>46</v>
      </c>
      <c r="L638">
        <v>63</v>
      </c>
      <c r="M638" s="1">
        <v>63.158250000000002</v>
      </c>
      <c r="N638" s="4">
        <v>1470</v>
      </c>
      <c r="O638" s="1">
        <v>0.24067</v>
      </c>
      <c r="P638" s="1">
        <v>3.0536400000000001</v>
      </c>
      <c r="Q638" s="1">
        <v>9518.1620000000003</v>
      </c>
      <c r="R638" s="1"/>
    </row>
    <row r="639" spans="1:18" x14ac:dyDescent="0.2">
      <c r="A639" t="s">
        <v>63</v>
      </c>
      <c r="B639">
        <v>2008</v>
      </c>
      <c r="C639" t="s">
        <v>18</v>
      </c>
      <c r="D639" s="1">
        <v>55.966659999999997</v>
      </c>
      <c r="E639" s="1">
        <v>300.39069999999998</v>
      </c>
      <c r="F639" s="2">
        <v>7.9875000000000002E-2</v>
      </c>
      <c r="G639" s="2">
        <v>0.205869999999999</v>
      </c>
      <c r="H639" s="3">
        <v>22.5</v>
      </c>
      <c r="I639">
        <v>0.9</v>
      </c>
      <c r="J639">
        <v>55</v>
      </c>
      <c r="K639">
        <v>59</v>
      </c>
      <c r="L639">
        <v>60</v>
      </c>
      <c r="M639" s="1">
        <v>63.127180000000003</v>
      </c>
      <c r="N639" s="4">
        <v>1500</v>
      </c>
      <c r="O639" s="1">
        <v>0.26959</v>
      </c>
      <c r="P639" s="1">
        <v>2.88741</v>
      </c>
      <c r="Q639" s="1">
        <v>9738.7919999999995</v>
      </c>
      <c r="R639" s="1"/>
    </row>
    <row r="640" spans="1:18" x14ac:dyDescent="0.2">
      <c r="A640" t="s">
        <v>63</v>
      </c>
      <c r="B640">
        <v>2009</v>
      </c>
      <c r="C640" t="s">
        <v>18</v>
      </c>
      <c r="D640" s="1">
        <v>56.532490000000003</v>
      </c>
      <c r="E640" s="1">
        <v>294.12549999999999</v>
      </c>
      <c r="F640" s="2">
        <v>7.6899999999999996E-2</v>
      </c>
      <c r="G640" s="2">
        <v>0.18545999999999899</v>
      </c>
      <c r="H640" s="3">
        <v>22.5</v>
      </c>
      <c r="I640">
        <v>1</v>
      </c>
      <c r="J640">
        <v>53</v>
      </c>
      <c r="K640">
        <v>60</v>
      </c>
      <c r="L640">
        <v>57</v>
      </c>
      <c r="M640" s="1">
        <v>63.073719999999902</v>
      </c>
      <c r="N640" s="4">
        <v>1450</v>
      </c>
      <c r="O640" s="1">
        <v>0.26024999999999998</v>
      </c>
      <c r="P640" s="1">
        <v>2.9658199999999999</v>
      </c>
      <c r="Q640" s="1">
        <v>9964.4689999999991</v>
      </c>
      <c r="R640" s="1"/>
    </row>
    <row r="641" spans="1:18" x14ac:dyDescent="0.2">
      <c r="A641" t="s">
        <v>63</v>
      </c>
      <c r="B641">
        <v>2010</v>
      </c>
      <c r="C641" t="s">
        <v>18</v>
      </c>
      <c r="D641" s="1">
        <v>57.15081</v>
      </c>
      <c r="E641" s="1">
        <v>286.17759999999998</v>
      </c>
      <c r="F641" s="2">
        <v>7.4245000000000005E-2</v>
      </c>
      <c r="G641" s="2">
        <v>0.19555999999999901</v>
      </c>
      <c r="H641" s="3">
        <v>22.6</v>
      </c>
      <c r="I641">
        <v>1</v>
      </c>
      <c r="J641">
        <v>58</v>
      </c>
      <c r="K641">
        <v>62</v>
      </c>
      <c r="L641">
        <v>64</v>
      </c>
      <c r="M641" s="1">
        <v>62.998429999999999</v>
      </c>
      <c r="N641" s="4">
        <v>1530</v>
      </c>
      <c r="O641" s="1">
        <v>0.36254999999999998</v>
      </c>
      <c r="P641" s="1">
        <v>3.0187200000000001</v>
      </c>
      <c r="Q641" s="1">
        <v>10192.175999999999</v>
      </c>
      <c r="R641" s="1"/>
    </row>
    <row r="642" spans="1:18" x14ac:dyDescent="0.2">
      <c r="A642" t="s">
        <v>63</v>
      </c>
      <c r="B642">
        <v>2011</v>
      </c>
      <c r="C642" t="s">
        <v>18</v>
      </c>
      <c r="D642" s="1">
        <v>57.600149999999999</v>
      </c>
      <c r="E642" s="1">
        <v>282.46280000000002</v>
      </c>
      <c r="F642" s="2">
        <v>7.1925000000000003E-2</v>
      </c>
      <c r="G642" s="2">
        <v>0.22045999999999999</v>
      </c>
      <c r="H642" s="3">
        <v>22.6</v>
      </c>
      <c r="I642">
        <v>1.1000000000000001</v>
      </c>
      <c r="J642">
        <v>62</v>
      </c>
      <c r="K642">
        <v>63</v>
      </c>
      <c r="L642">
        <v>63</v>
      </c>
      <c r="M642" s="1">
        <v>62.901209999999999</v>
      </c>
      <c r="N642" s="4">
        <v>1600</v>
      </c>
      <c r="O642" s="1">
        <v>0.51036999999999999</v>
      </c>
      <c r="P642" s="1">
        <v>3.7895500000000002</v>
      </c>
      <c r="Q642" s="1">
        <v>10420.472</v>
      </c>
      <c r="R642" s="1"/>
    </row>
    <row r="643" spans="1:18" x14ac:dyDescent="0.2">
      <c r="A643" t="s">
        <v>63</v>
      </c>
      <c r="B643">
        <v>2012</v>
      </c>
      <c r="C643" t="s">
        <v>18</v>
      </c>
      <c r="D643" s="1">
        <v>58.015300000000003</v>
      </c>
      <c r="E643" s="1">
        <v>279.32870000000003</v>
      </c>
      <c r="F643" s="2">
        <v>6.9864999999999997E-2</v>
      </c>
      <c r="G643" s="2">
        <v>0.23225999999999999</v>
      </c>
      <c r="H643" s="3">
        <v>22.7</v>
      </c>
      <c r="I643">
        <v>1.2</v>
      </c>
      <c r="J643">
        <v>58</v>
      </c>
      <c r="K643">
        <v>56</v>
      </c>
      <c r="L643">
        <v>57</v>
      </c>
      <c r="M643" s="1">
        <v>62.78228</v>
      </c>
      <c r="N643" s="4">
        <v>1710</v>
      </c>
      <c r="O643" s="1">
        <v>0.51431000000000004</v>
      </c>
      <c r="P643" s="1">
        <v>3.5039799999999999</v>
      </c>
      <c r="Q643" s="1">
        <v>10652.031000000001</v>
      </c>
      <c r="R643" s="1"/>
    </row>
    <row r="644" spans="1:18" x14ac:dyDescent="0.2">
      <c r="A644" t="s">
        <v>63</v>
      </c>
      <c r="B644">
        <v>2013</v>
      </c>
      <c r="C644" t="s">
        <v>18</v>
      </c>
      <c r="D644" s="1">
        <v>58.43685</v>
      </c>
      <c r="E644" s="1">
        <v>275.27589999999998</v>
      </c>
      <c r="F644" s="2">
        <v>6.7864999999999995E-2</v>
      </c>
      <c r="G644" s="2">
        <v>0.24170999999999901</v>
      </c>
      <c r="H644" s="3">
        <v>22.8</v>
      </c>
      <c r="I644">
        <v>1.3</v>
      </c>
      <c r="J644">
        <v>54</v>
      </c>
      <c r="K644">
        <v>49</v>
      </c>
      <c r="L644">
        <v>50</v>
      </c>
      <c r="M644" s="1">
        <v>62.641860000000001</v>
      </c>
      <c r="N644" s="4">
        <v>1780</v>
      </c>
      <c r="O644" s="1">
        <v>0.48858999999999903</v>
      </c>
      <c r="P644" s="1">
        <v>3.4607999999999999</v>
      </c>
      <c r="Q644" s="1">
        <v>10892.816999999999</v>
      </c>
      <c r="R644" s="1"/>
    </row>
    <row r="645" spans="1:18" x14ac:dyDescent="0.2">
      <c r="A645" t="s">
        <v>63</v>
      </c>
      <c r="B645">
        <v>2014</v>
      </c>
      <c r="C645" t="s">
        <v>18</v>
      </c>
      <c r="D645" s="1">
        <v>57.803440000000002</v>
      </c>
      <c r="E645" s="1">
        <v>289.5908</v>
      </c>
      <c r="F645" s="2">
        <v>6.8085000000000007E-2</v>
      </c>
      <c r="G645" s="2">
        <v>0.30896000000000001</v>
      </c>
      <c r="H645" s="3">
        <v>22.8</v>
      </c>
      <c r="I645">
        <v>1.4</v>
      </c>
      <c r="J645">
        <v>50</v>
      </c>
      <c r="K645">
        <v>42</v>
      </c>
      <c r="L645">
        <v>44</v>
      </c>
      <c r="M645" s="1">
        <v>62.480200000000004</v>
      </c>
      <c r="N645" s="4">
        <v>1880</v>
      </c>
      <c r="O645" s="1">
        <v>0.61063000000000001</v>
      </c>
      <c r="P645" s="1">
        <v>4.7809799999999996</v>
      </c>
      <c r="Q645" s="1">
        <v>11150.982</v>
      </c>
      <c r="R645" s="1"/>
    </row>
    <row r="646" spans="1:18" x14ac:dyDescent="0.2">
      <c r="A646" t="s">
        <v>63</v>
      </c>
      <c r="B646">
        <v>2015</v>
      </c>
      <c r="C646" t="s">
        <v>18</v>
      </c>
      <c r="D646" s="1">
        <v>58.571369999999902</v>
      </c>
      <c r="E646" s="1">
        <v>277.08780000000002</v>
      </c>
      <c r="F646" s="2">
        <v>6.5845000000000001E-2</v>
      </c>
      <c r="G646" s="2">
        <v>0.36793999999999999</v>
      </c>
      <c r="H646" s="3">
        <v>22.9</v>
      </c>
      <c r="I646">
        <v>1.6</v>
      </c>
      <c r="J646">
        <v>47</v>
      </c>
      <c r="K646">
        <v>47</v>
      </c>
      <c r="L646">
        <v>47</v>
      </c>
      <c r="M646" s="1">
        <v>62.302169999999997</v>
      </c>
      <c r="N646" s="4">
        <v>1930</v>
      </c>
      <c r="O646" s="1">
        <v>0.42931000000000002</v>
      </c>
      <c r="P646" s="1">
        <v>5.8092100000000002</v>
      </c>
      <c r="Q646" s="1">
        <v>11432.088</v>
      </c>
      <c r="R646" s="1"/>
    </row>
    <row r="647" spans="1:18" x14ac:dyDescent="0.2">
      <c r="A647" t="s">
        <v>63</v>
      </c>
      <c r="B647">
        <v>2016</v>
      </c>
      <c r="C647" t="s">
        <v>18</v>
      </c>
      <c r="D647" s="1">
        <v>59.799419999999998</v>
      </c>
      <c r="E647" s="1">
        <v>262.10770000000002</v>
      </c>
      <c r="F647" s="2">
        <v>6.1679999999999999E-2</v>
      </c>
      <c r="G647" s="2">
        <v>0.34704000000000002</v>
      </c>
      <c r="H647" s="3">
        <v>22.9</v>
      </c>
      <c r="I647">
        <v>1.7</v>
      </c>
      <c r="J647">
        <v>47</v>
      </c>
      <c r="K647">
        <v>48</v>
      </c>
      <c r="L647">
        <v>47</v>
      </c>
      <c r="M647" s="1">
        <v>62.10819</v>
      </c>
      <c r="N647" s="4">
        <v>2130</v>
      </c>
      <c r="O647" s="1">
        <v>0.65683000000000002</v>
      </c>
      <c r="P647" s="1">
        <v>5.3407400000000003</v>
      </c>
      <c r="Q647" s="1">
        <v>11738.4289999999</v>
      </c>
      <c r="R647" s="1"/>
    </row>
    <row r="648" spans="1:18" x14ac:dyDescent="0.2">
      <c r="A648" t="s">
        <v>64</v>
      </c>
      <c r="B648">
        <v>2000</v>
      </c>
      <c r="C648" t="s">
        <v>18</v>
      </c>
      <c r="D648" s="1">
        <v>49.200119999999998</v>
      </c>
      <c r="E648" s="1">
        <v>460.71949999999998</v>
      </c>
      <c r="F648" s="2">
        <v>0.10702</v>
      </c>
      <c r="G648" s="2">
        <v>4.6481599999999998</v>
      </c>
      <c r="H648" s="3">
        <v>22.7</v>
      </c>
      <c r="I648">
        <v>1.1000000000000001</v>
      </c>
      <c r="J648">
        <v>68</v>
      </c>
      <c r="K648">
        <v>66</v>
      </c>
      <c r="L648">
        <v>65</v>
      </c>
      <c r="M648" s="1">
        <v>70.760779999999997</v>
      </c>
      <c r="N648" s="4">
        <v>2160</v>
      </c>
      <c r="O648" s="1">
        <v>0.81125999999999998</v>
      </c>
      <c r="P648" s="1">
        <v>5.6004500000000004</v>
      </c>
      <c r="Q648" s="1">
        <v>16454.668000000001</v>
      </c>
      <c r="R648" s="1"/>
    </row>
    <row r="649" spans="1:18" x14ac:dyDescent="0.2">
      <c r="A649" t="s">
        <v>64</v>
      </c>
      <c r="B649">
        <v>2001</v>
      </c>
      <c r="C649" t="s">
        <v>18</v>
      </c>
      <c r="D649" s="1">
        <v>49.150680000000001</v>
      </c>
      <c r="E649" s="1">
        <v>468.74979999999999</v>
      </c>
      <c r="F649" s="2">
        <v>0.103184999999999</v>
      </c>
      <c r="G649" s="2">
        <v>4.6702399999999997</v>
      </c>
      <c r="H649" s="3">
        <v>22.7</v>
      </c>
      <c r="I649">
        <v>1.2</v>
      </c>
      <c r="J649">
        <v>71</v>
      </c>
      <c r="K649">
        <v>70</v>
      </c>
      <c r="L649">
        <v>66</v>
      </c>
      <c r="M649" s="1">
        <v>70.906090000000006</v>
      </c>
      <c r="N649" s="4">
        <v>2100</v>
      </c>
      <c r="O649" s="1">
        <v>0.70465999999999995</v>
      </c>
      <c r="P649" s="1">
        <v>4.7943199999999999</v>
      </c>
      <c r="Q649" s="1">
        <v>16853.026000000002</v>
      </c>
      <c r="R649" s="1"/>
    </row>
    <row r="650" spans="1:18" x14ac:dyDescent="0.2">
      <c r="A650" t="s">
        <v>64</v>
      </c>
      <c r="B650">
        <v>2002</v>
      </c>
      <c r="C650" t="s">
        <v>18</v>
      </c>
      <c r="D650" s="1">
        <v>48.996220000000001</v>
      </c>
      <c r="E650" s="1">
        <v>476.9153</v>
      </c>
      <c r="F650" s="2">
        <v>0.101965</v>
      </c>
      <c r="G650" s="2">
        <v>4.5572299999999997</v>
      </c>
      <c r="H650" s="3">
        <v>22.8</v>
      </c>
      <c r="I650">
        <v>1.3</v>
      </c>
      <c r="J650">
        <v>71</v>
      </c>
      <c r="K650">
        <v>70</v>
      </c>
      <c r="L650">
        <v>64</v>
      </c>
      <c r="M650" s="1">
        <v>71.04907</v>
      </c>
      <c r="N650" s="4">
        <v>2030</v>
      </c>
      <c r="O650" s="1">
        <v>0.75098999999999905</v>
      </c>
      <c r="P650" s="1">
        <v>4.3955399999999996</v>
      </c>
      <c r="Q650" s="1">
        <v>17231.539000000001</v>
      </c>
      <c r="R650" s="1"/>
    </row>
    <row r="651" spans="1:18" x14ac:dyDescent="0.2">
      <c r="A651" t="s">
        <v>64</v>
      </c>
      <c r="B651">
        <v>2003</v>
      </c>
      <c r="C651" t="s">
        <v>18</v>
      </c>
      <c r="D651" s="1">
        <v>49.117289999999997</v>
      </c>
      <c r="E651" s="1">
        <v>477.6653</v>
      </c>
      <c r="F651" s="2">
        <v>0.100745</v>
      </c>
      <c r="G651" s="2">
        <v>4.6472100000000003</v>
      </c>
      <c r="H651" s="3">
        <v>22.9</v>
      </c>
      <c r="I651">
        <v>1.4</v>
      </c>
      <c r="J651">
        <v>70</v>
      </c>
      <c r="K651">
        <v>68</v>
      </c>
      <c r="L651">
        <v>61</v>
      </c>
      <c r="M651" s="1">
        <v>71.189350000000005</v>
      </c>
      <c r="N651" s="4">
        <v>1940</v>
      </c>
      <c r="O651" s="1">
        <v>0.71255999999999997</v>
      </c>
      <c r="P651" s="1">
        <v>4.5412499999999998</v>
      </c>
      <c r="Q651" s="1">
        <v>17599.61</v>
      </c>
      <c r="R651" s="1"/>
    </row>
    <row r="652" spans="1:18" x14ac:dyDescent="0.2">
      <c r="A652" t="s">
        <v>64</v>
      </c>
      <c r="B652">
        <v>2004</v>
      </c>
      <c r="C652" t="s">
        <v>18</v>
      </c>
      <c r="D652" s="1">
        <v>49.371250000000003</v>
      </c>
      <c r="E652" s="1">
        <v>475.07400000000001</v>
      </c>
      <c r="F652" s="2">
        <v>9.9135000000000001E-2</v>
      </c>
      <c r="G652" s="2">
        <v>0.84747999999999901</v>
      </c>
      <c r="H652" s="3">
        <v>23</v>
      </c>
      <c r="I652">
        <v>1.5</v>
      </c>
      <c r="J652">
        <v>78</v>
      </c>
      <c r="K652">
        <v>76</v>
      </c>
      <c r="L652">
        <v>67</v>
      </c>
      <c r="M652" s="1">
        <v>71.327290000000005</v>
      </c>
      <c r="N652" s="4">
        <v>2070</v>
      </c>
      <c r="O652" s="1">
        <v>0.77398</v>
      </c>
      <c r="P652" s="1">
        <v>5.1546500000000002</v>
      </c>
      <c r="Q652" s="1">
        <v>17970.493999999999</v>
      </c>
      <c r="R652" s="1"/>
    </row>
    <row r="653" spans="1:18" x14ac:dyDescent="0.2">
      <c r="A653" t="s">
        <v>64</v>
      </c>
      <c r="B653">
        <v>2005</v>
      </c>
      <c r="C653" t="s">
        <v>18</v>
      </c>
      <c r="D653" s="1">
        <v>50.064869999999999</v>
      </c>
      <c r="E653" s="1">
        <v>459.28579999999999</v>
      </c>
      <c r="F653" s="2">
        <v>9.7125000000000003E-2</v>
      </c>
      <c r="G653" s="2">
        <v>0.84838999999999998</v>
      </c>
      <c r="H653" s="3">
        <v>23.1</v>
      </c>
      <c r="I653">
        <v>1.7</v>
      </c>
      <c r="J653">
        <v>84</v>
      </c>
      <c r="K653">
        <v>87</v>
      </c>
      <c r="L653">
        <v>76</v>
      </c>
      <c r="M653" s="1">
        <v>71.461849999999998</v>
      </c>
      <c r="N653" s="4">
        <v>2300</v>
      </c>
      <c r="O653" s="1">
        <v>0.73134999999999994</v>
      </c>
      <c r="P653" s="1">
        <v>5.2877000000000001</v>
      </c>
      <c r="Q653" s="1">
        <v>18354.513999999999</v>
      </c>
      <c r="R653" s="1"/>
    </row>
    <row r="654" spans="1:18" x14ac:dyDescent="0.2">
      <c r="A654" t="s">
        <v>64</v>
      </c>
      <c r="B654">
        <v>2006</v>
      </c>
      <c r="C654" t="s">
        <v>18</v>
      </c>
      <c r="D654" s="1">
        <v>50.737459999999999</v>
      </c>
      <c r="E654" s="1">
        <v>444.27330000000001</v>
      </c>
      <c r="F654" s="2">
        <v>9.4894999999999993E-2</v>
      </c>
      <c r="G654" s="2">
        <v>0.81030000000000002</v>
      </c>
      <c r="H654" s="3">
        <v>23.2</v>
      </c>
      <c r="I654">
        <v>1.8</v>
      </c>
      <c r="J654">
        <v>73</v>
      </c>
      <c r="K654">
        <v>76</v>
      </c>
      <c r="L654">
        <v>77</v>
      </c>
      <c r="M654" s="1">
        <v>71.593719999999905</v>
      </c>
      <c r="N654" s="4">
        <v>2350</v>
      </c>
      <c r="O654" s="1">
        <v>0.77103999999999995</v>
      </c>
      <c r="P654" s="1">
        <v>5.7562499999999996</v>
      </c>
      <c r="Q654" s="1">
        <v>18754.916000000001</v>
      </c>
      <c r="R654" s="1"/>
    </row>
    <row r="655" spans="1:18" x14ac:dyDescent="0.2">
      <c r="A655" t="s">
        <v>64</v>
      </c>
      <c r="B655">
        <v>2007</v>
      </c>
      <c r="C655" t="s">
        <v>18</v>
      </c>
      <c r="D655" s="1">
        <v>51.245159999999998</v>
      </c>
      <c r="E655" s="1">
        <v>436.77800000000002</v>
      </c>
      <c r="F655" s="2">
        <v>9.1384999999999994E-2</v>
      </c>
      <c r="G655" s="2">
        <v>0.91296999999999995</v>
      </c>
      <c r="H655" s="3">
        <v>23.3</v>
      </c>
      <c r="I655">
        <v>1.9</v>
      </c>
      <c r="J655">
        <v>67</v>
      </c>
      <c r="K655">
        <v>75</v>
      </c>
      <c r="L655">
        <v>76</v>
      </c>
      <c r="M655" s="1">
        <v>71.722899999999996</v>
      </c>
      <c r="N655" s="4">
        <v>2400</v>
      </c>
      <c r="O655" s="1">
        <v>0.81318999999999997</v>
      </c>
      <c r="P655" s="1">
        <v>6.2926199999999897</v>
      </c>
      <c r="Q655" s="1">
        <v>19171.237000000001</v>
      </c>
      <c r="R655" s="1"/>
    </row>
    <row r="656" spans="1:18" x14ac:dyDescent="0.2">
      <c r="A656" t="s">
        <v>64</v>
      </c>
      <c r="B656">
        <v>2008</v>
      </c>
      <c r="C656" t="s">
        <v>18</v>
      </c>
      <c r="D656" s="1">
        <v>51.925220000000003</v>
      </c>
      <c r="E656" s="1">
        <v>422.67829999999998</v>
      </c>
      <c r="F656" s="2">
        <v>8.8645000000000002E-2</v>
      </c>
      <c r="G656" s="2">
        <v>0.96868999999999905</v>
      </c>
      <c r="H656" s="3">
        <v>23.3</v>
      </c>
      <c r="I656">
        <v>2.1</v>
      </c>
      <c r="J656">
        <v>63</v>
      </c>
      <c r="K656">
        <v>58</v>
      </c>
      <c r="L656">
        <v>74</v>
      </c>
      <c r="M656" s="1">
        <v>71.849379999999996</v>
      </c>
      <c r="N656" s="4">
        <v>2460</v>
      </c>
      <c r="O656" s="1">
        <v>0.83404</v>
      </c>
      <c r="P656" s="1">
        <v>6.3146899999999997</v>
      </c>
      <c r="Q656" s="1">
        <v>19605.569</v>
      </c>
      <c r="R656" s="1"/>
    </row>
    <row r="657" spans="1:18" x14ac:dyDescent="0.2">
      <c r="A657" t="s">
        <v>64</v>
      </c>
      <c r="B657">
        <v>2009</v>
      </c>
      <c r="C657" t="s">
        <v>18</v>
      </c>
      <c r="D657" s="1">
        <v>52.101619999999997</v>
      </c>
      <c r="E657" s="1">
        <v>423.52280000000002</v>
      </c>
      <c r="F657" s="2">
        <v>8.5954999999999906E-2</v>
      </c>
      <c r="G657" s="2">
        <v>0.98552999999999902</v>
      </c>
      <c r="H657" s="3">
        <v>23.4</v>
      </c>
      <c r="I657">
        <v>2.2000000000000002</v>
      </c>
      <c r="J657">
        <v>67</v>
      </c>
      <c r="K657">
        <v>77</v>
      </c>
      <c r="L657">
        <v>81</v>
      </c>
      <c r="M657" s="1">
        <v>71.97251</v>
      </c>
      <c r="N657" s="4">
        <v>2500</v>
      </c>
      <c r="O657" s="1">
        <v>0.92367999999999995</v>
      </c>
      <c r="P657" s="1">
        <v>6.1772</v>
      </c>
      <c r="Q657" s="1">
        <v>20059.147000000001</v>
      </c>
      <c r="R657" s="1"/>
    </row>
    <row r="658" spans="1:18" x14ac:dyDescent="0.2">
      <c r="A658" t="s">
        <v>64</v>
      </c>
      <c r="B658">
        <v>2010</v>
      </c>
      <c r="C658" t="s">
        <v>18</v>
      </c>
      <c r="D658" s="1">
        <v>52.512569999999997</v>
      </c>
      <c r="E658" s="1">
        <v>415.4246</v>
      </c>
      <c r="F658" s="2">
        <v>8.4144999999999998E-2</v>
      </c>
      <c r="G658" s="2">
        <v>1.13005</v>
      </c>
      <c r="H658" s="3">
        <v>23.5</v>
      </c>
      <c r="I658">
        <v>2.4</v>
      </c>
      <c r="J658">
        <v>64</v>
      </c>
      <c r="K658">
        <v>75</v>
      </c>
      <c r="L658">
        <v>78</v>
      </c>
      <c r="M658" s="1">
        <v>72.092959999999906</v>
      </c>
      <c r="N658" s="4">
        <v>2520</v>
      </c>
      <c r="O658" s="1">
        <v>0.81223000000000001</v>
      </c>
      <c r="P658" s="1">
        <v>6.1036700000000002</v>
      </c>
      <c r="Q658" s="1">
        <v>20532.95</v>
      </c>
      <c r="R658" s="1"/>
    </row>
    <row r="659" spans="1:18" x14ac:dyDescent="0.2">
      <c r="A659" t="s">
        <v>64</v>
      </c>
      <c r="B659">
        <v>2011</v>
      </c>
      <c r="C659" t="s">
        <v>18</v>
      </c>
      <c r="D659" s="1">
        <v>52.898090000000003</v>
      </c>
      <c r="E659" s="1">
        <v>408.82639999999998</v>
      </c>
      <c r="F659" s="2">
        <v>8.1705E-2</v>
      </c>
      <c r="G659" s="2">
        <v>1.1733199999999999</v>
      </c>
      <c r="H659" s="3">
        <v>23.5</v>
      </c>
      <c r="I659">
        <v>2.5</v>
      </c>
      <c r="J659">
        <v>49</v>
      </c>
      <c r="K659">
        <v>58</v>
      </c>
      <c r="L659">
        <v>61</v>
      </c>
      <c r="M659" s="1">
        <v>72.210719999999995</v>
      </c>
      <c r="N659" s="4">
        <v>2400</v>
      </c>
      <c r="O659" s="1">
        <v>0.80149999999999999</v>
      </c>
      <c r="P659" s="1">
        <v>6.0779100000000001</v>
      </c>
      <c r="Q659" s="1">
        <v>21028.654999999999</v>
      </c>
      <c r="R659" s="1"/>
    </row>
    <row r="660" spans="1:18" x14ac:dyDescent="0.2">
      <c r="A660" t="s">
        <v>64</v>
      </c>
      <c r="B660">
        <v>2012</v>
      </c>
      <c r="C660" t="s">
        <v>18</v>
      </c>
      <c r="D660" s="1">
        <v>52.897739999999999</v>
      </c>
      <c r="E660" s="1">
        <v>416.31310000000002</v>
      </c>
      <c r="F660" s="2">
        <v>7.9159999999999994E-2</v>
      </c>
      <c r="G660" s="2">
        <v>1.25135</v>
      </c>
      <c r="H660" s="3">
        <v>23.6</v>
      </c>
      <c r="I660">
        <v>2.7</v>
      </c>
      <c r="J660">
        <v>74</v>
      </c>
      <c r="K660">
        <v>83</v>
      </c>
      <c r="L660">
        <v>82</v>
      </c>
      <c r="M660" s="1">
        <v>72.325459999999893</v>
      </c>
      <c r="N660" s="4">
        <v>2660</v>
      </c>
      <c r="O660" s="1">
        <v>1.03128</v>
      </c>
      <c r="P660" s="1">
        <v>6.1198800000000002</v>
      </c>
      <c r="Q660" s="1">
        <v>21547.187999999998</v>
      </c>
      <c r="R660" s="1"/>
    </row>
    <row r="661" spans="1:18" x14ac:dyDescent="0.2">
      <c r="A661" t="s">
        <v>64</v>
      </c>
      <c r="B661">
        <v>2013</v>
      </c>
      <c r="C661" t="s">
        <v>18</v>
      </c>
      <c r="D661" s="1">
        <v>53.099330000000002</v>
      </c>
      <c r="E661" s="1">
        <v>418.45429999999999</v>
      </c>
      <c r="F661" s="2">
        <v>7.6185000000000003E-2</v>
      </c>
      <c r="G661" s="2">
        <v>1.2202599999999999</v>
      </c>
      <c r="H661" s="3">
        <v>23.6</v>
      </c>
      <c r="I661">
        <v>2.9</v>
      </c>
      <c r="J661">
        <v>69</v>
      </c>
      <c r="K661">
        <v>74</v>
      </c>
      <c r="L661">
        <v>75</v>
      </c>
      <c r="M661" s="1">
        <v>72.437200000000004</v>
      </c>
      <c r="N661" s="4">
        <v>2840</v>
      </c>
      <c r="O661" s="1">
        <v>1.00606</v>
      </c>
      <c r="P661" s="1">
        <v>5.1389699999999996</v>
      </c>
      <c r="Q661" s="1">
        <v>22087.504000000001</v>
      </c>
      <c r="R661" s="1"/>
    </row>
    <row r="662" spans="1:18" x14ac:dyDescent="0.2">
      <c r="A662" t="s">
        <v>64</v>
      </c>
      <c r="B662">
        <v>2014</v>
      </c>
      <c r="C662" t="s">
        <v>18</v>
      </c>
      <c r="D662" s="1">
        <v>53.3977199999999</v>
      </c>
      <c r="E662" s="1">
        <v>417.99599999999998</v>
      </c>
      <c r="F662" s="2">
        <v>7.3414999999999994E-2</v>
      </c>
      <c r="G662" s="2">
        <v>1.38832</v>
      </c>
      <c r="H662" s="3">
        <v>23.7</v>
      </c>
      <c r="I662">
        <v>3</v>
      </c>
      <c r="J662">
        <v>59</v>
      </c>
      <c r="K662">
        <v>71</v>
      </c>
      <c r="L662">
        <v>73</v>
      </c>
      <c r="M662" s="1">
        <v>72.545959999999994</v>
      </c>
      <c r="N662" s="4">
        <v>3130</v>
      </c>
      <c r="O662" s="1">
        <v>1.07487</v>
      </c>
      <c r="P662" s="1">
        <v>5.15733</v>
      </c>
      <c r="Q662" s="1">
        <v>22647.683999999899</v>
      </c>
      <c r="R662" s="1"/>
    </row>
    <row r="663" spans="1:18" x14ac:dyDescent="0.2">
      <c r="A663" t="s">
        <v>64</v>
      </c>
      <c r="B663">
        <v>2015</v>
      </c>
      <c r="C663" t="s">
        <v>18</v>
      </c>
      <c r="D663" s="1">
        <v>53.922280000000001</v>
      </c>
      <c r="E663" s="1">
        <v>410.1044</v>
      </c>
      <c r="F663" s="2">
        <v>7.0904999999999996E-2</v>
      </c>
      <c r="G663" s="2">
        <v>1.58022</v>
      </c>
      <c r="H663" s="3">
        <v>23.7</v>
      </c>
      <c r="I663">
        <v>3.2</v>
      </c>
      <c r="J663">
        <v>67</v>
      </c>
      <c r="K663">
        <v>77</v>
      </c>
      <c r="L663">
        <v>79</v>
      </c>
      <c r="M663" s="1">
        <v>72.65446</v>
      </c>
      <c r="N663" s="4">
        <v>3340</v>
      </c>
      <c r="O663" s="1">
        <v>1.08317</v>
      </c>
      <c r="P663" s="1">
        <v>4.4219799999999996</v>
      </c>
      <c r="Q663" s="1">
        <v>23226.142999999902</v>
      </c>
      <c r="R663" s="1"/>
    </row>
    <row r="664" spans="1:18" x14ac:dyDescent="0.2">
      <c r="A664" t="s">
        <v>64</v>
      </c>
      <c r="B664">
        <v>2016</v>
      </c>
      <c r="C664" t="s">
        <v>18</v>
      </c>
      <c r="D664" s="1">
        <v>54.591369999999998</v>
      </c>
      <c r="E664" s="1">
        <v>397.78</v>
      </c>
      <c r="F664" s="2">
        <v>6.8724999999999994E-2</v>
      </c>
      <c r="G664" s="2">
        <v>1.5345799999999901</v>
      </c>
      <c r="H664" s="3">
        <v>23.8</v>
      </c>
      <c r="I664">
        <v>3.4</v>
      </c>
      <c r="J664">
        <v>73</v>
      </c>
      <c r="K664">
        <v>81</v>
      </c>
      <c r="L664">
        <v>87</v>
      </c>
      <c r="M664" s="1">
        <v>72.762050000000002</v>
      </c>
      <c r="N664" s="4">
        <v>3650</v>
      </c>
      <c r="O664" s="1">
        <v>1.15385</v>
      </c>
      <c r="P664" s="1">
        <v>4.5362200000000001</v>
      </c>
      <c r="Q664" s="1">
        <v>23822.714</v>
      </c>
      <c r="R664" s="1"/>
    </row>
    <row r="665" spans="1:18" x14ac:dyDescent="0.2">
      <c r="A665" t="s">
        <v>65</v>
      </c>
      <c r="B665">
        <v>2000</v>
      </c>
      <c r="C665" t="s">
        <v>18</v>
      </c>
      <c r="D665" s="1">
        <v>49.35521</v>
      </c>
      <c r="E665" s="1">
        <v>412.27370000000002</v>
      </c>
      <c r="F665" s="2">
        <v>0.110125</v>
      </c>
      <c r="G665" s="2">
        <v>3.8949400000000001</v>
      </c>
      <c r="H665" s="3">
        <v>23</v>
      </c>
      <c r="I665">
        <v>1</v>
      </c>
      <c r="J665">
        <v>49</v>
      </c>
      <c r="K665">
        <v>57</v>
      </c>
      <c r="L665">
        <v>62</v>
      </c>
      <c r="M665" s="1">
        <v>59.177219999999998</v>
      </c>
      <c r="N665" s="4">
        <v>1920</v>
      </c>
      <c r="O665" s="1">
        <v>0.67430999999999996</v>
      </c>
      <c r="P665" s="1">
        <v>3.9823499999999998</v>
      </c>
      <c r="Q665" s="1">
        <v>15513.945</v>
      </c>
      <c r="R665" s="1"/>
    </row>
    <row r="666" spans="1:18" x14ac:dyDescent="0.2">
      <c r="A666" t="s">
        <v>65</v>
      </c>
      <c r="B666">
        <v>2001</v>
      </c>
      <c r="C666" t="s">
        <v>18</v>
      </c>
      <c r="D666" s="1">
        <v>49.85125</v>
      </c>
      <c r="E666" s="1">
        <v>410.60230000000001</v>
      </c>
      <c r="F666" s="2">
        <v>0.106005</v>
      </c>
      <c r="G666" s="2">
        <v>4.3831300000000004</v>
      </c>
      <c r="H666" s="3">
        <v>23.1</v>
      </c>
      <c r="I666">
        <v>1.1000000000000001</v>
      </c>
      <c r="J666">
        <v>51</v>
      </c>
      <c r="K666">
        <v>61</v>
      </c>
      <c r="L666">
        <v>63</v>
      </c>
      <c r="M666" s="1">
        <v>59.355269999999997</v>
      </c>
      <c r="N666" s="4">
        <v>1980</v>
      </c>
      <c r="O666" s="1">
        <v>0.82335999999999998</v>
      </c>
      <c r="P666" s="1">
        <v>4.18255</v>
      </c>
      <c r="Q666" s="1">
        <v>15928.91</v>
      </c>
      <c r="R666" s="1"/>
    </row>
    <row r="667" spans="1:18" x14ac:dyDescent="0.2">
      <c r="A667" t="s">
        <v>65</v>
      </c>
      <c r="B667">
        <v>2002</v>
      </c>
      <c r="C667" t="s">
        <v>18</v>
      </c>
      <c r="D667" s="1">
        <v>50.38984</v>
      </c>
      <c r="E667" s="1">
        <v>409.0027</v>
      </c>
      <c r="F667" s="2">
        <v>0.1013</v>
      </c>
      <c r="G667" s="2">
        <v>4.54094</v>
      </c>
      <c r="H667" s="3">
        <v>23.3</v>
      </c>
      <c r="I667">
        <v>1.1000000000000001</v>
      </c>
      <c r="J667">
        <v>53</v>
      </c>
      <c r="K667">
        <v>66</v>
      </c>
      <c r="L667">
        <v>66</v>
      </c>
      <c r="M667" s="1">
        <v>59.517600000000002</v>
      </c>
      <c r="N667" s="4">
        <v>2060</v>
      </c>
      <c r="O667" s="1">
        <v>0.95178999999999903</v>
      </c>
      <c r="P667" s="1">
        <v>4.3510799999999996</v>
      </c>
      <c r="Q667" s="1">
        <v>16357.601999999901</v>
      </c>
      <c r="R667" s="1"/>
    </row>
    <row r="668" spans="1:18" x14ac:dyDescent="0.2">
      <c r="A668" t="s">
        <v>65</v>
      </c>
      <c r="B668">
        <v>2003</v>
      </c>
      <c r="C668" t="s">
        <v>18</v>
      </c>
      <c r="D668" s="1">
        <v>50.872599999999998</v>
      </c>
      <c r="E668" s="1">
        <v>408.21679999999998</v>
      </c>
      <c r="F668" s="2">
        <v>9.6634999999999999E-2</v>
      </c>
      <c r="G668" s="2">
        <v>4.5973300000000004</v>
      </c>
      <c r="H668" s="3">
        <v>23.4</v>
      </c>
      <c r="I668">
        <v>1.2</v>
      </c>
      <c r="J668">
        <v>61</v>
      </c>
      <c r="K668">
        <v>72</v>
      </c>
      <c r="L668">
        <v>73</v>
      </c>
      <c r="M668" s="1">
        <v>59.663899999999998</v>
      </c>
      <c r="N668" s="4">
        <v>2180</v>
      </c>
      <c r="O668" s="1">
        <v>0.93935999999999997</v>
      </c>
      <c r="P668" s="1">
        <v>4.4148300000000003</v>
      </c>
      <c r="Q668" s="1">
        <v>16800.865000000002</v>
      </c>
      <c r="R668" s="1"/>
    </row>
    <row r="669" spans="1:18" x14ac:dyDescent="0.2">
      <c r="A669" t="s">
        <v>65</v>
      </c>
      <c r="B669">
        <v>2004</v>
      </c>
      <c r="C669" t="s">
        <v>18</v>
      </c>
      <c r="D669" s="1">
        <v>51.454619999999998</v>
      </c>
      <c r="E669" s="1">
        <v>403.57159999999999</v>
      </c>
      <c r="F669" s="2">
        <v>9.2450000000000004E-2</v>
      </c>
      <c r="G669" s="2">
        <v>4.6866500000000002</v>
      </c>
      <c r="H669" s="3">
        <v>23.5</v>
      </c>
      <c r="I669">
        <v>1.3</v>
      </c>
      <c r="J669">
        <v>64</v>
      </c>
      <c r="K669">
        <v>72</v>
      </c>
      <c r="L669">
        <v>73</v>
      </c>
      <c r="M669" s="1">
        <v>59.794750000000001</v>
      </c>
      <c r="N669" s="4">
        <v>2360</v>
      </c>
      <c r="O669" s="1">
        <v>0.76065000000000005</v>
      </c>
      <c r="P669" s="1">
        <v>4.0504199999999999</v>
      </c>
      <c r="Q669" s="1">
        <v>17259.322</v>
      </c>
      <c r="R669" s="1"/>
    </row>
    <row r="670" spans="1:18" x14ac:dyDescent="0.2">
      <c r="A670" t="s">
        <v>65</v>
      </c>
      <c r="B670">
        <v>2005</v>
      </c>
      <c r="C670" t="s">
        <v>18</v>
      </c>
      <c r="D670" s="1">
        <v>52.338259999999998</v>
      </c>
      <c r="E670" s="1">
        <v>388.88380000000001</v>
      </c>
      <c r="F670" s="2">
        <v>8.8954999999999895E-2</v>
      </c>
      <c r="G670" s="2">
        <v>4.9015500000000003</v>
      </c>
      <c r="H670" s="3">
        <v>23.6</v>
      </c>
      <c r="I670">
        <v>1.4</v>
      </c>
      <c r="J670">
        <v>68</v>
      </c>
      <c r="K670">
        <v>79</v>
      </c>
      <c r="L670">
        <v>80</v>
      </c>
      <c r="M670" s="1">
        <v>59.908969999999997</v>
      </c>
      <c r="N670" s="4">
        <v>2410</v>
      </c>
      <c r="O670" s="1">
        <v>0.70870999999999995</v>
      </c>
      <c r="P670" s="1">
        <v>4.1421000000000001</v>
      </c>
      <c r="Q670" s="1">
        <v>17733.41</v>
      </c>
      <c r="R670" s="1"/>
    </row>
    <row r="671" spans="1:18" x14ac:dyDescent="0.2">
      <c r="A671" t="s">
        <v>65</v>
      </c>
      <c r="B671">
        <v>2006</v>
      </c>
      <c r="C671" t="s">
        <v>18</v>
      </c>
      <c r="D671" s="1">
        <v>53.068659999999902</v>
      </c>
      <c r="E671" s="1">
        <v>379.23930000000001</v>
      </c>
      <c r="F671" s="2">
        <v>8.5730000000000001E-2</v>
      </c>
      <c r="G671" s="2">
        <v>5.1009500000000001</v>
      </c>
      <c r="H671" s="3">
        <v>23.7</v>
      </c>
      <c r="I671">
        <v>1.5</v>
      </c>
      <c r="J671">
        <v>73</v>
      </c>
      <c r="K671">
        <v>78</v>
      </c>
      <c r="L671">
        <v>81</v>
      </c>
      <c r="M671" s="1">
        <v>60.00761</v>
      </c>
      <c r="N671" s="4">
        <v>2530</v>
      </c>
      <c r="O671" s="1">
        <v>0.69952999999999999</v>
      </c>
      <c r="P671" s="1">
        <v>4.1026499999999997</v>
      </c>
      <c r="Q671" s="1">
        <v>18223.673999999999</v>
      </c>
      <c r="R671" s="1"/>
    </row>
    <row r="672" spans="1:18" x14ac:dyDescent="0.2">
      <c r="A672" t="s">
        <v>65</v>
      </c>
      <c r="B672">
        <v>2007</v>
      </c>
      <c r="C672" t="s">
        <v>18</v>
      </c>
      <c r="D672" s="1">
        <v>53.557869999999902</v>
      </c>
      <c r="E672" s="1">
        <v>375.86680000000001</v>
      </c>
      <c r="F672" s="2">
        <v>8.269E-2</v>
      </c>
      <c r="G672" s="2">
        <v>5.2162800000000002</v>
      </c>
      <c r="H672" s="3">
        <v>23.8</v>
      </c>
      <c r="I672">
        <v>1.6</v>
      </c>
      <c r="J672">
        <v>74</v>
      </c>
      <c r="K672">
        <v>81</v>
      </c>
      <c r="L672">
        <v>82</v>
      </c>
      <c r="M672" s="1">
        <v>60.090829999999997</v>
      </c>
      <c r="N672" s="4">
        <v>2630</v>
      </c>
      <c r="O672" s="1">
        <v>0.60788999999999904</v>
      </c>
      <c r="P672" s="1">
        <v>4.16005</v>
      </c>
      <c r="Q672" s="1">
        <v>18730.281999999999</v>
      </c>
      <c r="R672" s="1"/>
    </row>
    <row r="673" spans="1:18" x14ac:dyDescent="0.2">
      <c r="A673" t="s">
        <v>65</v>
      </c>
      <c r="B673">
        <v>2008</v>
      </c>
      <c r="C673" t="s">
        <v>18</v>
      </c>
      <c r="D673" s="1">
        <v>54.26876</v>
      </c>
      <c r="E673" s="1">
        <v>365.16320000000002</v>
      </c>
      <c r="F673" s="2">
        <v>7.9489999999999894E-2</v>
      </c>
      <c r="G673" s="2">
        <v>5.4983500000000003</v>
      </c>
      <c r="H673" s="3">
        <v>23.8</v>
      </c>
      <c r="I673">
        <v>1.7</v>
      </c>
      <c r="J673">
        <v>80</v>
      </c>
      <c r="K673">
        <v>82</v>
      </c>
      <c r="L673">
        <v>84</v>
      </c>
      <c r="M673" s="1">
        <v>60.158760000000001</v>
      </c>
      <c r="N673" s="4">
        <v>2720</v>
      </c>
      <c r="O673" s="1">
        <v>0.57560999999999996</v>
      </c>
      <c r="P673" s="1">
        <v>4.3993399999999996</v>
      </c>
      <c r="Q673" s="1">
        <v>19252.666000000001</v>
      </c>
      <c r="R673" s="1"/>
    </row>
    <row r="674" spans="1:18" x14ac:dyDescent="0.2">
      <c r="A674" t="s">
        <v>65</v>
      </c>
      <c r="B674">
        <v>2009</v>
      </c>
      <c r="C674" t="s">
        <v>18</v>
      </c>
      <c r="D674" s="1">
        <v>54.855739999999997</v>
      </c>
      <c r="E674" s="1">
        <v>358.4599</v>
      </c>
      <c r="F674" s="2">
        <v>7.6284999999999895E-2</v>
      </c>
      <c r="G674" s="2">
        <v>5.7249299999999996</v>
      </c>
      <c r="H674" s="3">
        <v>23.9</v>
      </c>
      <c r="I674">
        <v>1.8</v>
      </c>
      <c r="J674">
        <v>74</v>
      </c>
      <c r="K674">
        <v>79</v>
      </c>
      <c r="L674">
        <v>80</v>
      </c>
      <c r="M674" s="1">
        <v>60.21116</v>
      </c>
      <c r="N674" s="4">
        <v>2760</v>
      </c>
      <c r="O674" s="1">
        <v>0.73660000000000003</v>
      </c>
      <c r="P674" s="1">
        <v>4.3296799999999998</v>
      </c>
      <c r="Q674" s="1">
        <v>19789.9189999999</v>
      </c>
      <c r="R674" s="1"/>
    </row>
    <row r="675" spans="1:18" x14ac:dyDescent="0.2">
      <c r="A675" t="s">
        <v>65</v>
      </c>
      <c r="B675">
        <v>2010</v>
      </c>
      <c r="C675" t="s">
        <v>18</v>
      </c>
      <c r="D675" s="1">
        <v>55.380510000000001</v>
      </c>
      <c r="E675" s="1">
        <v>354.83120000000002</v>
      </c>
      <c r="F675" s="2">
        <v>7.2385000000000005E-2</v>
      </c>
      <c r="G675" s="2">
        <v>5.9645099999999998</v>
      </c>
      <c r="H675" s="3">
        <v>24</v>
      </c>
      <c r="I675">
        <v>2</v>
      </c>
      <c r="J675">
        <v>79</v>
      </c>
      <c r="K675">
        <v>83</v>
      </c>
      <c r="L675">
        <v>84</v>
      </c>
      <c r="M675" s="1">
        <v>60.248600000000003</v>
      </c>
      <c r="N675" s="4">
        <v>2790</v>
      </c>
      <c r="O675" s="1">
        <v>0.81221999999999905</v>
      </c>
      <c r="P675" s="1">
        <v>4.5039199999999999</v>
      </c>
      <c r="Q675" s="1">
        <v>20341.241000000002</v>
      </c>
      <c r="R675" s="1"/>
    </row>
    <row r="676" spans="1:18" x14ac:dyDescent="0.2">
      <c r="A676" t="s">
        <v>65</v>
      </c>
      <c r="B676">
        <v>2011</v>
      </c>
      <c r="C676" t="s">
        <v>18</v>
      </c>
      <c r="D676" s="1">
        <v>55.795000000000002</v>
      </c>
      <c r="E676" s="1">
        <v>354.45139999999998</v>
      </c>
      <c r="F676" s="2">
        <v>6.9374999999999895E-2</v>
      </c>
      <c r="G676" s="2">
        <v>5.9809700000000001</v>
      </c>
      <c r="H676" s="3">
        <v>24</v>
      </c>
      <c r="I676">
        <v>2.1</v>
      </c>
      <c r="J676">
        <v>76</v>
      </c>
      <c r="K676">
        <v>80</v>
      </c>
      <c r="L676">
        <v>82</v>
      </c>
      <c r="M676" s="1">
        <v>60.270819999999901</v>
      </c>
      <c r="N676" s="4">
        <v>2880</v>
      </c>
      <c r="O676" s="1">
        <v>1.1189199999999999</v>
      </c>
      <c r="P676" s="1">
        <v>3.3988399999999999</v>
      </c>
      <c r="Q676" s="1">
        <v>20906.387999999999</v>
      </c>
      <c r="R676" s="1"/>
    </row>
    <row r="677" spans="1:18" x14ac:dyDescent="0.2">
      <c r="A677" t="s">
        <v>65</v>
      </c>
      <c r="B677">
        <v>2012</v>
      </c>
      <c r="C677" t="s">
        <v>18</v>
      </c>
      <c r="D677" s="1">
        <v>56.26634</v>
      </c>
      <c r="E677" s="1">
        <v>352.34160000000003</v>
      </c>
      <c r="F677" s="2">
        <v>6.608E-2</v>
      </c>
      <c r="G677" s="2">
        <v>6.5226199999999999</v>
      </c>
      <c r="H677" s="3">
        <v>24.1</v>
      </c>
      <c r="I677">
        <v>2.2000000000000002</v>
      </c>
      <c r="J677">
        <v>82</v>
      </c>
      <c r="K677">
        <v>85</v>
      </c>
      <c r="L677">
        <v>85</v>
      </c>
      <c r="M677" s="1">
        <v>60.277990000000003</v>
      </c>
      <c r="N677" s="4">
        <v>2980</v>
      </c>
      <c r="O677" s="1">
        <v>0.66052999999999995</v>
      </c>
      <c r="P677" s="1">
        <v>4.5420199999999999</v>
      </c>
      <c r="Q677" s="1">
        <v>21485.264999999999</v>
      </c>
      <c r="R677" s="1"/>
    </row>
    <row r="678" spans="1:18" x14ac:dyDescent="0.2">
      <c r="A678" t="s">
        <v>65</v>
      </c>
      <c r="B678">
        <v>2013</v>
      </c>
      <c r="C678" t="s">
        <v>18</v>
      </c>
      <c r="D678" s="1">
        <v>56.650289999999998</v>
      </c>
      <c r="E678" s="1">
        <v>352.32619999999997</v>
      </c>
      <c r="F678" s="2">
        <v>6.2839999999999993E-2</v>
      </c>
      <c r="G678" s="2">
        <v>6.6638299999999999</v>
      </c>
      <c r="H678" s="3">
        <v>24.2</v>
      </c>
      <c r="I678">
        <v>2.4</v>
      </c>
      <c r="J678">
        <v>83</v>
      </c>
      <c r="K678">
        <v>88</v>
      </c>
      <c r="L678">
        <v>89</v>
      </c>
      <c r="M678" s="1">
        <v>60.269880000000001</v>
      </c>
      <c r="N678" s="4">
        <v>3090</v>
      </c>
      <c r="O678" s="1">
        <v>0.64215</v>
      </c>
      <c r="P678" s="1">
        <v>4.5031800000000004</v>
      </c>
      <c r="Q678" s="1">
        <v>22077.2939999999</v>
      </c>
      <c r="R678" s="1"/>
    </row>
    <row r="679" spans="1:18" x14ac:dyDescent="0.2">
      <c r="A679" t="s">
        <v>65</v>
      </c>
      <c r="B679">
        <v>2014</v>
      </c>
      <c r="C679" t="s">
        <v>18</v>
      </c>
      <c r="D679" s="1">
        <v>56.787109999999998</v>
      </c>
      <c r="E679" s="1">
        <v>357.93650000000002</v>
      </c>
      <c r="F679" s="2">
        <v>6.0329999999999898E-2</v>
      </c>
      <c r="G679" s="2">
        <v>4.7732199999999896</v>
      </c>
      <c r="H679" s="3">
        <v>24.2</v>
      </c>
      <c r="I679">
        <v>2.5</v>
      </c>
      <c r="J679">
        <v>78</v>
      </c>
      <c r="K679">
        <v>84</v>
      </c>
      <c r="L679">
        <v>83</v>
      </c>
      <c r="M679" s="1">
        <v>60.246679999999998</v>
      </c>
      <c r="N679" s="4">
        <v>3280</v>
      </c>
      <c r="O679" s="1">
        <v>0.53200999999999998</v>
      </c>
      <c r="P679" s="1">
        <v>4.5342799999999999</v>
      </c>
      <c r="Q679" s="1">
        <v>22681.851999999999</v>
      </c>
      <c r="R679" s="1"/>
    </row>
    <row r="680" spans="1:18" x14ac:dyDescent="0.2">
      <c r="A680" t="s">
        <v>65</v>
      </c>
      <c r="B680">
        <v>2015</v>
      </c>
      <c r="C680" t="s">
        <v>18</v>
      </c>
      <c r="D680" s="1">
        <v>57.236190000000001</v>
      </c>
      <c r="E680" s="1">
        <v>355.04259999999999</v>
      </c>
      <c r="F680" s="2">
        <v>5.7599999999999998E-2</v>
      </c>
      <c r="G680" s="2">
        <v>4.5916800000000002</v>
      </c>
      <c r="H680" s="3">
        <v>24.3</v>
      </c>
      <c r="I680">
        <v>2.7</v>
      </c>
      <c r="J680">
        <v>74</v>
      </c>
      <c r="K680">
        <v>77</v>
      </c>
      <c r="L680">
        <v>78</v>
      </c>
      <c r="M680" s="1">
        <v>60.208559999999999</v>
      </c>
      <c r="N680" s="4">
        <v>3390</v>
      </c>
      <c r="O680" s="1">
        <v>0.67956000000000005</v>
      </c>
      <c r="P680" s="1">
        <v>4.6995199999999997</v>
      </c>
      <c r="Q680" s="1">
        <v>23298.367999999999</v>
      </c>
      <c r="R680" s="1"/>
    </row>
    <row r="681" spans="1:18" x14ac:dyDescent="0.2">
      <c r="A681" t="s">
        <v>65</v>
      </c>
      <c r="B681">
        <v>2016</v>
      </c>
      <c r="C681" t="s">
        <v>18</v>
      </c>
      <c r="D681" s="1">
        <v>58.064319999999903</v>
      </c>
      <c r="E681" s="1">
        <v>341.3811</v>
      </c>
      <c r="F681" s="2">
        <v>5.5774999999999998E-2</v>
      </c>
      <c r="G681" s="2">
        <v>4.1455799999999998</v>
      </c>
      <c r="H681" s="3">
        <v>24.3</v>
      </c>
      <c r="I681">
        <v>2.8</v>
      </c>
      <c r="J681">
        <v>71</v>
      </c>
      <c r="K681">
        <v>75</v>
      </c>
      <c r="L681">
        <v>75</v>
      </c>
      <c r="M681" s="1">
        <v>60.155719999999903</v>
      </c>
      <c r="N681" s="4">
        <v>3490</v>
      </c>
      <c r="O681" s="1">
        <v>0.61778</v>
      </c>
      <c r="P681" s="1">
        <v>4.6790799999999999</v>
      </c>
      <c r="Q681" s="1">
        <v>23926.550999999999</v>
      </c>
      <c r="R681" s="1"/>
    </row>
    <row r="682" spans="1:18" x14ac:dyDescent="0.2">
      <c r="A682" t="s">
        <v>66</v>
      </c>
      <c r="B682">
        <v>2000</v>
      </c>
      <c r="C682" t="s">
        <v>18</v>
      </c>
      <c r="D682" s="1">
        <v>51.701639999999998</v>
      </c>
      <c r="E682" s="1">
        <v>341.69569999999999</v>
      </c>
      <c r="F682" s="2">
        <v>0.118425</v>
      </c>
      <c r="G682" s="2">
        <v>0.55042000000000002</v>
      </c>
      <c r="H682" s="3">
        <v>20.7</v>
      </c>
      <c r="I682">
        <v>0.5</v>
      </c>
      <c r="J682">
        <v>46</v>
      </c>
      <c r="K682">
        <v>42</v>
      </c>
      <c r="L682">
        <v>40</v>
      </c>
      <c r="M682" s="1">
        <v>33.917769999999997</v>
      </c>
      <c r="N682" s="4">
        <v>450</v>
      </c>
      <c r="O682" s="1">
        <v>6.2359999999999999E-2</v>
      </c>
      <c r="P682" s="1">
        <v>1.5723799999999899</v>
      </c>
      <c r="Q682" s="1">
        <v>47105.825999999899</v>
      </c>
      <c r="R682" s="1"/>
    </row>
    <row r="683" spans="1:18" x14ac:dyDescent="0.2">
      <c r="A683" t="s">
        <v>66</v>
      </c>
      <c r="B683">
        <v>2001</v>
      </c>
      <c r="C683" t="s">
        <v>18</v>
      </c>
      <c r="D683" s="1">
        <v>52.215299999999999</v>
      </c>
      <c r="E683" s="1">
        <v>337.86900000000003</v>
      </c>
      <c r="F683" s="2">
        <v>0.11607000000000001</v>
      </c>
      <c r="G683" s="2">
        <v>0.47160000000000002</v>
      </c>
      <c r="H683" s="3">
        <v>20.8</v>
      </c>
      <c r="I683">
        <v>0.6</v>
      </c>
      <c r="J683">
        <v>35</v>
      </c>
      <c r="K683">
        <v>30</v>
      </c>
      <c r="L683">
        <v>30</v>
      </c>
      <c r="M683" s="1">
        <v>34.466340000000002</v>
      </c>
      <c r="N683" s="4">
        <v>420</v>
      </c>
      <c r="O683" s="1">
        <v>0.106959999999999</v>
      </c>
      <c r="P683" s="1">
        <v>2.72973</v>
      </c>
      <c r="Q683" s="1">
        <v>48428.544999999998</v>
      </c>
      <c r="R683" s="1"/>
    </row>
    <row r="684" spans="1:18" x14ac:dyDescent="0.2">
      <c r="A684" t="s">
        <v>66</v>
      </c>
      <c r="B684">
        <v>2002</v>
      </c>
      <c r="C684" t="s">
        <v>18</v>
      </c>
      <c r="D684" s="1">
        <v>52.447899999999997</v>
      </c>
      <c r="E684" s="1">
        <v>341.13299999999998</v>
      </c>
      <c r="F684" s="2">
        <v>0.113009999999999</v>
      </c>
      <c r="G684" s="2">
        <v>0.52327000000000001</v>
      </c>
      <c r="H684" s="3">
        <v>20.9</v>
      </c>
      <c r="I684">
        <v>0.6</v>
      </c>
      <c r="J684">
        <v>42</v>
      </c>
      <c r="K684">
        <v>40</v>
      </c>
      <c r="L684">
        <v>38</v>
      </c>
      <c r="M684" s="1">
        <v>35.016240000000003</v>
      </c>
      <c r="N684" s="4">
        <v>440</v>
      </c>
      <c r="O684" s="1">
        <v>0.10482999999999899</v>
      </c>
      <c r="P684" s="1">
        <v>2.6767500000000002</v>
      </c>
      <c r="Q684" s="1">
        <v>49871.665999999997</v>
      </c>
      <c r="R684" s="1"/>
    </row>
    <row r="685" spans="1:18" x14ac:dyDescent="0.2">
      <c r="A685" t="s">
        <v>66</v>
      </c>
      <c r="B685">
        <v>2003</v>
      </c>
      <c r="C685" t="s">
        <v>18</v>
      </c>
      <c r="D685" s="1">
        <v>53.166899999999998</v>
      </c>
      <c r="E685" s="1">
        <v>333.47449999999998</v>
      </c>
      <c r="F685" s="2">
        <v>0.10972</v>
      </c>
      <c r="G685" s="2">
        <v>0.4778</v>
      </c>
      <c r="H685" s="3">
        <v>21</v>
      </c>
      <c r="I685">
        <v>0.7</v>
      </c>
      <c r="J685">
        <v>49</v>
      </c>
      <c r="K685">
        <v>47</v>
      </c>
      <c r="L685">
        <v>41</v>
      </c>
      <c r="M685" s="1">
        <v>35.567360000000001</v>
      </c>
      <c r="N685" s="4">
        <v>460</v>
      </c>
      <c r="O685" s="1">
        <v>0.23072999999999999</v>
      </c>
      <c r="P685" s="1">
        <v>3.84016</v>
      </c>
      <c r="Q685" s="1">
        <v>51425.58</v>
      </c>
      <c r="R685" s="1"/>
    </row>
    <row r="686" spans="1:18" x14ac:dyDescent="0.2">
      <c r="A686" t="s">
        <v>66</v>
      </c>
      <c r="B686">
        <v>2004</v>
      </c>
      <c r="C686" t="s">
        <v>18</v>
      </c>
      <c r="D686" s="1">
        <v>53.962699999999998</v>
      </c>
      <c r="E686" s="1">
        <v>324.40879999999999</v>
      </c>
      <c r="F686" s="2">
        <v>0.106225</v>
      </c>
      <c r="G686" s="2">
        <v>0.33632000000000001</v>
      </c>
      <c r="H686" s="3">
        <v>21.1</v>
      </c>
      <c r="I686">
        <v>0.8</v>
      </c>
      <c r="J686">
        <v>57</v>
      </c>
      <c r="K686">
        <v>52</v>
      </c>
      <c r="L686">
        <v>54</v>
      </c>
      <c r="M686" s="1">
        <v>36.119609999999902</v>
      </c>
      <c r="N686" s="4">
        <v>480</v>
      </c>
      <c r="O686" s="1">
        <v>0.21948000000000001</v>
      </c>
      <c r="P686" s="1">
        <v>4.4422699999999997</v>
      </c>
      <c r="Q686" s="1">
        <v>53068.88</v>
      </c>
      <c r="R686" s="1"/>
    </row>
    <row r="687" spans="1:18" x14ac:dyDescent="0.2">
      <c r="A687" t="s">
        <v>66</v>
      </c>
      <c r="B687">
        <v>2005</v>
      </c>
      <c r="C687" t="s">
        <v>18</v>
      </c>
      <c r="D687" s="1">
        <v>54.75291</v>
      </c>
      <c r="E687" s="1">
        <v>315.2636</v>
      </c>
      <c r="F687" s="2">
        <v>0.10292999999999999</v>
      </c>
      <c r="G687" s="2">
        <v>0.36507000000000001</v>
      </c>
      <c r="H687" s="3">
        <v>21.1</v>
      </c>
      <c r="I687">
        <v>0.8</v>
      </c>
      <c r="J687">
        <v>61</v>
      </c>
      <c r="K687">
        <v>60</v>
      </c>
      <c r="L687">
        <v>60</v>
      </c>
      <c r="M687" s="1">
        <v>36.674929999999897</v>
      </c>
      <c r="N687" s="4">
        <v>510</v>
      </c>
      <c r="O687" s="1">
        <v>0.21589</v>
      </c>
      <c r="P687" s="1">
        <v>4.2746300000000002</v>
      </c>
      <c r="Q687" s="1">
        <v>54785.902999999998</v>
      </c>
      <c r="R687" s="1"/>
    </row>
    <row r="688" spans="1:18" x14ac:dyDescent="0.2">
      <c r="A688" t="s">
        <v>66</v>
      </c>
      <c r="B688">
        <v>2006</v>
      </c>
      <c r="C688" t="s">
        <v>18</v>
      </c>
      <c r="D688" s="1">
        <v>55.487090000000002</v>
      </c>
      <c r="E688" s="1">
        <v>306.79239999999999</v>
      </c>
      <c r="F688" s="2">
        <v>0.100215</v>
      </c>
      <c r="G688" s="2">
        <v>0.44397999999999999</v>
      </c>
      <c r="H688" s="3">
        <v>21.2</v>
      </c>
      <c r="I688">
        <v>0.9</v>
      </c>
      <c r="J688">
        <v>63</v>
      </c>
      <c r="K688">
        <v>62</v>
      </c>
      <c r="L688">
        <v>62</v>
      </c>
      <c r="M688" s="1">
        <v>37.234159999999903</v>
      </c>
      <c r="N688" s="4">
        <v>540</v>
      </c>
      <c r="O688" s="1">
        <v>0.22717999999999999</v>
      </c>
      <c r="P688" s="1">
        <v>4.45608</v>
      </c>
      <c r="Q688" s="1">
        <v>56578.036999999997</v>
      </c>
      <c r="R688" s="1"/>
    </row>
    <row r="689" spans="1:18" x14ac:dyDescent="0.2">
      <c r="A689" t="s">
        <v>66</v>
      </c>
      <c r="B689">
        <v>2007</v>
      </c>
      <c r="C689" t="s">
        <v>18</v>
      </c>
      <c r="D689" s="1">
        <v>56.149590000000003</v>
      </c>
      <c r="E689" s="1">
        <v>299.0926</v>
      </c>
      <c r="F689" s="2">
        <v>9.7540000000000002E-2</v>
      </c>
      <c r="G689" s="2">
        <v>0.87129999999999996</v>
      </c>
      <c r="H689" s="3">
        <v>21.3</v>
      </c>
      <c r="I689">
        <v>1</v>
      </c>
      <c r="J689">
        <v>68</v>
      </c>
      <c r="K689">
        <v>72</v>
      </c>
      <c r="L689">
        <v>70</v>
      </c>
      <c r="M689" s="1">
        <v>37.797150000000002</v>
      </c>
      <c r="N689" s="4">
        <v>560</v>
      </c>
      <c r="O689" s="1">
        <v>0.24764</v>
      </c>
      <c r="P689" s="1">
        <v>4.44069</v>
      </c>
      <c r="Q689" s="1">
        <v>58453.682999999997</v>
      </c>
      <c r="R689" s="1"/>
    </row>
    <row r="690" spans="1:18" x14ac:dyDescent="0.2">
      <c r="A690" t="s">
        <v>66</v>
      </c>
      <c r="B690">
        <v>2008</v>
      </c>
      <c r="C690" t="s">
        <v>18</v>
      </c>
      <c r="D690" s="1">
        <v>56.676600000000001</v>
      </c>
      <c r="E690" s="1">
        <v>294.63920000000002</v>
      </c>
      <c r="F690" s="2">
        <v>9.4890000000000002E-2</v>
      </c>
      <c r="G690" s="2">
        <v>1.12652</v>
      </c>
      <c r="H690" s="3">
        <v>21.4</v>
      </c>
      <c r="I690">
        <v>1.1000000000000001</v>
      </c>
      <c r="J690">
        <v>64</v>
      </c>
      <c r="K690">
        <v>64</v>
      </c>
      <c r="L690">
        <v>65</v>
      </c>
      <c r="M690" s="1">
        <v>38.362740000000002</v>
      </c>
      <c r="N690" s="4">
        <v>570</v>
      </c>
      <c r="O690" s="1">
        <v>0.29996</v>
      </c>
      <c r="P690" s="1">
        <v>5.1411300000000004</v>
      </c>
      <c r="Q690" s="1">
        <v>60411.195</v>
      </c>
      <c r="R690" s="1"/>
    </row>
    <row r="691" spans="1:18" x14ac:dyDescent="0.2">
      <c r="A691" t="s">
        <v>66</v>
      </c>
      <c r="B691">
        <v>2009</v>
      </c>
      <c r="C691" t="s">
        <v>18</v>
      </c>
      <c r="D691" s="1">
        <v>57.143880000000003</v>
      </c>
      <c r="E691" s="1">
        <v>291.13299999999998</v>
      </c>
      <c r="F691" s="2">
        <v>9.2344999999999997E-2</v>
      </c>
      <c r="G691" s="2">
        <v>1.01091</v>
      </c>
      <c r="H691" s="3">
        <v>21.5</v>
      </c>
      <c r="I691">
        <v>1.2</v>
      </c>
      <c r="J691">
        <v>72</v>
      </c>
      <c r="K691">
        <v>78</v>
      </c>
      <c r="L691">
        <v>72</v>
      </c>
      <c r="M691" s="1">
        <v>38.931739999999998</v>
      </c>
      <c r="N691" s="4">
        <v>590</v>
      </c>
      <c r="O691" s="1">
        <v>0.31764999999999999</v>
      </c>
      <c r="P691" s="1">
        <v>4.6441699999999999</v>
      </c>
      <c r="Q691" s="1">
        <v>62448.574000000001</v>
      </c>
      <c r="R691" s="1"/>
    </row>
    <row r="692" spans="1:18" x14ac:dyDescent="0.2">
      <c r="A692" t="s">
        <v>66</v>
      </c>
      <c r="B692">
        <v>2010</v>
      </c>
      <c r="C692" t="s">
        <v>18</v>
      </c>
      <c r="D692" s="1">
        <v>57.766059999999896</v>
      </c>
      <c r="E692" s="1">
        <v>283.16160000000002</v>
      </c>
      <c r="F692" s="2">
        <v>8.9779999999999999E-2</v>
      </c>
      <c r="G692" s="2">
        <v>0.62668000000000001</v>
      </c>
      <c r="H692" s="3">
        <v>21.6</v>
      </c>
      <c r="I692">
        <v>1.3</v>
      </c>
      <c r="J692">
        <v>74</v>
      </c>
      <c r="K692">
        <v>76</v>
      </c>
      <c r="L692">
        <v>60</v>
      </c>
      <c r="M692" s="1">
        <v>39.503029999999903</v>
      </c>
      <c r="N692" s="4">
        <v>620</v>
      </c>
      <c r="O692" s="1">
        <v>0.41422999999999999</v>
      </c>
      <c r="P692" s="1">
        <v>4.0192800000000002</v>
      </c>
      <c r="Q692" s="1">
        <v>64563.853999999999</v>
      </c>
      <c r="R692" s="1"/>
    </row>
    <row r="693" spans="1:18" x14ac:dyDescent="0.2">
      <c r="A693" t="s">
        <v>66</v>
      </c>
      <c r="B693">
        <v>2011</v>
      </c>
      <c r="C693" t="s">
        <v>18</v>
      </c>
      <c r="D693" s="1">
        <v>58.257040000000003</v>
      </c>
      <c r="E693" s="1">
        <v>278.262</v>
      </c>
      <c r="F693" s="2">
        <v>8.7349999999999997E-2</v>
      </c>
      <c r="G693" s="2">
        <v>0.71138000000000001</v>
      </c>
      <c r="H693" s="3">
        <v>21.6</v>
      </c>
      <c r="I693">
        <v>1.4</v>
      </c>
      <c r="J693">
        <v>74</v>
      </c>
      <c r="K693">
        <v>77</v>
      </c>
      <c r="L693">
        <v>74</v>
      </c>
      <c r="M693" s="1">
        <v>40.07741</v>
      </c>
      <c r="N693" s="4">
        <v>650</v>
      </c>
      <c r="O693" s="1">
        <v>0.37243999999999999</v>
      </c>
      <c r="P693" s="1">
        <v>3.4316399999999998</v>
      </c>
      <c r="Q693" s="1">
        <v>66755.152999999904</v>
      </c>
      <c r="R693" s="1"/>
    </row>
    <row r="694" spans="1:18" x14ac:dyDescent="0.2">
      <c r="A694" t="s">
        <v>66</v>
      </c>
      <c r="B694">
        <v>2012</v>
      </c>
      <c r="C694" t="s">
        <v>18</v>
      </c>
      <c r="D694" s="1">
        <v>58.607959999999999</v>
      </c>
      <c r="E694" s="1">
        <v>276.32709999999997</v>
      </c>
      <c r="F694" s="2">
        <v>8.4959999999999994E-2</v>
      </c>
      <c r="G694" s="2">
        <v>0.73107</v>
      </c>
      <c r="H694" s="3">
        <v>21.7</v>
      </c>
      <c r="I694">
        <v>1.6</v>
      </c>
      <c r="J694">
        <v>72</v>
      </c>
      <c r="K694">
        <v>73</v>
      </c>
      <c r="L694">
        <v>75</v>
      </c>
      <c r="M694" s="1">
        <v>40.653739999999999</v>
      </c>
      <c r="N694" s="4">
        <v>680</v>
      </c>
      <c r="O694" s="1">
        <v>0.56647000000000003</v>
      </c>
      <c r="P694" s="1">
        <v>3.5675300000000001</v>
      </c>
      <c r="Q694" s="1">
        <v>69020.747000000003</v>
      </c>
      <c r="R694" s="1"/>
    </row>
    <row r="695" spans="1:18" x14ac:dyDescent="0.2">
      <c r="A695" t="s">
        <v>66</v>
      </c>
      <c r="B695">
        <v>2013</v>
      </c>
      <c r="C695" t="s">
        <v>18</v>
      </c>
      <c r="D695" s="1">
        <v>59.063009999999998</v>
      </c>
      <c r="E695" s="1">
        <v>271.6345</v>
      </c>
      <c r="F695" s="2">
        <v>8.2529999999999895E-2</v>
      </c>
      <c r="G695" s="2">
        <v>0.83412999999999904</v>
      </c>
      <c r="H695" s="3">
        <v>21.8</v>
      </c>
      <c r="I695">
        <v>1.7</v>
      </c>
      <c r="J695">
        <v>71</v>
      </c>
      <c r="K695">
        <v>66</v>
      </c>
      <c r="L695">
        <v>68</v>
      </c>
      <c r="M695" s="1">
        <v>41.231859999999998</v>
      </c>
      <c r="N695" s="4">
        <v>700</v>
      </c>
      <c r="O695" s="1">
        <v>0.49822</v>
      </c>
      <c r="P695" s="1">
        <v>3.5650900000000001</v>
      </c>
      <c r="Q695" s="1">
        <v>71358.807000000001</v>
      </c>
      <c r="R695" s="1"/>
    </row>
    <row r="696" spans="1:18" x14ac:dyDescent="0.2">
      <c r="A696" t="s">
        <v>66</v>
      </c>
      <c r="B696">
        <v>2014</v>
      </c>
      <c r="C696" t="s">
        <v>18</v>
      </c>
      <c r="D696" s="1">
        <v>59.597729999999999</v>
      </c>
      <c r="E696" s="1">
        <v>265.05169999999998</v>
      </c>
      <c r="F696" s="2">
        <v>8.0129999999999896E-2</v>
      </c>
      <c r="G696" s="2">
        <v>0.80103999999999997</v>
      </c>
      <c r="H696" s="3">
        <v>21.9</v>
      </c>
      <c r="I696">
        <v>1.9</v>
      </c>
      <c r="J696">
        <v>67</v>
      </c>
      <c r="K696">
        <v>68</v>
      </c>
      <c r="L696">
        <v>68</v>
      </c>
      <c r="M696" s="1">
        <v>41.812089999999998</v>
      </c>
      <c r="N696" s="4">
        <v>760</v>
      </c>
      <c r="O696" s="1">
        <v>0.55089999999999995</v>
      </c>
      <c r="P696" s="1">
        <v>3.9794099999999899</v>
      </c>
      <c r="Q696" s="1">
        <v>73767.447</v>
      </c>
      <c r="R696" s="1"/>
    </row>
    <row r="697" spans="1:18" x14ac:dyDescent="0.2">
      <c r="A697" t="s">
        <v>66</v>
      </c>
      <c r="B697">
        <v>2015</v>
      </c>
      <c r="C697" t="s">
        <v>18</v>
      </c>
      <c r="D697" s="1">
        <v>60.051430000000003</v>
      </c>
      <c r="E697" s="1">
        <v>260.22719999999998</v>
      </c>
      <c r="F697" s="2">
        <v>7.7890000000000001E-2</v>
      </c>
      <c r="G697" s="2">
        <v>0.60196000000000005</v>
      </c>
      <c r="H697" s="3">
        <v>21.9</v>
      </c>
      <c r="I697">
        <v>2</v>
      </c>
      <c r="J697">
        <v>64</v>
      </c>
      <c r="K697">
        <v>63</v>
      </c>
      <c r="L697">
        <v>63</v>
      </c>
      <c r="M697" s="1">
        <v>42.39378</v>
      </c>
      <c r="N697" s="4">
        <v>800</v>
      </c>
      <c r="O697" s="1">
        <v>0.65310999999999997</v>
      </c>
      <c r="P697" s="1">
        <v>3.94199999999999</v>
      </c>
      <c r="Q697" s="1">
        <v>76244.543999999994</v>
      </c>
      <c r="R697" s="1"/>
    </row>
    <row r="698" spans="1:18" x14ac:dyDescent="0.2">
      <c r="A698" t="s">
        <v>66</v>
      </c>
      <c r="B698">
        <v>2016</v>
      </c>
      <c r="C698" t="s">
        <v>18</v>
      </c>
      <c r="D698" s="1">
        <v>60.452449999999999</v>
      </c>
      <c r="E698" s="1">
        <v>256.10180000000003</v>
      </c>
      <c r="F698" s="2">
        <v>7.5844999999999996E-2</v>
      </c>
      <c r="G698" s="2">
        <v>0.61207999999999996</v>
      </c>
      <c r="H698" s="3">
        <v>22</v>
      </c>
      <c r="I698">
        <v>2.2000000000000002</v>
      </c>
      <c r="J698">
        <v>57</v>
      </c>
      <c r="K698">
        <v>57</v>
      </c>
      <c r="L698">
        <v>57</v>
      </c>
      <c r="M698" s="1">
        <v>42.976770000000002</v>
      </c>
      <c r="N698" s="4">
        <v>850</v>
      </c>
      <c r="O698" s="1">
        <v>0.49060999999999999</v>
      </c>
      <c r="P698" s="1">
        <v>3.8874199999999899</v>
      </c>
      <c r="Q698" s="1">
        <v>78789.126999999993</v>
      </c>
      <c r="R698" s="1"/>
    </row>
    <row r="699" spans="1:18" x14ac:dyDescent="0.2">
      <c r="A699" t="s">
        <v>67</v>
      </c>
      <c r="B699">
        <v>2000</v>
      </c>
      <c r="C699" t="s">
        <v>18</v>
      </c>
      <c r="D699" s="1">
        <v>53.113849999999999</v>
      </c>
      <c r="E699" s="1">
        <v>416.90559999999999</v>
      </c>
      <c r="F699" s="2">
        <v>7.8784999999999994E-2</v>
      </c>
      <c r="G699" s="2">
        <v>2.04691</v>
      </c>
      <c r="H699" s="3">
        <v>22</v>
      </c>
      <c r="I699">
        <v>0.5</v>
      </c>
      <c r="J699">
        <v>34</v>
      </c>
      <c r="K699">
        <v>31</v>
      </c>
      <c r="L699">
        <v>33</v>
      </c>
      <c r="M699" s="1">
        <v>57.155869999999901</v>
      </c>
      <c r="N699" s="4">
        <v>2600</v>
      </c>
      <c r="O699" s="1">
        <v>0.57930000000000004</v>
      </c>
      <c r="P699" s="1">
        <v>1.6939200000000001</v>
      </c>
      <c r="Q699" s="1">
        <v>3127.4109999999901</v>
      </c>
      <c r="R699" s="1"/>
    </row>
    <row r="700" spans="1:18" x14ac:dyDescent="0.2">
      <c r="A700" t="s">
        <v>67</v>
      </c>
      <c r="B700">
        <v>2001</v>
      </c>
      <c r="C700" t="s">
        <v>18</v>
      </c>
      <c r="D700" s="1">
        <v>53.185119999999998</v>
      </c>
      <c r="E700" s="1">
        <v>420.40480000000002</v>
      </c>
      <c r="F700" s="2">
        <v>7.7575000000000005E-2</v>
      </c>
      <c r="G700" s="2">
        <v>2.0534300000000001</v>
      </c>
      <c r="H700" s="3">
        <v>22.1</v>
      </c>
      <c r="I700">
        <v>0.6</v>
      </c>
      <c r="J700">
        <v>35</v>
      </c>
      <c r="K700">
        <v>32</v>
      </c>
      <c r="L700">
        <v>31</v>
      </c>
      <c r="M700" s="1">
        <v>57.463329999999999</v>
      </c>
      <c r="N700" s="4">
        <v>2670</v>
      </c>
      <c r="O700" s="1">
        <v>1.0492699999999999</v>
      </c>
      <c r="P700" s="1">
        <v>2.3758400000000002</v>
      </c>
      <c r="Q700" s="1">
        <v>3217.933</v>
      </c>
      <c r="R700" s="1"/>
    </row>
    <row r="701" spans="1:18" x14ac:dyDescent="0.2">
      <c r="A701" t="s">
        <v>67</v>
      </c>
      <c r="B701">
        <v>2002</v>
      </c>
      <c r="C701" t="s">
        <v>18</v>
      </c>
      <c r="D701" s="1">
        <v>53.251379999999997</v>
      </c>
      <c r="E701" s="1">
        <v>425.09800000000001</v>
      </c>
      <c r="F701" s="2">
        <v>7.5285000000000005E-2</v>
      </c>
      <c r="G701" s="2">
        <v>2.3314400000000002</v>
      </c>
      <c r="H701" s="3">
        <v>22.2</v>
      </c>
      <c r="I701">
        <v>0.6</v>
      </c>
      <c r="J701">
        <v>37</v>
      </c>
      <c r="K701">
        <v>41</v>
      </c>
      <c r="L701">
        <v>41</v>
      </c>
      <c r="M701" s="1">
        <v>57.953359999999897</v>
      </c>
      <c r="N701" s="4">
        <v>2820</v>
      </c>
      <c r="O701" s="1">
        <v>0.4763</v>
      </c>
      <c r="P701" s="1">
        <v>1.8762700000000001</v>
      </c>
      <c r="Q701" s="1">
        <v>3310.3870000000002</v>
      </c>
      <c r="R701" s="1"/>
    </row>
    <row r="702" spans="1:18" x14ac:dyDescent="0.2">
      <c r="A702" t="s">
        <v>67</v>
      </c>
      <c r="B702">
        <v>2003</v>
      </c>
      <c r="C702" t="s">
        <v>18</v>
      </c>
      <c r="D702" s="1">
        <v>53.961769999999902</v>
      </c>
      <c r="E702" s="1">
        <v>417.74400000000003</v>
      </c>
      <c r="F702" s="2">
        <v>7.1970000000000006E-2</v>
      </c>
      <c r="G702" s="2">
        <v>2.2566799999999998</v>
      </c>
      <c r="H702" s="3">
        <v>22.3</v>
      </c>
      <c r="I702">
        <v>0.7</v>
      </c>
      <c r="J702">
        <v>50</v>
      </c>
      <c r="K702">
        <v>50</v>
      </c>
      <c r="L702">
        <v>50</v>
      </c>
      <c r="M702" s="1">
        <v>58.441330000000001</v>
      </c>
      <c r="N702" s="4">
        <v>2880</v>
      </c>
      <c r="O702" s="1">
        <v>0.55271000000000003</v>
      </c>
      <c r="P702" s="1">
        <v>2.11587999999999</v>
      </c>
      <c r="Q702" s="1">
        <v>3406.922</v>
      </c>
      <c r="R702" s="1"/>
    </row>
    <row r="703" spans="1:18" x14ac:dyDescent="0.2">
      <c r="A703" t="s">
        <v>67</v>
      </c>
      <c r="B703">
        <v>2004</v>
      </c>
      <c r="C703" t="s">
        <v>18</v>
      </c>
      <c r="D703" s="1">
        <v>54.845209999999902</v>
      </c>
      <c r="E703" s="1">
        <v>407.195999999999</v>
      </c>
      <c r="F703" s="2">
        <v>6.7929999999999893E-2</v>
      </c>
      <c r="G703" s="2">
        <v>2.0338099999999999</v>
      </c>
      <c r="H703" s="3">
        <v>22.4</v>
      </c>
      <c r="I703">
        <v>0.7</v>
      </c>
      <c r="J703">
        <v>65</v>
      </c>
      <c r="K703">
        <v>67</v>
      </c>
      <c r="L703">
        <v>67</v>
      </c>
      <c r="M703" s="1">
        <v>59.509729999999998</v>
      </c>
      <c r="N703" s="4">
        <v>2740</v>
      </c>
      <c r="O703" s="1">
        <v>0.47685</v>
      </c>
      <c r="P703" s="1">
        <v>2.10555</v>
      </c>
      <c r="Q703" s="1">
        <v>3510.4679999999998</v>
      </c>
      <c r="R703" s="1"/>
    </row>
    <row r="704" spans="1:18" x14ac:dyDescent="0.2">
      <c r="A704" t="s">
        <v>67</v>
      </c>
      <c r="B704">
        <v>2005</v>
      </c>
      <c r="C704" t="s">
        <v>18</v>
      </c>
      <c r="D704" s="1">
        <v>55.993690000000001</v>
      </c>
      <c r="E704" s="1">
        <v>391.6859</v>
      </c>
      <c r="F704" s="2">
        <v>6.3289999999999999E-2</v>
      </c>
      <c r="G704" s="2">
        <v>2.2786599999999999</v>
      </c>
      <c r="H704" s="3">
        <v>22.5</v>
      </c>
      <c r="I704">
        <v>0.8</v>
      </c>
      <c r="J704">
        <v>54</v>
      </c>
      <c r="K704">
        <v>62</v>
      </c>
      <c r="L704">
        <v>62</v>
      </c>
      <c r="M704" s="1">
        <v>60.57694</v>
      </c>
      <c r="N704" s="4">
        <v>2870</v>
      </c>
      <c r="O704" s="1">
        <v>0.47192000000000001</v>
      </c>
      <c r="P704" s="1">
        <v>1.8758699999999999</v>
      </c>
      <c r="Q704" s="1">
        <v>3622.7750000000001</v>
      </c>
      <c r="R704" s="1"/>
    </row>
    <row r="705" spans="1:18" x14ac:dyDescent="0.2">
      <c r="A705" t="s">
        <v>67</v>
      </c>
      <c r="B705">
        <v>2006</v>
      </c>
      <c r="C705" t="s">
        <v>18</v>
      </c>
      <c r="D705" s="1">
        <v>57.487319999999997</v>
      </c>
      <c r="E705" s="1">
        <v>366.2998</v>
      </c>
      <c r="F705" s="2">
        <v>5.8729999999999997E-2</v>
      </c>
      <c r="G705" s="2">
        <v>2.6791700000000001</v>
      </c>
      <c r="H705" s="3">
        <v>22.5</v>
      </c>
      <c r="I705">
        <v>0.9</v>
      </c>
      <c r="J705">
        <v>61</v>
      </c>
      <c r="K705">
        <v>73</v>
      </c>
      <c r="L705">
        <v>73</v>
      </c>
      <c r="M705" s="1">
        <v>61.6425699999999</v>
      </c>
      <c r="N705" s="4">
        <v>3030</v>
      </c>
      <c r="O705" s="1">
        <v>0.57889000000000002</v>
      </c>
      <c r="P705" s="1">
        <v>1.7824</v>
      </c>
      <c r="Q705" s="1">
        <v>3745.1409999999901</v>
      </c>
      <c r="R705" s="1"/>
    </row>
    <row r="706" spans="1:18" x14ac:dyDescent="0.2">
      <c r="A706" t="s">
        <v>67</v>
      </c>
      <c r="B706">
        <v>2007</v>
      </c>
      <c r="C706" t="s">
        <v>18</v>
      </c>
      <c r="D706" s="1">
        <v>58.601089999999999</v>
      </c>
      <c r="E706" s="1">
        <v>351.45310000000001</v>
      </c>
      <c r="F706" s="2">
        <v>5.4465E-2</v>
      </c>
      <c r="G706" s="2">
        <v>2.9113199999999999</v>
      </c>
      <c r="H706" s="3">
        <v>22.6</v>
      </c>
      <c r="I706">
        <v>1</v>
      </c>
      <c r="J706">
        <v>59</v>
      </c>
      <c r="K706">
        <v>71</v>
      </c>
      <c r="L706">
        <v>72</v>
      </c>
      <c r="M706" s="1">
        <v>62.706809999999997</v>
      </c>
      <c r="N706" s="4">
        <v>3080</v>
      </c>
      <c r="O706" s="1">
        <v>0.69186999999999999</v>
      </c>
      <c r="P706" s="1">
        <v>2.2436400000000001</v>
      </c>
      <c r="Q706" s="1">
        <v>3876.1190000000001</v>
      </c>
      <c r="R706" s="1"/>
    </row>
    <row r="707" spans="1:18" x14ac:dyDescent="0.2">
      <c r="A707" t="s">
        <v>67</v>
      </c>
      <c r="B707">
        <v>2008</v>
      </c>
      <c r="C707" t="s">
        <v>18</v>
      </c>
      <c r="D707" s="1">
        <v>59.7014</v>
      </c>
      <c r="E707" s="1">
        <v>334.20179999999999</v>
      </c>
      <c r="F707" s="2">
        <v>5.0625000000000003E-2</v>
      </c>
      <c r="G707" s="2">
        <v>3.2326999999999999</v>
      </c>
      <c r="H707" s="3">
        <v>22.7</v>
      </c>
      <c r="I707">
        <v>1</v>
      </c>
      <c r="J707">
        <v>69</v>
      </c>
      <c r="K707">
        <v>77</v>
      </c>
      <c r="L707">
        <v>79</v>
      </c>
      <c r="M707" s="1">
        <v>63.770389999999999</v>
      </c>
      <c r="N707" s="4">
        <v>3450</v>
      </c>
      <c r="O707" s="1">
        <v>1.25342</v>
      </c>
      <c r="P707" s="1">
        <v>2.5532499999999998</v>
      </c>
      <c r="Q707" s="1">
        <v>4011.4859999999999</v>
      </c>
      <c r="R707" s="1"/>
    </row>
    <row r="708" spans="1:18" x14ac:dyDescent="0.2">
      <c r="A708" t="s">
        <v>67</v>
      </c>
      <c r="B708">
        <v>2009</v>
      </c>
      <c r="C708" t="s">
        <v>18</v>
      </c>
      <c r="D708" s="1">
        <v>60.934559999999998</v>
      </c>
      <c r="E708" s="1">
        <v>310.38040000000001</v>
      </c>
      <c r="F708" s="2">
        <v>4.7639999999999898E-2</v>
      </c>
      <c r="G708" s="2">
        <v>3.4468899999999998</v>
      </c>
      <c r="H708" s="3">
        <v>22.7</v>
      </c>
      <c r="I708">
        <v>1.1000000000000001</v>
      </c>
      <c r="J708">
        <v>63</v>
      </c>
      <c r="K708">
        <v>76</v>
      </c>
      <c r="L708">
        <v>78</v>
      </c>
      <c r="M708" s="1">
        <v>64.832759999999993</v>
      </c>
      <c r="N708" s="4">
        <v>3550</v>
      </c>
      <c r="O708" s="1">
        <v>0.64054999999999995</v>
      </c>
      <c r="P708" s="1">
        <v>2.2214399999999999</v>
      </c>
      <c r="Q708" s="1">
        <v>4145.3909999999996</v>
      </c>
      <c r="R708" s="1"/>
    </row>
    <row r="709" spans="1:18" x14ac:dyDescent="0.2">
      <c r="A709" t="s">
        <v>67</v>
      </c>
      <c r="B709">
        <v>2010</v>
      </c>
      <c r="C709" t="s">
        <v>18</v>
      </c>
      <c r="D709" s="1">
        <v>61.640609999999903</v>
      </c>
      <c r="E709" s="1">
        <v>299.65219999999999</v>
      </c>
      <c r="F709" s="2">
        <v>4.5464999999999998E-2</v>
      </c>
      <c r="G709" s="2">
        <v>3.9407399999999999</v>
      </c>
      <c r="H709" s="3">
        <v>22.8</v>
      </c>
      <c r="I709">
        <v>1.2</v>
      </c>
      <c r="J709">
        <v>75</v>
      </c>
      <c r="K709">
        <v>72</v>
      </c>
      <c r="L709">
        <v>74</v>
      </c>
      <c r="M709" s="1">
        <v>65.893909999999906</v>
      </c>
      <c r="N709" s="4">
        <v>3920</v>
      </c>
      <c r="O709" s="1">
        <v>0.88602999999999899</v>
      </c>
      <c r="P709" s="1">
        <v>1.9805699999999999</v>
      </c>
      <c r="Q709" s="1">
        <v>4273.7309999999998</v>
      </c>
      <c r="R709" s="1"/>
    </row>
    <row r="710" spans="1:18" x14ac:dyDescent="0.2">
      <c r="A710" t="s">
        <v>67</v>
      </c>
      <c r="B710">
        <v>2011</v>
      </c>
      <c r="C710" t="s">
        <v>18</v>
      </c>
      <c r="D710" s="1">
        <v>62.233309999999904</v>
      </c>
      <c r="E710" s="1">
        <v>291.20569999999998</v>
      </c>
      <c r="F710" s="2">
        <v>4.376E-2</v>
      </c>
      <c r="G710" s="2">
        <v>4.1161699999999897</v>
      </c>
      <c r="H710" s="3">
        <v>22.9</v>
      </c>
      <c r="I710">
        <v>1.3</v>
      </c>
      <c r="J710">
        <v>83</v>
      </c>
      <c r="K710">
        <v>72</v>
      </c>
      <c r="L710">
        <v>82</v>
      </c>
      <c r="M710" s="1">
        <v>66.952179999999998</v>
      </c>
      <c r="N710" s="4">
        <v>3980</v>
      </c>
      <c r="O710" s="1">
        <v>0.68820000000000003</v>
      </c>
      <c r="P710" s="1">
        <v>1.85154</v>
      </c>
      <c r="Q710" s="1">
        <v>4394.8440000000001</v>
      </c>
      <c r="R710" s="1"/>
    </row>
    <row r="711" spans="1:18" x14ac:dyDescent="0.2">
      <c r="A711" t="s">
        <v>67</v>
      </c>
      <c r="B711">
        <v>2012</v>
      </c>
      <c r="C711" t="s">
        <v>18</v>
      </c>
      <c r="D711" s="1">
        <v>62.821059999999903</v>
      </c>
      <c r="E711" s="1">
        <v>281.42860000000002</v>
      </c>
      <c r="F711" s="2">
        <v>4.2520000000000002E-2</v>
      </c>
      <c r="G711" s="2">
        <v>4.2660299999999998</v>
      </c>
      <c r="H711" s="3">
        <v>22.9</v>
      </c>
      <c r="I711">
        <v>1.4</v>
      </c>
      <c r="J711">
        <v>80</v>
      </c>
      <c r="K711">
        <v>68</v>
      </c>
      <c r="L711">
        <v>85</v>
      </c>
      <c r="M711" s="1">
        <v>68.007570000000001</v>
      </c>
      <c r="N711" s="4">
        <v>4250</v>
      </c>
      <c r="O711" s="1">
        <v>1.0610599999999999</v>
      </c>
      <c r="P711" s="1">
        <v>2.4743300000000001</v>
      </c>
      <c r="Q711" s="1">
        <v>4510.1989999999996</v>
      </c>
      <c r="R711" s="1"/>
    </row>
    <row r="712" spans="1:18" x14ac:dyDescent="0.2">
      <c r="A712" t="s">
        <v>67</v>
      </c>
      <c r="B712">
        <v>2013</v>
      </c>
      <c r="C712" t="s">
        <v>18</v>
      </c>
      <c r="D712" s="1">
        <v>63.139919999999996</v>
      </c>
      <c r="E712" s="1">
        <v>278.35000000000002</v>
      </c>
      <c r="F712" s="2">
        <v>4.1779999999999998E-2</v>
      </c>
      <c r="G712" s="2">
        <v>4.3425900000000004</v>
      </c>
      <c r="H712" s="3">
        <v>23</v>
      </c>
      <c r="I712">
        <v>1.6</v>
      </c>
      <c r="J712">
        <v>80</v>
      </c>
      <c r="K712">
        <v>85</v>
      </c>
      <c r="L712">
        <v>85</v>
      </c>
      <c r="M712" s="1">
        <v>69.059539999999998</v>
      </c>
      <c r="N712" s="4">
        <v>4450</v>
      </c>
      <c r="O712" s="1">
        <v>1.1993100000000001</v>
      </c>
      <c r="P712" s="1">
        <v>2.48847</v>
      </c>
      <c r="Q712" s="1">
        <v>4622.7619999999997</v>
      </c>
      <c r="R712" s="1"/>
    </row>
    <row r="713" spans="1:18" x14ac:dyDescent="0.2">
      <c r="A713" t="s">
        <v>67</v>
      </c>
      <c r="B713">
        <v>2014</v>
      </c>
      <c r="C713" t="s">
        <v>18</v>
      </c>
      <c r="D713" s="1">
        <v>63.31915</v>
      </c>
      <c r="E713" s="1">
        <v>278.64640000000003</v>
      </c>
      <c r="F713" s="2">
        <v>4.1184999999999999E-2</v>
      </c>
      <c r="G713" s="2">
        <v>4.49369</v>
      </c>
      <c r="H713" s="3">
        <v>23.1</v>
      </c>
      <c r="I713">
        <v>1.7</v>
      </c>
      <c r="J713">
        <v>80</v>
      </c>
      <c r="K713">
        <v>90</v>
      </c>
      <c r="L713">
        <v>90</v>
      </c>
      <c r="M713" s="1">
        <v>70.107050000000001</v>
      </c>
      <c r="N713" s="4">
        <v>4980</v>
      </c>
      <c r="O713" s="1">
        <v>1.2033799999999999</v>
      </c>
      <c r="P713" s="1">
        <v>2.5074200000000002</v>
      </c>
      <c r="Q713" s="1">
        <v>4736.9759999999997</v>
      </c>
      <c r="R713" s="1"/>
    </row>
    <row r="714" spans="1:18" x14ac:dyDescent="0.2">
      <c r="A714" t="s">
        <v>67</v>
      </c>
      <c r="B714">
        <v>2015</v>
      </c>
      <c r="C714" t="s">
        <v>18</v>
      </c>
      <c r="D714" s="1">
        <v>63.622230000000002</v>
      </c>
      <c r="E714" s="1">
        <v>275.10599999999999</v>
      </c>
      <c r="F714" s="2">
        <v>4.0559999999999999E-2</v>
      </c>
      <c r="G714" s="2">
        <v>4.3859399999999997</v>
      </c>
      <c r="H714" s="3">
        <v>23.1</v>
      </c>
      <c r="I714">
        <v>1.8</v>
      </c>
      <c r="J714">
        <v>80</v>
      </c>
      <c r="K714">
        <v>80</v>
      </c>
      <c r="L714">
        <v>80</v>
      </c>
      <c r="M714" s="1">
        <v>71.14958</v>
      </c>
      <c r="N714" s="4">
        <v>6030</v>
      </c>
      <c r="O714" s="1">
        <v>1.5554299999999901</v>
      </c>
      <c r="P714" s="1">
        <v>3.4153500000000001</v>
      </c>
      <c r="Q714" s="1">
        <v>4856.0950000000003</v>
      </c>
      <c r="R714" s="1"/>
    </row>
    <row r="715" spans="1:18" x14ac:dyDescent="0.2">
      <c r="A715" t="s">
        <v>67</v>
      </c>
      <c r="B715">
        <v>2016</v>
      </c>
      <c r="C715" t="s">
        <v>18</v>
      </c>
      <c r="D715" s="1">
        <v>64.303740000000005</v>
      </c>
      <c r="E715" s="1">
        <v>260.50360000000001</v>
      </c>
      <c r="F715" s="2">
        <v>4.0039999999999999E-2</v>
      </c>
      <c r="G715" s="2">
        <v>5.8649399999999998</v>
      </c>
      <c r="H715" s="3">
        <v>23.2</v>
      </c>
      <c r="I715">
        <v>2</v>
      </c>
      <c r="J715">
        <v>67</v>
      </c>
      <c r="K715">
        <v>71</v>
      </c>
      <c r="L715">
        <v>71</v>
      </c>
      <c r="M715" s="1">
        <v>72.18665</v>
      </c>
      <c r="N715" s="4">
        <v>5410</v>
      </c>
      <c r="O715" s="1">
        <v>1.5713200000000001</v>
      </c>
      <c r="P715" s="1">
        <v>3.4869500000000002</v>
      </c>
      <c r="Q715" s="1">
        <v>4980.9960000000001</v>
      </c>
      <c r="R715" s="1"/>
    </row>
    <row r="716" spans="1:18" x14ac:dyDescent="0.2">
      <c r="A716" t="s">
        <v>68</v>
      </c>
      <c r="B716">
        <v>2000</v>
      </c>
      <c r="C716" t="s">
        <v>18</v>
      </c>
      <c r="D716" s="1">
        <v>59.50864</v>
      </c>
      <c r="E716" s="1">
        <v>272.1266</v>
      </c>
      <c r="F716" s="2">
        <v>7.8064999999999996E-2</v>
      </c>
      <c r="G716" s="2">
        <v>0.08</v>
      </c>
      <c r="H716" s="3">
        <v>22.8</v>
      </c>
      <c r="I716">
        <v>0.8</v>
      </c>
      <c r="J716">
        <v>70</v>
      </c>
      <c r="K716">
        <v>70</v>
      </c>
      <c r="L716">
        <v>70</v>
      </c>
      <c r="M716" s="1">
        <v>90.947919999999996</v>
      </c>
      <c r="N716" s="4">
        <v>1900</v>
      </c>
      <c r="O716" s="1">
        <v>1.59039</v>
      </c>
      <c r="P716" s="1">
        <v>12.24033</v>
      </c>
      <c r="Q716" s="1">
        <v>542.35699999999997</v>
      </c>
      <c r="R716" s="1"/>
    </row>
    <row r="717" spans="1:18" x14ac:dyDescent="0.2">
      <c r="A717" t="s">
        <v>68</v>
      </c>
      <c r="B717">
        <v>2001</v>
      </c>
      <c r="C717" t="s">
        <v>18</v>
      </c>
      <c r="D717" s="1">
        <v>59.557559999999903</v>
      </c>
      <c r="E717" s="1">
        <v>271.86829999999998</v>
      </c>
      <c r="F717" s="2">
        <v>7.7960000000000002E-2</v>
      </c>
      <c r="G717" s="2">
        <v>0.1026</v>
      </c>
      <c r="H717" s="3">
        <v>22.9</v>
      </c>
      <c r="I717">
        <v>0.8</v>
      </c>
      <c r="J717">
        <v>70</v>
      </c>
      <c r="K717">
        <v>70</v>
      </c>
      <c r="L717">
        <v>70</v>
      </c>
      <c r="M717" s="1">
        <v>90.841359999999995</v>
      </c>
      <c r="N717" s="4">
        <v>1940</v>
      </c>
      <c r="O717" s="1">
        <v>1.22655</v>
      </c>
      <c r="P717" s="1">
        <v>10.934950000000001</v>
      </c>
      <c r="Q717" s="1">
        <v>555.88800000000003</v>
      </c>
      <c r="R717" s="1"/>
    </row>
    <row r="718" spans="1:18" x14ac:dyDescent="0.2">
      <c r="A718" t="s">
        <v>68</v>
      </c>
      <c r="B718">
        <v>2002</v>
      </c>
      <c r="C718" t="s">
        <v>18</v>
      </c>
      <c r="D718" s="1">
        <v>59.59496</v>
      </c>
      <c r="E718" s="1">
        <v>271.46929999999998</v>
      </c>
      <c r="F718" s="2">
        <v>7.8109999999999999E-2</v>
      </c>
      <c r="G718" s="2">
        <v>0.12562999999999999</v>
      </c>
      <c r="H718" s="3">
        <v>23</v>
      </c>
      <c r="I718">
        <v>0.9</v>
      </c>
      <c r="J718">
        <v>71</v>
      </c>
      <c r="K718">
        <v>98</v>
      </c>
      <c r="L718">
        <v>89</v>
      </c>
      <c r="M718" s="1">
        <v>90.00564</v>
      </c>
      <c r="N718" s="4">
        <v>1960</v>
      </c>
      <c r="O718" s="1">
        <v>1.7665500000000001</v>
      </c>
      <c r="P718" s="1">
        <v>10.957789999999999</v>
      </c>
      <c r="Q718" s="1">
        <v>569.47900000000004</v>
      </c>
      <c r="R718" s="1"/>
    </row>
    <row r="719" spans="1:18" x14ac:dyDescent="0.2">
      <c r="A719" t="s">
        <v>68</v>
      </c>
      <c r="B719">
        <v>2003</v>
      </c>
      <c r="C719" t="s">
        <v>18</v>
      </c>
      <c r="D719" s="1">
        <v>59.661389999999997</v>
      </c>
      <c r="E719" s="1">
        <v>270.65640000000002</v>
      </c>
      <c r="F719" s="2">
        <v>7.8059999999999893E-2</v>
      </c>
      <c r="G719" s="2">
        <v>0.26258999999999999</v>
      </c>
      <c r="H719" s="3">
        <v>23.1</v>
      </c>
      <c r="I719">
        <v>1</v>
      </c>
      <c r="J719">
        <v>67</v>
      </c>
      <c r="K719">
        <v>80</v>
      </c>
      <c r="L719">
        <v>80</v>
      </c>
      <c r="M719" s="1">
        <v>89.171599999999998</v>
      </c>
      <c r="N719" s="4">
        <v>1990</v>
      </c>
      <c r="O719" s="1">
        <v>1.6012899999999901</v>
      </c>
      <c r="P719" s="1">
        <v>10.326180000000001</v>
      </c>
      <c r="Q719" s="1">
        <v>583.21100000000001</v>
      </c>
      <c r="R719" s="1"/>
    </row>
    <row r="720" spans="1:18" x14ac:dyDescent="0.2">
      <c r="A720" t="s">
        <v>68</v>
      </c>
      <c r="B720">
        <v>2004</v>
      </c>
      <c r="C720" t="s">
        <v>18</v>
      </c>
      <c r="D720" s="1">
        <v>59.808250000000001</v>
      </c>
      <c r="E720" s="1">
        <v>268.71480000000003</v>
      </c>
      <c r="F720" s="2">
        <v>7.7625E-2</v>
      </c>
      <c r="G720" s="2">
        <v>0.27271999999999902</v>
      </c>
      <c r="H720" s="3">
        <v>23.2</v>
      </c>
      <c r="I720">
        <v>1.1000000000000001</v>
      </c>
      <c r="J720">
        <v>76</v>
      </c>
      <c r="K720">
        <v>73</v>
      </c>
      <c r="L720">
        <v>76</v>
      </c>
      <c r="M720" s="1">
        <v>88.339259999999996</v>
      </c>
      <c r="N720" s="4">
        <v>2040</v>
      </c>
      <c r="O720" s="1">
        <v>1.5138100000000001</v>
      </c>
      <c r="P720" s="1">
        <v>10.318250000000001</v>
      </c>
      <c r="Q720" s="1">
        <v>597.22799999999995</v>
      </c>
      <c r="R720" s="1"/>
    </row>
    <row r="721" spans="1:18" x14ac:dyDescent="0.2">
      <c r="A721" t="s">
        <v>68</v>
      </c>
      <c r="B721">
        <v>2005</v>
      </c>
      <c r="C721" t="s">
        <v>18</v>
      </c>
      <c r="D721" s="1">
        <v>60.055289999999999</v>
      </c>
      <c r="E721" s="1">
        <v>265.84879999999998</v>
      </c>
      <c r="F721" s="2">
        <v>7.6539999999999997E-2</v>
      </c>
      <c r="G721" s="2">
        <v>0.23701999999999901</v>
      </c>
      <c r="H721" s="3">
        <v>23.3</v>
      </c>
      <c r="I721">
        <v>1.2</v>
      </c>
      <c r="J721">
        <v>67</v>
      </c>
      <c r="K721">
        <v>67</v>
      </c>
      <c r="L721">
        <v>68</v>
      </c>
      <c r="M721" s="1">
        <v>87.509079999999997</v>
      </c>
      <c r="N721" s="4">
        <v>2110</v>
      </c>
      <c r="O721" s="1">
        <v>1.3280000000000001</v>
      </c>
      <c r="P721" s="1">
        <v>9.8587000000000007</v>
      </c>
      <c r="Q721" s="1">
        <v>611.62699999999995</v>
      </c>
      <c r="R721" s="1"/>
    </row>
    <row r="722" spans="1:18" x14ac:dyDescent="0.2">
      <c r="A722" t="s">
        <v>68</v>
      </c>
      <c r="B722">
        <v>2006</v>
      </c>
      <c r="C722" t="s">
        <v>18</v>
      </c>
      <c r="D722" s="1">
        <v>60.373730000000002</v>
      </c>
      <c r="E722" s="1">
        <v>262.36860000000001</v>
      </c>
      <c r="F722" s="2">
        <v>7.5014999999999998E-2</v>
      </c>
      <c r="G722" s="2">
        <v>0.23980000000000001</v>
      </c>
      <c r="H722" s="3">
        <v>23.4</v>
      </c>
      <c r="I722">
        <v>1.3</v>
      </c>
      <c r="J722">
        <v>66</v>
      </c>
      <c r="K722">
        <v>69</v>
      </c>
      <c r="L722">
        <v>69</v>
      </c>
      <c r="M722" s="1">
        <v>86.681510000000003</v>
      </c>
      <c r="N722" s="4">
        <v>2180</v>
      </c>
      <c r="O722" s="1">
        <v>1.26674</v>
      </c>
      <c r="P722" s="1">
        <v>9.70106</v>
      </c>
      <c r="Q722" s="1">
        <v>626.42499999999995</v>
      </c>
      <c r="R722" s="1"/>
    </row>
    <row r="723" spans="1:18" x14ac:dyDescent="0.2">
      <c r="A723" t="s">
        <v>68</v>
      </c>
      <c r="B723">
        <v>2007</v>
      </c>
      <c r="C723" t="s">
        <v>18</v>
      </c>
      <c r="D723" s="1">
        <v>60.688479999999998</v>
      </c>
      <c r="E723" s="1">
        <v>258.69400000000002</v>
      </c>
      <c r="F723" s="2">
        <v>7.3439999999999894E-2</v>
      </c>
      <c r="G723" s="2">
        <v>0.15184</v>
      </c>
      <c r="H723" s="3">
        <v>23.5</v>
      </c>
      <c r="I723">
        <v>1.4</v>
      </c>
      <c r="J723">
        <v>65</v>
      </c>
      <c r="K723">
        <v>75</v>
      </c>
      <c r="L723">
        <v>75</v>
      </c>
      <c r="M723" s="1">
        <v>85.856989999999996</v>
      </c>
      <c r="N723" s="4">
        <v>2210</v>
      </c>
      <c r="O723" s="1">
        <v>1.14062</v>
      </c>
      <c r="P723" s="1">
        <v>9.3419100000000004</v>
      </c>
      <c r="Q723" s="1">
        <v>641.62</v>
      </c>
      <c r="R723" s="1"/>
    </row>
    <row r="724" spans="1:18" x14ac:dyDescent="0.2">
      <c r="A724" t="s">
        <v>68</v>
      </c>
      <c r="B724">
        <v>2008</v>
      </c>
      <c r="C724" t="s">
        <v>18</v>
      </c>
      <c r="D724" s="1">
        <v>61.0351199999999</v>
      </c>
      <c r="E724" s="1">
        <v>254.95859999999999</v>
      </c>
      <c r="F724" s="2">
        <v>7.1664999999999895E-2</v>
      </c>
      <c r="G724" s="2">
        <v>0.124109999999999</v>
      </c>
      <c r="H724" s="3">
        <v>23.6</v>
      </c>
      <c r="I724">
        <v>1.5</v>
      </c>
      <c r="J724">
        <v>76</v>
      </c>
      <c r="K724">
        <v>81</v>
      </c>
      <c r="L724">
        <v>81</v>
      </c>
      <c r="M724" s="1">
        <v>85.035919999999905</v>
      </c>
      <c r="N724" s="4">
        <v>2280</v>
      </c>
      <c r="O724" s="1">
        <v>0.95067999999999997</v>
      </c>
      <c r="P724" s="1">
        <v>8.9773599999999991</v>
      </c>
      <c r="Q724" s="1">
        <v>657.22899999999902</v>
      </c>
      <c r="R724" s="1"/>
    </row>
    <row r="725" spans="1:18" x14ac:dyDescent="0.2">
      <c r="A725" t="s">
        <v>68</v>
      </c>
      <c r="B725">
        <v>2009</v>
      </c>
      <c r="C725" t="s">
        <v>18</v>
      </c>
      <c r="D725" s="1">
        <v>61.419699999999999</v>
      </c>
      <c r="E725" s="1">
        <v>250.52959999999999</v>
      </c>
      <c r="F725" s="2">
        <v>6.9704999999999906E-2</v>
      </c>
      <c r="G725" s="2">
        <v>0.17881</v>
      </c>
      <c r="H725" s="3">
        <v>23.7</v>
      </c>
      <c r="I725">
        <v>1.6</v>
      </c>
      <c r="J725">
        <v>79</v>
      </c>
      <c r="K725">
        <v>84</v>
      </c>
      <c r="L725">
        <v>83</v>
      </c>
      <c r="M725" s="1">
        <v>84.21875</v>
      </c>
      <c r="N725" s="4">
        <v>2320</v>
      </c>
      <c r="O725" s="1">
        <v>0.81143999999999905</v>
      </c>
      <c r="P725" s="1">
        <v>8.5668000000000006</v>
      </c>
      <c r="Q725" s="1">
        <v>673.25199999999995</v>
      </c>
      <c r="R725" s="1"/>
    </row>
    <row r="726" spans="1:18" x14ac:dyDescent="0.2">
      <c r="A726" t="s">
        <v>68</v>
      </c>
      <c r="B726">
        <v>2010</v>
      </c>
      <c r="C726" t="s">
        <v>18</v>
      </c>
      <c r="D726" s="1">
        <v>61.837139999999998</v>
      </c>
      <c r="E726" s="1">
        <v>245.417</v>
      </c>
      <c r="F726" s="2">
        <v>6.7815E-2</v>
      </c>
      <c r="G726" s="2">
        <v>0.13947999999999999</v>
      </c>
      <c r="H726" s="3">
        <v>23.8</v>
      </c>
      <c r="I726">
        <v>1.8</v>
      </c>
      <c r="J726">
        <v>72</v>
      </c>
      <c r="K726">
        <v>82</v>
      </c>
      <c r="L726">
        <v>74</v>
      </c>
      <c r="M726" s="1">
        <v>83.40598</v>
      </c>
      <c r="N726" s="4">
        <v>2370</v>
      </c>
      <c r="O726" s="1">
        <v>0.77738999999999903</v>
      </c>
      <c r="P726" s="1">
        <v>8.5149600000000003</v>
      </c>
      <c r="Q726" s="1">
        <v>689.69200000000001</v>
      </c>
      <c r="R726" s="1"/>
    </row>
    <row r="727" spans="1:18" x14ac:dyDescent="0.2">
      <c r="A727" t="s">
        <v>68</v>
      </c>
      <c r="B727">
        <v>2011</v>
      </c>
      <c r="C727" t="s">
        <v>18</v>
      </c>
      <c r="D727" s="1">
        <v>62.255490000000002</v>
      </c>
      <c r="E727" s="1">
        <v>240.542</v>
      </c>
      <c r="F727" s="2">
        <v>6.5769999999999995E-2</v>
      </c>
      <c r="G727" s="2">
        <v>0.10953</v>
      </c>
      <c r="H727" s="3">
        <v>23.9</v>
      </c>
      <c r="I727">
        <v>1.9</v>
      </c>
      <c r="J727">
        <v>79</v>
      </c>
      <c r="K727">
        <v>85</v>
      </c>
      <c r="L727">
        <v>83</v>
      </c>
      <c r="M727" s="1">
        <v>82.597880000000004</v>
      </c>
      <c r="N727" s="4">
        <v>2460</v>
      </c>
      <c r="O727" s="1">
        <v>1.66228</v>
      </c>
      <c r="P727" s="1">
        <v>9.0987100000000005</v>
      </c>
      <c r="Q727" s="1">
        <v>706.56899999999996</v>
      </c>
      <c r="R727" s="1"/>
    </row>
    <row r="728" spans="1:18" x14ac:dyDescent="0.2">
      <c r="A728" t="s">
        <v>68</v>
      </c>
      <c r="B728">
        <v>2012</v>
      </c>
      <c r="C728" t="s">
        <v>18</v>
      </c>
      <c r="D728" s="1">
        <v>62.608309999999904</v>
      </c>
      <c r="E728" s="1">
        <v>236.4991</v>
      </c>
      <c r="F728" s="2">
        <v>6.4049999999999996E-2</v>
      </c>
      <c r="G728" s="2">
        <v>0.11235000000000001</v>
      </c>
      <c r="H728" s="3">
        <v>24</v>
      </c>
      <c r="I728">
        <v>2.1</v>
      </c>
      <c r="J728">
        <v>85</v>
      </c>
      <c r="K728">
        <v>85</v>
      </c>
      <c r="L728">
        <v>86</v>
      </c>
      <c r="M728" s="1">
        <v>81.794910000000002</v>
      </c>
      <c r="N728" s="4">
        <v>2530</v>
      </c>
      <c r="O728" s="1">
        <v>0.871</v>
      </c>
      <c r="P728" s="1">
        <v>7.9280799999999996</v>
      </c>
      <c r="Q728" s="1">
        <v>723.87099999999998</v>
      </c>
      <c r="R728" s="1"/>
    </row>
    <row r="729" spans="1:18" x14ac:dyDescent="0.2">
      <c r="A729" t="s">
        <v>68</v>
      </c>
      <c r="B729">
        <v>2013</v>
      </c>
      <c r="C729" t="s">
        <v>18</v>
      </c>
      <c r="D729" s="1">
        <v>62.958500000000001</v>
      </c>
      <c r="E729" s="1">
        <v>232.94759999999999</v>
      </c>
      <c r="F729" s="2">
        <v>6.2144999999999999E-2</v>
      </c>
      <c r="G729" s="2">
        <v>0.24693999999999999</v>
      </c>
      <c r="H729" s="3">
        <v>24.1</v>
      </c>
      <c r="I729">
        <v>2.2000000000000002</v>
      </c>
      <c r="J729">
        <v>85</v>
      </c>
      <c r="K729">
        <v>85</v>
      </c>
      <c r="L729">
        <v>87</v>
      </c>
      <c r="M729" s="1">
        <v>80.997569999999996</v>
      </c>
      <c r="N729" s="4">
        <v>2630</v>
      </c>
      <c r="O729" s="1">
        <v>0.95701000000000003</v>
      </c>
      <c r="P729" s="1">
        <v>7.7668799999999996</v>
      </c>
      <c r="Q729" s="1">
        <v>741.505</v>
      </c>
      <c r="R729" s="1"/>
    </row>
    <row r="730" spans="1:18" x14ac:dyDescent="0.2">
      <c r="A730" t="s">
        <v>68</v>
      </c>
      <c r="B730">
        <v>2014</v>
      </c>
      <c r="C730" t="s">
        <v>18</v>
      </c>
      <c r="D730" s="1">
        <v>63.279890000000002</v>
      </c>
      <c r="E730" s="1">
        <v>230.0102</v>
      </c>
      <c r="F730" s="2">
        <v>6.0330000000000002E-2</v>
      </c>
      <c r="G730" s="2">
        <v>0.19012999999999999</v>
      </c>
      <c r="H730" s="3">
        <v>24.2</v>
      </c>
      <c r="I730">
        <v>2.4</v>
      </c>
      <c r="J730">
        <v>86</v>
      </c>
      <c r="K730">
        <v>87</v>
      </c>
      <c r="L730">
        <v>87</v>
      </c>
      <c r="M730" s="1">
        <v>80.206029999999998</v>
      </c>
      <c r="N730" s="4">
        <v>2670</v>
      </c>
      <c r="O730" s="1">
        <v>0.92632000000000003</v>
      </c>
      <c r="P730" s="1">
        <v>7.5846799999999996</v>
      </c>
      <c r="Q730" s="1">
        <v>759.39</v>
      </c>
      <c r="R730" s="1"/>
    </row>
    <row r="731" spans="1:18" x14ac:dyDescent="0.2">
      <c r="A731" t="s">
        <v>68</v>
      </c>
      <c r="B731">
        <v>2015</v>
      </c>
      <c r="C731" t="s">
        <v>18</v>
      </c>
      <c r="D731" s="1">
        <v>63.577909999999903</v>
      </c>
      <c r="E731" s="1">
        <v>227.34479999999999</v>
      </c>
      <c r="F731" s="2">
        <v>5.8610000000000002E-2</v>
      </c>
      <c r="G731" s="2">
        <v>0.22525999999999999</v>
      </c>
      <c r="H731" s="3">
        <v>24.3</v>
      </c>
      <c r="I731">
        <v>2.6</v>
      </c>
      <c r="J731">
        <v>90</v>
      </c>
      <c r="K731">
        <v>92</v>
      </c>
      <c r="L731">
        <v>91</v>
      </c>
      <c r="M731" s="1">
        <v>80.132000000000005</v>
      </c>
      <c r="N731" s="4">
        <v>2670</v>
      </c>
      <c r="O731" s="1">
        <v>1.0499000000000001</v>
      </c>
      <c r="P731" s="1">
        <v>7.77522</v>
      </c>
      <c r="Q731" s="1">
        <v>777.42399999999998</v>
      </c>
      <c r="R731" s="1"/>
    </row>
    <row r="732" spans="1:18" x14ac:dyDescent="0.2">
      <c r="A732" t="s">
        <v>68</v>
      </c>
      <c r="B732">
        <v>2016</v>
      </c>
      <c r="C732" t="s">
        <v>18</v>
      </c>
      <c r="D732" s="1">
        <v>63.858750000000001</v>
      </c>
      <c r="E732" s="1">
        <v>224.95089999999999</v>
      </c>
      <c r="F732" s="2">
        <v>5.7185E-2</v>
      </c>
      <c r="G732" s="2">
        <v>0.22525999999999999</v>
      </c>
      <c r="H732" s="3">
        <v>24.5</v>
      </c>
      <c r="I732">
        <v>2.8</v>
      </c>
      <c r="J732">
        <v>90</v>
      </c>
      <c r="K732">
        <v>92</v>
      </c>
      <c r="L732">
        <v>91</v>
      </c>
      <c r="M732" s="1">
        <v>80.148859999999999</v>
      </c>
      <c r="N732" s="4">
        <v>2700</v>
      </c>
      <c r="O732" s="1">
        <v>1.1224399999999899</v>
      </c>
      <c r="P732" s="1">
        <v>7.48665</v>
      </c>
      <c r="Q732" s="1">
        <v>795.59199999999998</v>
      </c>
      <c r="R732" s="1"/>
    </row>
    <row r="733" spans="1:18" x14ac:dyDescent="0.2">
      <c r="A733" t="s">
        <v>69</v>
      </c>
      <c r="B733">
        <v>2000</v>
      </c>
      <c r="C733" t="s">
        <v>18</v>
      </c>
      <c r="D733" s="1">
        <v>69.413409999999999</v>
      </c>
      <c r="E733" s="1">
        <v>166.81530000000001</v>
      </c>
      <c r="F733" s="2">
        <v>2.9960000000000001E-2</v>
      </c>
      <c r="G733" s="2">
        <v>3.49</v>
      </c>
      <c r="H733" s="3">
        <v>23.3</v>
      </c>
      <c r="I733">
        <v>1.1000000000000001</v>
      </c>
      <c r="J733">
        <v>86</v>
      </c>
      <c r="K733">
        <v>90</v>
      </c>
      <c r="L733">
        <v>90</v>
      </c>
      <c r="M733" s="1">
        <v>78.774959999999993</v>
      </c>
      <c r="N733" s="4">
        <v>3020</v>
      </c>
      <c r="O733" s="1">
        <v>3.1614</v>
      </c>
      <c r="P733" s="1">
        <v>4.4340099999999998</v>
      </c>
      <c r="Q733" s="1">
        <v>428.18799999999999</v>
      </c>
      <c r="R733" s="1"/>
    </row>
    <row r="734" spans="1:18" x14ac:dyDescent="0.2">
      <c r="A734" t="s">
        <v>69</v>
      </c>
      <c r="B734">
        <v>2001</v>
      </c>
      <c r="C734" t="s">
        <v>18</v>
      </c>
      <c r="D734" s="1">
        <v>69.850519999999904</v>
      </c>
      <c r="E734" s="1">
        <v>163.77930000000001</v>
      </c>
      <c r="F734" s="2">
        <v>2.7349999999999999E-2</v>
      </c>
      <c r="G734" s="2">
        <v>3.8611599999999999</v>
      </c>
      <c r="H734" s="3">
        <v>23.4</v>
      </c>
      <c r="I734">
        <v>1.2</v>
      </c>
      <c r="J734">
        <v>88</v>
      </c>
      <c r="K734">
        <v>91</v>
      </c>
      <c r="L734">
        <v>90</v>
      </c>
      <c r="M734" s="1">
        <v>78.956630000000004</v>
      </c>
      <c r="N734" s="4">
        <v>3150</v>
      </c>
      <c r="O734" s="1">
        <v>3.4698500000000001</v>
      </c>
      <c r="P734" s="1">
        <v>4.75244</v>
      </c>
      <c r="Q734" s="1">
        <v>435.709</v>
      </c>
      <c r="R734" s="1"/>
    </row>
    <row r="735" spans="1:18" x14ac:dyDescent="0.2">
      <c r="A735" t="s">
        <v>69</v>
      </c>
      <c r="B735">
        <v>2002</v>
      </c>
      <c r="C735" t="s">
        <v>18</v>
      </c>
      <c r="D735" s="1">
        <v>70.195430000000002</v>
      </c>
      <c r="E735" s="1">
        <v>161.5701</v>
      </c>
      <c r="F735" s="2">
        <v>2.5624999999999998E-2</v>
      </c>
      <c r="G735" s="2">
        <v>3.8748399999999998</v>
      </c>
      <c r="H735" s="3">
        <v>23.5</v>
      </c>
      <c r="I735">
        <v>1.3</v>
      </c>
      <c r="J735">
        <v>89</v>
      </c>
      <c r="K735">
        <v>92</v>
      </c>
      <c r="L735">
        <v>91</v>
      </c>
      <c r="M735" s="1">
        <v>79.136409999999998</v>
      </c>
      <c r="N735" s="4">
        <v>3270</v>
      </c>
      <c r="O735" s="1">
        <v>3.4620299999999999</v>
      </c>
      <c r="P735" s="1">
        <v>4.7556900000000004</v>
      </c>
      <c r="Q735" s="1">
        <v>442.950999999999</v>
      </c>
      <c r="R735" s="1"/>
    </row>
    <row r="736" spans="1:18" x14ac:dyDescent="0.2">
      <c r="A736" t="s">
        <v>69</v>
      </c>
      <c r="B736">
        <v>2003</v>
      </c>
      <c r="C736" t="s">
        <v>18</v>
      </c>
      <c r="D736" s="1">
        <v>70.415689999999998</v>
      </c>
      <c r="E736" s="1">
        <v>160.3323</v>
      </c>
      <c r="F736" s="2">
        <v>2.4504999999999999E-2</v>
      </c>
      <c r="G736" s="2">
        <v>4.2146800000000004</v>
      </c>
      <c r="H736" s="3">
        <v>23.6</v>
      </c>
      <c r="I736">
        <v>1.4</v>
      </c>
      <c r="J736">
        <v>90</v>
      </c>
      <c r="K736">
        <v>93</v>
      </c>
      <c r="L736">
        <v>92</v>
      </c>
      <c r="M736" s="1">
        <v>79.313839999999999</v>
      </c>
      <c r="N736" s="4">
        <v>3440</v>
      </c>
      <c r="O736" s="1">
        <v>3.3008500000000001</v>
      </c>
      <c r="P736" s="1">
        <v>4.5000900000000001</v>
      </c>
      <c r="Q736" s="1">
        <v>449.93</v>
      </c>
      <c r="R736" s="1"/>
    </row>
    <row r="737" spans="1:18" x14ac:dyDescent="0.2">
      <c r="A737" t="s">
        <v>69</v>
      </c>
      <c r="B737">
        <v>2004</v>
      </c>
      <c r="C737" t="s">
        <v>18</v>
      </c>
      <c r="D737" s="1">
        <v>70.562469999999905</v>
      </c>
      <c r="E737" s="1">
        <v>159.3931</v>
      </c>
      <c r="F737" s="2">
        <v>2.3970000000000002E-2</v>
      </c>
      <c r="G737" s="2">
        <v>4.2539099999999896</v>
      </c>
      <c r="H737" s="3">
        <v>23.7</v>
      </c>
      <c r="I737">
        <v>1.5</v>
      </c>
      <c r="J737">
        <v>91</v>
      </c>
      <c r="K737">
        <v>94</v>
      </c>
      <c r="L737">
        <v>93</v>
      </c>
      <c r="M737" s="1">
        <v>79.821190000000001</v>
      </c>
      <c r="N737" s="4">
        <v>3820</v>
      </c>
      <c r="O737" s="1">
        <v>3.1233599999999999</v>
      </c>
      <c r="P737" s="1">
        <v>4.3771100000000001</v>
      </c>
      <c r="Q737" s="1">
        <v>456.616999999999</v>
      </c>
      <c r="R737" s="1"/>
    </row>
    <row r="738" spans="1:18" x14ac:dyDescent="0.2">
      <c r="A738" t="s">
        <v>69</v>
      </c>
      <c r="B738">
        <v>2005</v>
      </c>
      <c r="C738" t="s">
        <v>18</v>
      </c>
      <c r="D738" s="1">
        <v>70.720089999999999</v>
      </c>
      <c r="E738" s="1">
        <v>157.2997</v>
      </c>
      <c r="F738" s="2">
        <v>2.3754999999999998E-2</v>
      </c>
      <c r="G738" s="2">
        <v>4.3214699999999997</v>
      </c>
      <c r="H738" s="3">
        <v>23.8</v>
      </c>
      <c r="I738">
        <v>1.6</v>
      </c>
      <c r="J738">
        <v>92</v>
      </c>
      <c r="K738">
        <v>95</v>
      </c>
      <c r="L738">
        <v>95</v>
      </c>
      <c r="M738" s="1">
        <v>80.335750000000004</v>
      </c>
      <c r="N738" s="4">
        <v>4090</v>
      </c>
      <c r="O738" s="1">
        <v>2.9531499999999999</v>
      </c>
      <c r="P738" s="1">
        <v>4.2736400000000003</v>
      </c>
      <c r="Q738" s="1">
        <v>463.03199999999998</v>
      </c>
      <c r="R738" s="1"/>
    </row>
    <row r="739" spans="1:18" x14ac:dyDescent="0.2">
      <c r="A739" t="s">
        <v>69</v>
      </c>
      <c r="B739">
        <v>2006</v>
      </c>
      <c r="C739" t="s">
        <v>18</v>
      </c>
      <c r="D739" s="1">
        <v>71.032740000000004</v>
      </c>
      <c r="E739" s="1">
        <v>150.46619999999999</v>
      </c>
      <c r="F739" s="2">
        <v>2.38199999999999E-2</v>
      </c>
      <c r="G739" s="2">
        <v>4.3555099999999998</v>
      </c>
      <c r="H739" s="3">
        <v>23.9</v>
      </c>
      <c r="I739">
        <v>1.7</v>
      </c>
      <c r="J739">
        <v>94</v>
      </c>
      <c r="K739">
        <v>97</v>
      </c>
      <c r="L739">
        <v>96</v>
      </c>
      <c r="M739" s="1">
        <v>80.857959999999906</v>
      </c>
      <c r="N739" s="4">
        <v>4470</v>
      </c>
      <c r="O739" s="1">
        <v>2.9746199999999998</v>
      </c>
      <c r="P739" s="1">
        <v>4.4897499999999999</v>
      </c>
      <c r="Q739" s="1">
        <v>469.17</v>
      </c>
      <c r="R739" s="1"/>
    </row>
    <row r="740" spans="1:18" x14ac:dyDescent="0.2">
      <c r="A740" t="s">
        <v>69</v>
      </c>
      <c r="B740">
        <v>2007</v>
      </c>
      <c r="C740" t="s">
        <v>18</v>
      </c>
      <c r="D740" s="1">
        <v>71.245379999999997</v>
      </c>
      <c r="E740" s="1">
        <v>146.1583</v>
      </c>
      <c r="F740" s="2">
        <v>2.3709999999999998E-2</v>
      </c>
      <c r="G740" s="2">
        <v>5.4023699999999897</v>
      </c>
      <c r="H740" s="3">
        <v>24</v>
      </c>
      <c r="I740">
        <v>1.8</v>
      </c>
      <c r="J740">
        <v>95</v>
      </c>
      <c r="K740">
        <v>98</v>
      </c>
      <c r="L740">
        <v>98</v>
      </c>
      <c r="M740" s="1">
        <v>81.387230000000002</v>
      </c>
      <c r="N740" s="4">
        <v>5320</v>
      </c>
      <c r="O740" s="1">
        <v>2.97690999999999</v>
      </c>
      <c r="P740" s="1">
        <v>4.1890000000000001</v>
      </c>
      <c r="Q740" s="1">
        <v>475.06</v>
      </c>
      <c r="R740" s="1"/>
    </row>
    <row r="741" spans="1:18" x14ac:dyDescent="0.2">
      <c r="A741" t="s">
        <v>69</v>
      </c>
      <c r="B741">
        <v>2008</v>
      </c>
      <c r="C741" t="s">
        <v>18</v>
      </c>
      <c r="D741" s="1">
        <v>71.471379999999996</v>
      </c>
      <c r="E741" s="1">
        <v>142.2345</v>
      </c>
      <c r="F741" s="2">
        <v>2.3494999999999999E-2</v>
      </c>
      <c r="G741" s="2">
        <v>4.2467199999999998</v>
      </c>
      <c r="H741" s="3">
        <v>24.1</v>
      </c>
      <c r="I741">
        <v>2</v>
      </c>
      <c r="J741">
        <v>96</v>
      </c>
      <c r="K741">
        <v>99</v>
      </c>
      <c r="L741">
        <v>99</v>
      </c>
      <c r="M741" s="1">
        <v>81.924019999999999</v>
      </c>
      <c r="N741" s="4">
        <v>5690</v>
      </c>
      <c r="O741" s="1">
        <v>2.45242</v>
      </c>
      <c r="P741" s="1">
        <v>3.5831300000000001</v>
      </c>
      <c r="Q741" s="1">
        <v>480.84199999999998</v>
      </c>
      <c r="R741" s="1"/>
    </row>
    <row r="742" spans="1:18" x14ac:dyDescent="0.2">
      <c r="A742" t="s">
        <v>69</v>
      </c>
      <c r="B742">
        <v>2009</v>
      </c>
      <c r="C742" t="s">
        <v>18</v>
      </c>
      <c r="D742" s="1">
        <v>71.664010000000005</v>
      </c>
      <c r="E742" s="1">
        <v>139.4365</v>
      </c>
      <c r="F742" s="2">
        <v>2.3195E-2</v>
      </c>
      <c r="G742" s="2">
        <v>4.1960699999999997</v>
      </c>
      <c r="H742" s="3">
        <v>24.2</v>
      </c>
      <c r="I742">
        <v>2.1</v>
      </c>
      <c r="J742">
        <v>97</v>
      </c>
      <c r="K742">
        <v>99</v>
      </c>
      <c r="L742">
        <v>99</v>
      </c>
      <c r="M742" s="1">
        <v>82.467190000000002</v>
      </c>
      <c r="N742" s="4">
        <v>5600</v>
      </c>
      <c r="O742" s="1">
        <v>2.77685</v>
      </c>
      <c r="P742" s="1">
        <v>3.8815199999999899</v>
      </c>
      <c r="Q742" s="1">
        <v>486.67099999999999</v>
      </c>
      <c r="R742" s="1"/>
    </row>
    <row r="743" spans="1:18" x14ac:dyDescent="0.2">
      <c r="A743" t="s">
        <v>69</v>
      </c>
      <c r="B743">
        <v>2010</v>
      </c>
      <c r="C743" t="s">
        <v>18</v>
      </c>
      <c r="D743" s="1">
        <v>71.821259999999995</v>
      </c>
      <c r="E743" s="1">
        <v>138.131</v>
      </c>
      <c r="F743" s="2">
        <v>2.2605E-2</v>
      </c>
      <c r="G743" s="2">
        <v>4.8141499999999997</v>
      </c>
      <c r="H743" s="3">
        <v>24.2</v>
      </c>
      <c r="I743">
        <v>2.2000000000000002</v>
      </c>
      <c r="J743">
        <v>97</v>
      </c>
      <c r="K743">
        <v>99</v>
      </c>
      <c r="L743">
        <v>99</v>
      </c>
      <c r="M743" s="1">
        <v>83.015059999999906</v>
      </c>
      <c r="N743" s="4">
        <v>5570</v>
      </c>
      <c r="O743" s="1">
        <v>2.83101</v>
      </c>
      <c r="P743" s="1">
        <v>4.4755599999999998</v>
      </c>
      <c r="Q743" s="1">
        <v>492.654</v>
      </c>
      <c r="R743" s="1"/>
    </row>
    <row r="744" spans="1:18" x14ac:dyDescent="0.2">
      <c r="A744" t="s">
        <v>69</v>
      </c>
      <c r="B744">
        <v>2011</v>
      </c>
      <c r="C744" t="s">
        <v>18</v>
      </c>
      <c r="D744" s="1">
        <v>72.036349999999999</v>
      </c>
      <c r="E744" s="1">
        <v>135.512</v>
      </c>
      <c r="F744" s="2">
        <v>2.2075000000000001E-2</v>
      </c>
      <c r="G744" s="2">
        <v>5.1370800000000001</v>
      </c>
      <c r="H744" s="3">
        <v>24.3</v>
      </c>
      <c r="I744">
        <v>2.2999999999999998</v>
      </c>
      <c r="J744">
        <v>96</v>
      </c>
      <c r="K744">
        <v>90</v>
      </c>
      <c r="L744">
        <v>90</v>
      </c>
      <c r="M744" s="1">
        <v>83.511759999999995</v>
      </c>
      <c r="N744" s="4">
        <v>5860</v>
      </c>
      <c r="O744" s="1">
        <v>2.8650199999999999</v>
      </c>
      <c r="P744" s="1">
        <v>4.3052700000000002</v>
      </c>
      <c r="Q744" s="1">
        <v>498.856999999999</v>
      </c>
      <c r="R744" s="1"/>
    </row>
    <row r="745" spans="1:18" x14ac:dyDescent="0.2">
      <c r="A745" t="s">
        <v>69</v>
      </c>
      <c r="B745">
        <v>2012</v>
      </c>
      <c r="C745" t="s">
        <v>18</v>
      </c>
      <c r="D745" s="1">
        <v>72.250959999999907</v>
      </c>
      <c r="E745" s="1">
        <v>132.74170000000001</v>
      </c>
      <c r="F745" s="2">
        <v>2.1340000000000001E-2</v>
      </c>
      <c r="G745" s="2">
        <v>5.0530299999999997</v>
      </c>
      <c r="H745" s="3">
        <v>24.3</v>
      </c>
      <c r="I745">
        <v>2.5</v>
      </c>
      <c r="J745">
        <v>91</v>
      </c>
      <c r="K745">
        <v>94</v>
      </c>
      <c r="L745">
        <v>94</v>
      </c>
      <c r="M745" s="1">
        <v>84.012889999999999</v>
      </c>
      <c r="N745" s="4">
        <v>5940</v>
      </c>
      <c r="O745" s="1">
        <v>3.0749200000000001</v>
      </c>
      <c r="P745" s="1">
        <v>5.1336500000000003</v>
      </c>
      <c r="Q745" s="1">
        <v>505.23500000000001</v>
      </c>
      <c r="R745" s="1"/>
    </row>
    <row r="746" spans="1:18" x14ac:dyDescent="0.2">
      <c r="A746" t="s">
        <v>69</v>
      </c>
      <c r="B746">
        <v>2013</v>
      </c>
      <c r="C746" t="s">
        <v>18</v>
      </c>
      <c r="D746" s="1">
        <v>72.499080000000006</v>
      </c>
      <c r="E746" s="1">
        <v>129.44290000000001</v>
      </c>
      <c r="F746" s="2">
        <v>2.0820000000000002E-2</v>
      </c>
      <c r="G746" s="2">
        <v>3.8172199999999998</v>
      </c>
      <c r="H746" s="3">
        <v>24.4</v>
      </c>
      <c r="I746">
        <v>2.6</v>
      </c>
      <c r="J746">
        <v>91</v>
      </c>
      <c r="K746">
        <v>93</v>
      </c>
      <c r="L746">
        <v>93</v>
      </c>
      <c r="M746" s="1">
        <v>84.518240000000006</v>
      </c>
      <c r="N746" s="4">
        <v>6070</v>
      </c>
      <c r="O746" s="1">
        <v>3.0558999999999998</v>
      </c>
      <c r="P746" s="1">
        <v>5.2899399999999996</v>
      </c>
      <c r="Q746" s="1">
        <v>511.74799999999999</v>
      </c>
      <c r="R746" s="1"/>
    </row>
    <row r="747" spans="1:18" x14ac:dyDescent="0.2">
      <c r="A747" t="s">
        <v>69</v>
      </c>
      <c r="B747">
        <v>2014</v>
      </c>
      <c r="C747" t="s">
        <v>18</v>
      </c>
      <c r="D747" s="1">
        <v>72.737459999999999</v>
      </c>
      <c r="E747" s="1">
        <v>126.3997</v>
      </c>
      <c r="F747" s="2">
        <v>2.0215E-2</v>
      </c>
      <c r="G747" s="2">
        <v>4.1719499999999998</v>
      </c>
      <c r="H747" s="3">
        <v>24.4</v>
      </c>
      <c r="I747">
        <v>2.8</v>
      </c>
      <c r="J747">
        <v>93</v>
      </c>
      <c r="K747">
        <v>95</v>
      </c>
      <c r="L747">
        <v>95</v>
      </c>
      <c r="M747" s="1">
        <v>85.027760000000001</v>
      </c>
      <c r="N747" s="4">
        <v>6050</v>
      </c>
      <c r="O747" s="1">
        <v>3.04347999999999</v>
      </c>
      <c r="P747" s="1">
        <v>5.3272199999999996</v>
      </c>
      <c r="Q747" s="1">
        <v>518.27099999999996</v>
      </c>
      <c r="R747" s="1"/>
    </row>
    <row r="748" spans="1:18" x14ac:dyDescent="0.2">
      <c r="A748" t="s">
        <v>69</v>
      </c>
      <c r="B748">
        <v>2015</v>
      </c>
      <c r="C748" t="s">
        <v>18</v>
      </c>
      <c r="D748" s="1">
        <v>72.974180000000004</v>
      </c>
      <c r="E748" s="1">
        <v>123.5172</v>
      </c>
      <c r="F748" s="2">
        <v>1.951E-2</v>
      </c>
      <c r="G748" s="2">
        <v>4.39452</v>
      </c>
      <c r="H748" s="3">
        <v>24.5</v>
      </c>
      <c r="I748">
        <v>2.9</v>
      </c>
      <c r="J748">
        <v>92</v>
      </c>
      <c r="K748">
        <v>93</v>
      </c>
      <c r="L748">
        <v>93</v>
      </c>
      <c r="M748" s="1">
        <v>85.878810000000001</v>
      </c>
      <c r="N748" s="4">
        <v>6180</v>
      </c>
      <c r="O748" s="1">
        <v>3.1735000000000002</v>
      </c>
      <c r="P748" s="1">
        <v>4.8186099999999996</v>
      </c>
      <c r="Q748" s="1">
        <v>524.74300000000005</v>
      </c>
      <c r="R748" s="1"/>
    </row>
    <row r="749" spans="1:18" x14ac:dyDescent="0.2">
      <c r="A749" t="s">
        <v>69</v>
      </c>
      <c r="B749">
        <v>2016</v>
      </c>
      <c r="C749" t="s">
        <v>18</v>
      </c>
      <c r="D749" s="1">
        <v>73.168409999999994</v>
      </c>
      <c r="E749" s="1">
        <v>121.7998</v>
      </c>
      <c r="F749" s="2">
        <v>1.8704999999999999E-2</v>
      </c>
      <c r="G749" s="2">
        <v>4.1127799999999999</v>
      </c>
      <c r="H749" s="3">
        <v>24.5</v>
      </c>
      <c r="I749">
        <v>3.1</v>
      </c>
      <c r="J749">
        <v>93</v>
      </c>
      <c r="K749">
        <v>95</v>
      </c>
      <c r="L749">
        <v>96</v>
      </c>
      <c r="M749" s="1">
        <v>86.487979999999993</v>
      </c>
      <c r="N749" s="4">
        <v>6470</v>
      </c>
      <c r="O749" s="1">
        <v>3.0794299999999999</v>
      </c>
      <c r="P749" s="1">
        <v>4.8432500000000003</v>
      </c>
      <c r="Q749" s="1">
        <v>531.14599999999996</v>
      </c>
      <c r="R749" s="1"/>
    </row>
    <row r="750" spans="1:18" x14ac:dyDescent="0.2">
      <c r="A750" t="s">
        <v>70</v>
      </c>
      <c r="B750">
        <v>2000</v>
      </c>
      <c r="C750" t="s">
        <v>22</v>
      </c>
      <c r="D750" s="1">
        <v>72.499759999999995</v>
      </c>
      <c r="E750" s="1">
        <v>156.7081</v>
      </c>
      <c r="F750" s="2">
        <v>1.2345E-2</v>
      </c>
      <c r="G750" s="2">
        <v>6.8571099999999996</v>
      </c>
      <c r="H750" s="3">
        <v>25.1</v>
      </c>
      <c r="I750">
        <v>5</v>
      </c>
      <c r="J750">
        <v>95</v>
      </c>
      <c r="K750">
        <v>96</v>
      </c>
      <c r="L750">
        <v>95</v>
      </c>
      <c r="M750" s="1">
        <v>98.253769999999903</v>
      </c>
      <c r="N750" s="4">
        <v>15660</v>
      </c>
      <c r="O750" s="1">
        <v>2.5182099999999998</v>
      </c>
      <c r="P750" s="1">
        <v>4.4806999999999997</v>
      </c>
      <c r="Q750" s="1">
        <v>76.016000000000005</v>
      </c>
      <c r="R750" s="1"/>
    </row>
    <row r="751" spans="1:18" x14ac:dyDescent="0.2">
      <c r="A751" t="s">
        <v>70</v>
      </c>
      <c r="B751">
        <v>2001</v>
      </c>
      <c r="C751" t="s">
        <v>22</v>
      </c>
      <c r="D751" s="1">
        <v>73.026179999999997</v>
      </c>
      <c r="E751" s="1">
        <v>154.45580000000001</v>
      </c>
      <c r="F751" s="2">
        <v>1.1639999999999999E-2</v>
      </c>
      <c r="G751" s="2">
        <v>6.8523199999999997</v>
      </c>
      <c r="H751" s="3">
        <v>25.2</v>
      </c>
      <c r="I751">
        <v>5.3</v>
      </c>
      <c r="J751">
        <v>97</v>
      </c>
      <c r="K751">
        <v>99</v>
      </c>
      <c r="L751">
        <v>97</v>
      </c>
      <c r="M751" s="1">
        <v>98.137259999999998</v>
      </c>
      <c r="N751" s="4">
        <v>15330</v>
      </c>
      <c r="O751" s="1">
        <v>3.0598399999999999</v>
      </c>
      <c r="P751" s="1">
        <v>5.2803000000000004</v>
      </c>
      <c r="Q751" s="1">
        <v>77.212000000000003</v>
      </c>
      <c r="R751" s="1"/>
    </row>
    <row r="752" spans="1:18" x14ac:dyDescent="0.2">
      <c r="A752" t="s">
        <v>70</v>
      </c>
      <c r="B752">
        <v>2002</v>
      </c>
      <c r="C752" t="s">
        <v>22</v>
      </c>
      <c r="D752" s="1">
        <v>73.422899999999998</v>
      </c>
      <c r="E752" s="1">
        <v>148.88409999999999</v>
      </c>
      <c r="F752" s="2">
        <v>1.123E-2</v>
      </c>
      <c r="G752" s="2">
        <v>6.6730999999999998</v>
      </c>
      <c r="H752" s="3">
        <v>25.3</v>
      </c>
      <c r="I752">
        <v>5.6</v>
      </c>
      <c r="J752">
        <v>99</v>
      </c>
      <c r="K752">
        <v>93</v>
      </c>
      <c r="L752">
        <v>98</v>
      </c>
      <c r="M752" s="1">
        <v>98.020750000000007</v>
      </c>
      <c r="N752" s="4">
        <v>15200</v>
      </c>
      <c r="O752" s="1">
        <v>3.2359499999999999</v>
      </c>
      <c r="P752" s="1">
        <v>5.4264700000000001</v>
      </c>
      <c r="Q752" s="1">
        <v>78.295000000000002</v>
      </c>
      <c r="R752" s="1"/>
    </row>
    <row r="753" spans="1:18" x14ac:dyDescent="0.2">
      <c r="A753" t="s">
        <v>70</v>
      </c>
      <c r="B753">
        <v>2003</v>
      </c>
      <c r="C753" t="s">
        <v>22</v>
      </c>
      <c r="D753" s="1">
        <v>73.347110000000001</v>
      </c>
      <c r="E753" s="1">
        <v>151.21600000000001</v>
      </c>
      <c r="F753" s="2">
        <v>1.099E-2</v>
      </c>
      <c r="G753" s="2">
        <v>6.9121199999999998</v>
      </c>
      <c r="H753" s="3">
        <v>25.4</v>
      </c>
      <c r="I753">
        <v>5.9</v>
      </c>
      <c r="J753">
        <v>99</v>
      </c>
      <c r="K753">
        <v>99</v>
      </c>
      <c r="L753">
        <v>99</v>
      </c>
      <c r="M753" s="1">
        <v>97.904240000000001</v>
      </c>
      <c r="N753" s="4">
        <v>16300</v>
      </c>
      <c r="O753" s="1">
        <v>3.57255999999999</v>
      </c>
      <c r="P753" s="1">
        <v>5.8121700000000001</v>
      </c>
      <c r="Q753" s="1">
        <v>79.3</v>
      </c>
      <c r="R753" s="1"/>
    </row>
    <row r="754" spans="1:18" x14ac:dyDescent="0.2">
      <c r="A754" t="s">
        <v>70</v>
      </c>
      <c r="B754">
        <v>2004</v>
      </c>
      <c r="C754" t="s">
        <v>22</v>
      </c>
      <c r="D754" s="1">
        <v>73.339780000000005</v>
      </c>
      <c r="E754" s="1">
        <v>152.8449</v>
      </c>
      <c r="F754" s="2">
        <v>1.07599999999999E-2</v>
      </c>
      <c r="G754" s="2">
        <v>6.7232899999999898</v>
      </c>
      <c r="H754" s="3">
        <v>25.5</v>
      </c>
      <c r="I754">
        <v>6.2</v>
      </c>
      <c r="J754">
        <v>97</v>
      </c>
      <c r="K754">
        <v>97</v>
      </c>
      <c r="L754">
        <v>97</v>
      </c>
      <c r="M754" s="1">
        <v>97.787739999999999</v>
      </c>
      <c r="N754" s="4">
        <v>17410</v>
      </c>
      <c r="O754" s="1">
        <v>3.1106199999999999</v>
      </c>
      <c r="P754" s="1">
        <v>5.25793</v>
      </c>
      <c r="Q754" s="1">
        <v>80.335999999999999</v>
      </c>
      <c r="R754" s="1"/>
    </row>
    <row r="755" spans="1:18" x14ac:dyDescent="0.2">
      <c r="A755" t="s">
        <v>70</v>
      </c>
      <c r="B755">
        <v>2005</v>
      </c>
      <c r="C755" t="s">
        <v>22</v>
      </c>
      <c r="D755" s="1">
        <v>73.378039999999999</v>
      </c>
      <c r="E755" s="1">
        <v>156.06809999999999</v>
      </c>
      <c r="F755" s="2">
        <v>1.042E-2</v>
      </c>
      <c r="G755" s="2">
        <v>7.4351899999999898</v>
      </c>
      <c r="H755" s="3">
        <v>25.6</v>
      </c>
      <c r="I755">
        <v>6.5</v>
      </c>
      <c r="J755">
        <v>99</v>
      </c>
      <c r="K755">
        <v>98</v>
      </c>
      <c r="L755">
        <v>99</v>
      </c>
      <c r="M755" s="1">
        <v>97.671229999999994</v>
      </c>
      <c r="N755" s="4">
        <v>18990</v>
      </c>
      <c r="O755" s="1">
        <v>2.7543000000000002</v>
      </c>
      <c r="P755" s="1">
        <v>4.9707499999999998</v>
      </c>
      <c r="Q755" s="1">
        <v>81.465000000000003</v>
      </c>
      <c r="R755" s="1"/>
    </row>
    <row r="756" spans="1:18" x14ac:dyDescent="0.2">
      <c r="A756" t="s">
        <v>70</v>
      </c>
      <c r="B756">
        <v>2006</v>
      </c>
      <c r="C756" t="s">
        <v>22</v>
      </c>
      <c r="D756" s="1">
        <v>73.461410000000001</v>
      </c>
      <c r="E756" s="1">
        <v>155.1216</v>
      </c>
      <c r="F756" s="2">
        <v>9.9299999999999996E-3</v>
      </c>
      <c r="G756" s="2">
        <v>7.6952199999999999</v>
      </c>
      <c r="H756" s="3">
        <v>25.7</v>
      </c>
      <c r="I756">
        <v>6.9</v>
      </c>
      <c r="J756">
        <v>99</v>
      </c>
      <c r="K756">
        <v>99</v>
      </c>
      <c r="L756">
        <v>99</v>
      </c>
      <c r="M756" s="1">
        <v>97.554730000000006</v>
      </c>
      <c r="N756" s="4">
        <v>21740</v>
      </c>
      <c r="O756" s="1">
        <v>2.4893900000000002</v>
      </c>
      <c r="P756" s="1">
        <v>4.6692200000000001</v>
      </c>
      <c r="Q756" s="1">
        <v>82.703999999999994</v>
      </c>
      <c r="R756" s="1"/>
    </row>
    <row r="757" spans="1:18" x14ac:dyDescent="0.2">
      <c r="A757" t="s">
        <v>70</v>
      </c>
      <c r="B757">
        <v>2007</v>
      </c>
      <c r="C757" t="s">
        <v>22</v>
      </c>
      <c r="D757" s="1">
        <v>73.775850000000005</v>
      </c>
      <c r="E757" s="1">
        <v>148.97839999999999</v>
      </c>
      <c r="F757" s="2">
        <v>9.3449999999999991E-3</v>
      </c>
      <c r="G757" s="2">
        <v>8.1072100000000002</v>
      </c>
      <c r="H757" s="3">
        <v>25.8</v>
      </c>
      <c r="I757">
        <v>7.2</v>
      </c>
      <c r="J757">
        <v>99</v>
      </c>
      <c r="K757">
        <v>98</v>
      </c>
      <c r="L757">
        <v>99</v>
      </c>
      <c r="M757" s="1">
        <v>97.438220000000001</v>
      </c>
      <c r="N757" s="4">
        <v>24020</v>
      </c>
      <c r="O757" s="1">
        <v>2.5426000000000002</v>
      </c>
      <c r="P757" s="1">
        <v>4.7082499999999996</v>
      </c>
      <c r="Q757" s="1">
        <v>84.025999999999996</v>
      </c>
      <c r="R757" s="1"/>
    </row>
    <row r="758" spans="1:18" x14ac:dyDescent="0.2">
      <c r="A758" t="s">
        <v>70</v>
      </c>
      <c r="B758">
        <v>2008</v>
      </c>
      <c r="C758" t="s">
        <v>22</v>
      </c>
      <c r="D758" s="1">
        <v>74.014939999999996</v>
      </c>
      <c r="E758" s="1">
        <v>146.84059999999999</v>
      </c>
      <c r="F758" s="2">
        <v>8.7150000000000005E-3</v>
      </c>
      <c r="G758" s="2">
        <v>8.4067299999999996</v>
      </c>
      <c r="H758" s="3">
        <v>25.9</v>
      </c>
      <c r="I758">
        <v>7.6</v>
      </c>
      <c r="J758">
        <v>99</v>
      </c>
      <c r="K758">
        <v>99</v>
      </c>
      <c r="L758">
        <v>99</v>
      </c>
      <c r="M758" s="1">
        <v>97.321719999999999</v>
      </c>
      <c r="N758" s="4">
        <v>23970</v>
      </c>
      <c r="O758" s="1">
        <v>2.3228200000000001</v>
      </c>
      <c r="P758" s="1">
        <v>4.3930999999999996</v>
      </c>
      <c r="Q758" s="1">
        <v>85.397000000000006</v>
      </c>
      <c r="R758" s="1"/>
    </row>
    <row r="759" spans="1:18" x14ac:dyDescent="0.2">
      <c r="A759" t="s">
        <v>70</v>
      </c>
      <c r="B759">
        <v>2009</v>
      </c>
      <c r="C759" t="s">
        <v>22</v>
      </c>
      <c r="D759" s="1">
        <v>74.479419999999905</v>
      </c>
      <c r="E759" s="1">
        <v>138.23320000000001</v>
      </c>
      <c r="F759" s="2">
        <v>8.0700000000000008E-3</v>
      </c>
      <c r="G759" s="2">
        <v>7.6368399999999896</v>
      </c>
      <c r="H759" s="3">
        <v>26</v>
      </c>
      <c r="I759">
        <v>8</v>
      </c>
      <c r="J759">
        <v>99</v>
      </c>
      <c r="K759">
        <v>98</v>
      </c>
      <c r="L759">
        <v>99</v>
      </c>
      <c r="M759" s="1">
        <v>97.205209999999994</v>
      </c>
      <c r="N759" s="4">
        <v>20970</v>
      </c>
      <c r="O759" s="1">
        <v>2.5074700000000001</v>
      </c>
      <c r="P759" s="1">
        <v>4.3979400000000002</v>
      </c>
      <c r="Q759" s="1">
        <v>86.745999999999995</v>
      </c>
      <c r="R759" s="1"/>
    </row>
    <row r="760" spans="1:18" x14ac:dyDescent="0.2">
      <c r="A760" t="s">
        <v>70</v>
      </c>
      <c r="B760">
        <v>2010</v>
      </c>
      <c r="C760" t="s">
        <v>22</v>
      </c>
      <c r="D760" s="1">
        <v>74.694500000000005</v>
      </c>
      <c r="E760" s="1">
        <v>134.64410000000001</v>
      </c>
      <c r="F760" s="2">
        <v>7.4299999999999904E-3</v>
      </c>
      <c r="G760" s="2">
        <v>7.4071300000000004</v>
      </c>
      <c r="H760" s="3">
        <v>26.1</v>
      </c>
      <c r="I760">
        <v>8.5</v>
      </c>
      <c r="J760">
        <v>98</v>
      </c>
      <c r="K760">
        <v>99</v>
      </c>
      <c r="L760">
        <v>98</v>
      </c>
      <c r="M760" s="1">
        <v>97.088709999999907</v>
      </c>
      <c r="N760" s="4">
        <v>19680</v>
      </c>
      <c r="O760" s="1">
        <v>2.9528300000000001</v>
      </c>
      <c r="P760" s="1">
        <v>5.1871</v>
      </c>
      <c r="Q760" s="1">
        <v>88.027999999999906</v>
      </c>
      <c r="R760" s="1"/>
    </row>
    <row r="761" spans="1:18" x14ac:dyDescent="0.2">
      <c r="A761" t="s">
        <v>70</v>
      </c>
      <c r="B761">
        <v>2011</v>
      </c>
      <c r="C761" t="s">
        <v>22</v>
      </c>
      <c r="D761" s="1">
        <v>74.969930000000005</v>
      </c>
      <c r="E761" s="1">
        <v>128.17429999999999</v>
      </c>
      <c r="F761" s="2">
        <v>6.7999999999999996E-3</v>
      </c>
      <c r="G761" s="2">
        <v>7.2835599999999996</v>
      </c>
      <c r="H761" s="3">
        <v>26.2</v>
      </c>
      <c r="I761">
        <v>8.9</v>
      </c>
      <c r="J761">
        <v>99</v>
      </c>
      <c r="K761">
        <v>99</v>
      </c>
      <c r="L761">
        <v>99</v>
      </c>
      <c r="M761" s="1">
        <v>96.972200000000001</v>
      </c>
      <c r="N761" s="4">
        <v>19260</v>
      </c>
      <c r="O761" s="1">
        <v>2.7846899999999999</v>
      </c>
      <c r="P761" s="1">
        <v>5.2960199999999897</v>
      </c>
      <c r="Q761" s="1">
        <v>89.252999999999901</v>
      </c>
      <c r="R761" s="1"/>
    </row>
    <row r="762" spans="1:18" x14ac:dyDescent="0.2">
      <c r="A762" t="s">
        <v>70</v>
      </c>
      <c r="B762">
        <v>2012</v>
      </c>
      <c r="C762" t="s">
        <v>22</v>
      </c>
      <c r="D762" s="1">
        <v>74.810810000000004</v>
      </c>
      <c r="E762" s="1">
        <v>127.0729</v>
      </c>
      <c r="F762" s="2">
        <v>6.7949999999999998E-3</v>
      </c>
      <c r="G762" s="2">
        <v>7.4426699999999997</v>
      </c>
      <c r="H762" s="3">
        <v>26.3</v>
      </c>
      <c r="I762">
        <v>9.4</v>
      </c>
      <c r="J762">
        <v>98</v>
      </c>
      <c r="K762">
        <v>97</v>
      </c>
      <c r="L762">
        <v>98</v>
      </c>
      <c r="M762" s="1">
        <v>96.855689999999996</v>
      </c>
      <c r="N762" s="4">
        <v>19900</v>
      </c>
      <c r="O762" s="1">
        <v>2.81908</v>
      </c>
      <c r="P762" s="1">
        <v>5.1910600000000002</v>
      </c>
      <c r="Q762" s="1">
        <v>90.408999999999907</v>
      </c>
      <c r="R762" s="1"/>
    </row>
    <row r="763" spans="1:18" x14ac:dyDescent="0.2">
      <c r="A763" t="s">
        <v>70</v>
      </c>
      <c r="B763">
        <v>2013</v>
      </c>
      <c r="C763" t="s">
        <v>22</v>
      </c>
      <c r="D763" s="1">
        <v>74.768019999999893</v>
      </c>
      <c r="E763" s="1">
        <v>126.9949</v>
      </c>
      <c r="F763" s="2">
        <v>6.1649999999999899E-3</v>
      </c>
      <c r="G763" s="2">
        <v>7.6200399999999897</v>
      </c>
      <c r="H763" s="3">
        <v>26.4</v>
      </c>
      <c r="I763">
        <v>9.9</v>
      </c>
      <c r="J763">
        <v>96</v>
      </c>
      <c r="K763">
        <v>98</v>
      </c>
      <c r="L763">
        <v>99</v>
      </c>
      <c r="M763" s="1">
        <v>96.739189999999994</v>
      </c>
      <c r="N763" s="4">
        <v>19990</v>
      </c>
      <c r="O763" s="1">
        <v>3.0208900000000001</v>
      </c>
      <c r="P763" s="1">
        <v>5.41709</v>
      </c>
      <c r="Q763" s="1">
        <v>91.516000000000005</v>
      </c>
      <c r="R763" s="1"/>
    </row>
    <row r="764" spans="1:18" x14ac:dyDescent="0.2">
      <c r="A764" t="s">
        <v>70</v>
      </c>
      <c r="B764">
        <v>2014</v>
      </c>
      <c r="C764" t="s">
        <v>22</v>
      </c>
      <c r="D764" s="1">
        <v>74.621729999999999</v>
      </c>
      <c r="E764" s="1">
        <v>126.6074</v>
      </c>
      <c r="F764" s="2">
        <v>5.5449999999999996E-3</v>
      </c>
      <c r="G764" s="2">
        <v>7.3915199999999999</v>
      </c>
      <c r="H764" s="3">
        <v>26.5</v>
      </c>
      <c r="I764">
        <v>10.4</v>
      </c>
      <c r="J764">
        <v>93</v>
      </c>
      <c r="K764">
        <v>96</v>
      </c>
      <c r="L764">
        <v>99</v>
      </c>
      <c r="M764" s="1">
        <v>96.739189999999994</v>
      </c>
      <c r="N764" s="4">
        <v>20900</v>
      </c>
      <c r="O764" s="1">
        <v>2.9027799999999999</v>
      </c>
      <c r="P764" s="1">
        <v>5.2524600000000001</v>
      </c>
      <c r="Q764" s="1">
        <v>92.561999999999998</v>
      </c>
      <c r="R764" s="1"/>
    </row>
    <row r="765" spans="1:18" x14ac:dyDescent="0.2">
      <c r="A765" t="s">
        <v>70</v>
      </c>
      <c r="B765">
        <v>2015</v>
      </c>
      <c r="C765" t="s">
        <v>22</v>
      </c>
      <c r="D765" s="1">
        <v>74.960660000000004</v>
      </c>
      <c r="E765" s="1">
        <v>121.9186</v>
      </c>
      <c r="F765" s="2">
        <v>5.5299999999999898E-3</v>
      </c>
      <c r="G765" s="2">
        <v>7.5921599999999998</v>
      </c>
      <c r="H765" s="3">
        <v>26.6</v>
      </c>
      <c r="I765">
        <v>10.9</v>
      </c>
      <c r="J765">
        <v>91</v>
      </c>
      <c r="K765">
        <v>86</v>
      </c>
      <c r="L765">
        <v>99</v>
      </c>
      <c r="M765" s="1">
        <v>96.739189999999994</v>
      </c>
      <c r="N765" s="4">
        <v>21660</v>
      </c>
      <c r="O765" s="1">
        <v>2.60703</v>
      </c>
      <c r="P765" s="1">
        <v>4.7017499999999997</v>
      </c>
      <c r="Q765" s="1">
        <v>93.566000000000003</v>
      </c>
      <c r="R765" s="1"/>
    </row>
    <row r="766" spans="1:18" x14ac:dyDescent="0.2">
      <c r="A766" t="s">
        <v>70</v>
      </c>
      <c r="B766">
        <v>2016</v>
      </c>
      <c r="C766" t="s">
        <v>22</v>
      </c>
      <c r="D766" s="1">
        <v>74.997540000000001</v>
      </c>
      <c r="E766" s="1">
        <v>119.8657</v>
      </c>
      <c r="F766" s="2">
        <v>4.9100000000000003E-3</v>
      </c>
      <c r="G766" s="2">
        <v>7.5466899999999901</v>
      </c>
      <c r="H766" s="3">
        <v>26.7</v>
      </c>
      <c r="I766">
        <v>11.5</v>
      </c>
      <c r="J766">
        <v>88</v>
      </c>
      <c r="K766">
        <v>87</v>
      </c>
      <c r="L766">
        <v>92</v>
      </c>
      <c r="M766" s="1">
        <v>96.739189999999994</v>
      </c>
      <c r="N766" s="4">
        <v>22580</v>
      </c>
      <c r="O766" s="1">
        <v>2.1394299999999999</v>
      </c>
      <c r="P766" s="1">
        <v>4.3573000000000004</v>
      </c>
      <c r="Q766" s="1">
        <v>94.527000000000001</v>
      </c>
      <c r="R766" s="1"/>
    </row>
    <row r="767" spans="1:18" x14ac:dyDescent="0.2">
      <c r="A767" t="s">
        <v>71</v>
      </c>
      <c r="B767">
        <v>2000</v>
      </c>
      <c r="C767" t="s">
        <v>22</v>
      </c>
      <c r="D767" s="1">
        <v>71.993840000000006</v>
      </c>
      <c r="E767" s="1">
        <v>202.38480000000001</v>
      </c>
      <c r="F767" s="2">
        <v>1.404E-2</v>
      </c>
      <c r="G767" s="2">
        <v>11.92764</v>
      </c>
      <c r="H767" s="3">
        <v>26.7</v>
      </c>
      <c r="I767">
        <v>11.4</v>
      </c>
      <c r="J767">
        <v>93</v>
      </c>
      <c r="K767">
        <v>91</v>
      </c>
      <c r="L767">
        <v>99</v>
      </c>
      <c r="M767" s="1">
        <v>98.245500000000007</v>
      </c>
      <c r="N767" s="4">
        <v>25780</v>
      </c>
      <c r="O767" s="1">
        <v>1.91648</v>
      </c>
      <c r="P767" s="1">
        <v>4.0338699999999896</v>
      </c>
      <c r="Q767" s="1">
        <v>298.05099999999999</v>
      </c>
      <c r="R767" s="1"/>
    </row>
    <row r="768" spans="1:18" x14ac:dyDescent="0.2">
      <c r="A768" t="s">
        <v>71</v>
      </c>
      <c r="B768">
        <v>2001</v>
      </c>
      <c r="C768" t="s">
        <v>22</v>
      </c>
      <c r="D768" s="1">
        <v>72.028239999999997</v>
      </c>
      <c r="E768" s="1">
        <v>204.25040000000001</v>
      </c>
      <c r="F768" s="2">
        <v>1.3905000000000001E-2</v>
      </c>
      <c r="G768" s="2">
        <v>11.378399999999999</v>
      </c>
      <c r="H768" s="3">
        <v>26.8</v>
      </c>
      <c r="I768">
        <v>11.8</v>
      </c>
      <c r="J768">
        <v>94</v>
      </c>
      <c r="K768">
        <v>98</v>
      </c>
      <c r="L768">
        <v>99</v>
      </c>
      <c r="M768" s="1">
        <v>98.288259999999994</v>
      </c>
      <c r="N768" s="4">
        <v>26450</v>
      </c>
      <c r="O768" s="1">
        <v>1.9206399999999999</v>
      </c>
      <c r="P768" s="1">
        <v>4.0124899999999997</v>
      </c>
      <c r="Q768" s="1">
        <v>302.61799999999999</v>
      </c>
      <c r="R768" s="1"/>
    </row>
    <row r="769" spans="1:18" x14ac:dyDescent="0.2">
      <c r="A769" t="s">
        <v>71</v>
      </c>
      <c r="B769">
        <v>2002</v>
      </c>
      <c r="C769" t="s">
        <v>22</v>
      </c>
      <c r="D769" s="1">
        <v>72.124169999999907</v>
      </c>
      <c r="E769" s="1">
        <v>205.56270000000001</v>
      </c>
      <c r="F769" s="2">
        <v>1.353E-2</v>
      </c>
      <c r="G769" s="2">
        <v>10.94389</v>
      </c>
      <c r="H769" s="3">
        <v>26.9</v>
      </c>
      <c r="I769">
        <v>12.1</v>
      </c>
      <c r="J769">
        <v>94</v>
      </c>
      <c r="K769">
        <v>93</v>
      </c>
      <c r="L769">
        <v>94</v>
      </c>
      <c r="M769" s="1">
        <v>98.331019999999995</v>
      </c>
      <c r="N769" s="4">
        <v>27240</v>
      </c>
      <c r="O769" s="1">
        <v>2.00081</v>
      </c>
      <c r="P769" s="1">
        <v>4.1514699999999998</v>
      </c>
      <c r="Q769" s="1">
        <v>307.66000000000003</v>
      </c>
      <c r="R769" s="1"/>
    </row>
    <row r="770" spans="1:18" x14ac:dyDescent="0.2">
      <c r="A770" t="s">
        <v>71</v>
      </c>
      <c r="B770">
        <v>2003</v>
      </c>
      <c r="C770" t="s">
        <v>22</v>
      </c>
      <c r="D770" s="1">
        <v>72.359089999999995</v>
      </c>
      <c r="E770" s="1">
        <v>203.1508</v>
      </c>
      <c r="F770" s="2">
        <v>1.28849999999999E-2</v>
      </c>
      <c r="G770" s="2">
        <v>10.589499999999999</v>
      </c>
      <c r="H770" s="3">
        <v>27</v>
      </c>
      <c r="I770">
        <v>12.4</v>
      </c>
      <c r="J770">
        <v>90</v>
      </c>
      <c r="K770">
        <v>93</v>
      </c>
      <c r="L770">
        <v>92</v>
      </c>
      <c r="M770" s="1">
        <v>98.37379</v>
      </c>
      <c r="N770" s="4">
        <v>27010</v>
      </c>
      <c r="O770" s="1">
        <v>2.0338799999999999</v>
      </c>
      <c r="P770" s="1">
        <v>4.3563099999999997</v>
      </c>
      <c r="Q770" s="1">
        <v>313.12900000000002</v>
      </c>
      <c r="R770" s="1"/>
    </row>
    <row r="771" spans="1:18" x14ac:dyDescent="0.2">
      <c r="A771" t="s">
        <v>71</v>
      </c>
      <c r="B771">
        <v>2004</v>
      </c>
      <c r="C771" t="s">
        <v>22</v>
      </c>
      <c r="D771" s="1">
        <v>73.132059999999996</v>
      </c>
      <c r="E771" s="1">
        <v>186.5445</v>
      </c>
      <c r="F771" s="2">
        <v>1.2425E-2</v>
      </c>
      <c r="G771" s="2">
        <v>9.6080199999999998</v>
      </c>
      <c r="H771" s="3">
        <v>27.1</v>
      </c>
      <c r="I771">
        <v>12.7</v>
      </c>
      <c r="J771">
        <v>89</v>
      </c>
      <c r="K771">
        <v>92</v>
      </c>
      <c r="L771">
        <v>93</v>
      </c>
      <c r="M771" s="1">
        <v>98.416550000000001</v>
      </c>
      <c r="N771" s="4">
        <v>27520</v>
      </c>
      <c r="O771" s="1">
        <v>2.19850999999999</v>
      </c>
      <c r="P771" s="1">
        <v>4.6612400000000003</v>
      </c>
      <c r="Q771" s="1">
        <v>318.89400000000001</v>
      </c>
      <c r="R771" s="1"/>
    </row>
    <row r="772" spans="1:18" x14ac:dyDescent="0.2">
      <c r="A772" t="s">
        <v>71</v>
      </c>
      <c r="B772">
        <v>2005</v>
      </c>
      <c r="C772" t="s">
        <v>22</v>
      </c>
      <c r="D772" s="1">
        <v>73.597909999999999</v>
      </c>
      <c r="E772" s="1">
        <v>179.9752</v>
      </c>
      <c r="F772" s="2">
        <v>1.19099999999999E-2</v>
      </c>
      <c r="G772" s="2">
        <v>9.8311499999999992</v>
      </c>
      <c r="H772" s="3">
        <v>27.1</v>
      </c>
      <c r="I772">
        <v>13</v>
      </c>
      <c r="J772">
        <v>85</v>
      </c>
      <c r="K772">
        <v>93</v>
      </c>
      <c r="L772">
        <v>93</v>
      </c>
      <c r="M772" s="1">
        <v>98.459319999999906</v>
      </c>
      <c r="N772" s="4">
        <v>28720</v>
      </c>
      <c r="O772" s="1">
        <v>2.0583499999999999</v>
      </c>
      <c r="P772" s="1">
        <v>4.6508599999999998</v>
      </c>
      <c r="Q772" s="1">
        <v>324.85899999999998</v>
      </c>
      <c r="R772" s="1"/>
    </row>
    <row r="773" spans="1:18" x14ac:dyDescent="0.2">
      <c r="A773" t="s">
        <v>71</v>
      </c>
      <c r="B773">
        <v>2006</v>
      </c>
      <c r="C773" t="s">
        <v>22</v>
      </c>
      <c r="D773" s="1">
        <v>73.851550000000003</v>
      </c>
      <c r="E773" s="1">
        <v>176.81780000000001</v>
      </c>
      <c r="F773" s="2">
        <v>1.171E-2</v>
      </c>
      <c r="G773" s="2">
        <v>9.8244299999999996</v>
      </c>
      <c r="H773" s="3">
        <v>27.2</v>
      </c>
      <c r="I773">
        <v>13.3</v>
      </c>
      <c r="J773">
        <v>88</v>
      </c>
      <c r="K773">
        <v>94</v>
      </c>
      <c r="L773">
        <v>95</v>
      </c>
      <c r="M773" s="1">
        <v>98.502080000000007</v>
      </c>
      <c r="N773" s="4">
        <v>29680</v>
      </c>
      <c r="O773" s="1">
        <v>2.5168300000000001</v>
      </c>
      <c r="P773" s="1">
        <v>5.3888699999999998</v>
      </c>
      <c r="Q773" s="1">
        <v>331.03300000000002</v>
      </c>
      <c r="R773" s="1"/>
    </row>
    <row r="774" spans="1:18" x14ac:dyDescent="0.2">
      <c r="A774" t="s">
        <v>71</v>
      </c>
      <c r="B774">
        <v>2007</v>
      </c>
      <c r="C774" t="s">
        <v>22</v>
      </c>
      <c r="D774" s="1">
        <v>74.240519999999904</v>
      </c>
      <c r="E774" s="1">
        <v>170.7646</v>
      </c>
      <c r="F774" s="2">
        <v>1.12E-2</v>
      </c>
      <c r="G774" s="2">
        <v>9.9238199999999992</v>
      </c>
      <c r="H774" s="3">
        <v>27.3</v>
      </c>
      <c r="I774">
        <v>13.7</v>
      </c>
      <c r="J774">
        <v>96</v>
      </c>
      <c r="K774">
        <v>95</v>
      </c>
      <c r="L774">
        <v>95</v>
      </c>
      <c r="M774" s="1">
        <v>98.544849999999997</v>
      </c>
      <c r="N774" s="4">
        <v>30320</v>
      </c>
      <c r="O774" s="1">
        <v>2.47607</v>
      </c>
      <c r="P774" s="1">
        <v>5.5287199999999999</v>
      </c>
      <c r="Q774" s="1">
        <v>337.38900000000001</v>
      </c>
      <c r="R774" s="1"/>
    </row>
    <row r="775" spans="1:18" x14ac:dyDescent="0.2">
      <c r="A775" t="s">
        <v>71</v>
      </c>
      <c r="B775">
        <v>2008</v>
      </c>
      <c r="C775" t="s">
        <v>22</v>
      </c>
      <c r="D775" s="1">
        <v>74.503609999999995</v>
      </c>
      <c r="E775" s="1">
        <v>167.5789</v>
      </c>
      <c r="F775" s="2">
        <v>1.077E-2</v>
      </c>
      <c r="G775" s="2">
        <v>9.6477500000000003</v>
      </c>
      <c r="H775" s="3">
        <v>27.4</v>
      </c>
      <c r="I775">
        <v>14</v>
      </c>
      <c r="J775">
        <v>90</v>
      </c>
      <c r="K775">
        <v>93</v>
      </c>
      <c r="L775">
        <v>93</v>
      </c>
      <c r="M775" s="1">
        <v>98.587609999999998</v>
      </c>
      <c r="N775" s="4">
        <v>30130</v>
      </c>
      <c r="O775" s="1">
        <v>2.6930700000000001</v>
      </c>
      <c r="P775" s="1">
        <v>5.7917800000000002</v>
      </c>
      <c r="Q775" s="1">
        <v>343.68099999999998</v>
      </c>
      <c r="R775" s="1"/>
    </row>
    <row r="776" spans="1:18" x14ac:dyDescent="0.2">
      <c r="A776" t="s">
        <v>71</v>
      </c>
      <c r="B776">
        <v>2009</v>
      </c>
      <c r="C776" t="s">
        <v>22</v>
      </c>
      <c r="D776" s="1">
        <v>74.703230000000005</v>
      </c>
      <c r="E776" s="1">
        <v>166.2749</v>
      </c>
      <c r="F776" s="2">
        <v>1.0465E-2</v>
      </c>
      <c r="G776" s="2">
        <v>8.7538699999999992</v>
      </c>
      <c r="H776" s="3">
        <v>27.4</v>
      </c>
      <c r="I776">
        <v>14.3</v>
      </c>
      <c r="J776">
        <v>98</v>
      </c>
      <c r="K776">
        <v>97</v>
      </c>
      <c r="L776">
        <v>96</v>
      </c>
      <c r="M776" s="1">
        <v>98.630369999999999</v>
      </c>
      <c r="N776" s="4">
        <v>28360</v>
      </c>
      <c r="O776" s="1">
        <v>2.87082999999999</v>
      </c>
      <c r="P776" s="1">
        <v>5.9366099999999999</v>
      </c>
      <c r="Q776" s="1">
        <v>349.60399999999998</v>
      </c>
      <c r="R776" s="1"/>
    </row>
    <row r="777" spans="1:18" x14ac:dyDescent="0.2">
      <c r="A777" t="s">
        <v>71</v>
      </c>
      <c r="B777">
        <v>2010</v>
      </c>
      <c r="C777" t="s">
        <v>22</v>
      </c>
      <c r="D777" s="1">
        <v>75.150459999999995</v>
      </c>
      <c r="E777" s="1">
        <v>158.9924</v>
      </c>
      <c r="F777" s="2">
        <v>9.9900000000000006E-3</v>
      </c>
      <c r="G777" s="2">
        <v>8.7225699999999993</v>
      </c>
      <c r="H777" s="3">
        <v>27.5</v>
      </c>
      <c r="I777">
        <v>14.7</v>
      </c>
      <c r="J777">
        <v>94</v>
      </c>
      <c r="K777">
        <v>97</v>
      </c>
      <c r="L777">
        <v>99</v>
      </c>
      <c r="M777" s="1">
        <v>98.673140000000004</v>
      </c>
      <c r="N777" s="4">
        <v>28500</v>
      </c>
      <c r="O777" s="1">
        <v>2.8030900000000001</v>
      </c>
      <c r="P777" s="1">
        <v>5.9242499999999998</v>
      </c>
      <c r="Q777" s="1">
        <v>354.94199999999898</v>
      </c>
      <c r="R777" s="1"/>
    </row>
    <row r="778" spans="1:18" x14ac:dyDescent="0.2">
      <c r="A778" t="s">
        <v>71</v>
      </c>
      <c r="B778">
        <v>2011</v>
      </c>
      <c r="C778" t="s">
        <v>22</v>
      </c>
      <c r="D778" s="1">
        <v>75.317080000000004</v>
      </c>
      <c r="E778" s="1">
        <v>157.99379999999999</v>
      </c>
      <c r="F778" s="2">
        <v>9.8449999999999996E-3</v>
      </c>
      <c r="G778" s="2">
        <v>8.8081800000000001</v>
      </c>
      <c r="H778" s="3">
        <v>27.6</v>
      </c>
      <c r="I778">
        <v>15.1</v>
      </c>
      <c r="J778">
        <v>90</v>
      </c>
      <c r="K778">
        <v>97</v>
      </c>
      <c r="L778">
        <v>98</v>
      </c>
      <c r="M778" s="1">
        <v>98.715900000000005</v>
      </c>
      <c r="N778" s="4">
        <v>28950</v>
      </c>
      <c r="O778" s="1">
        <v>2.86991</v>
      </c>
      <c r="P778" s="1">
        <v>6.0488400000000002</v>
      </c>
      <c r="Q778" s="1">
        <v>359.57799999999997</v>
      </c>
      <c r="R778" s="1"/>
    </row>
    <row r="779" spans="1:18" x14ac:dyDescent="0.2">
      <c r="A779" t="s">
        <v>71</v>
      </c>
      <c r="B779">
        <v>2012</v>
      </c>
      <c r="C779" t="s">
        <v>22</v>
      </c>
      <c r="D779" s="1">
        <v>75.213499999999996</v>
      </c>
      <c r="E779" s="1">
        <v>162.71850000000001</v>
      </c>
      <c r="F779" s="2">
        <v>9.6749999999999996E-3</v>
      </c>
      <c r="G779" s="2">
        <v>8.7212800000000001</v>
      </c>
      <c r="H779" s="3">
        <v>27.7</v>
      </c>
      <c r="I779">
        <v>15.5</v>
      </c>
      <c r="J779">
        <v>91</v>
      </c>
      <c r="K779">
        <v>99</v>
      </c>
      <c r="L779">
        <v>98</v>
      </c>
      <c r="M779" s="1">
        <v>98.758669999999995</v>
      </c>
      <c r="N779" s="4">
        <v>30340</v>
      </c>
      <c r="O779" s="1">
        <v>2.8355599999999899</v>
      </c>
      <c r="P779" s="1">
        <v>6.0476799999999997</v>
      </c>
      <c r="Q779" s="1">
        <v>363.584</v>
      </c>
      <c r="R779" s="1"/>
    </row>
    <row r="780" spans="1:18" x14ac:dyDescent="0.2">
      <c r="A780" t="s">
        <v>71</v>
      </c>
      <c r="B780">
        <v>2013</v>
      </c>
      <c r="C780" t="s">
        <v>22</v>
      </c>
      <c r="D780" s="1">
        <v>75.168130000000005</v>
      </c>
      <c r="E780" s="1">
        <v>166.1893</v>
      </c>
      <c r="F780" s="2">
        <v>9.5650000000000006E-3</v>
      </c>
      <c r="G780" s="2">
        <v>8.6387499999999999</v>
      </c>
      <c r="H780" s="3">
        <v>27.8</v>
      </c>
      <c r="I780">
        <v>15.9</v>
      </c>
      <c r="J780">
        <v>92</v>
      </c>
      <c r="K780">
        <v>97</v>
      </c>
      <c r="L780">
        <v>97</v>
      </c>
      <c r="M780" s="1">
        <v>98.801429999999996</v>
      </c>
      <c r="N780" s="4">
        <v>30470</v>
      </c>
      <c r="O780" s="1">
        <v>2.8321399999999999</v>
      </c>
      <c r="P780" s="1">
        <v>6.0246699999999898</v>
      </c>
      <c r="Q780" s="1">
        <v>367.16899999999998</v>
      </c>
      <c r="R780" s="1"/>
    </row>
    <row r="781" spans="1:18" x14ac:dyDescent="0.2">
      <c r="A781" t="s">
        <v>71</v>
      </c>
      <c r="B781">
        <v>2014</v>
      </c>
      <c r="C781" t="s">
        <v>22</v>
      </c>
      <c r="D781" s="1">
        <v>75.180369999999996</v>
      </c>
      <c r="E781" s="1">
        <v>167.6267</v>
      </c>
      <c r="F781" s="2">
        <v>9.5899999999999996E-3</v>
      </c>
      <c r="G781" s="2">
        <v>8.78066999999999</v>
      </c>
      <c r="H781" s="3">
        <v>27.8</v>
      </c>
      <c r="I781">
        <v>16.3</v>
      </c>
      <c r="J781">
        <v>92</v>
      </c>
      <c r="K781">
        <v>96</v>
      </c>
      <c r="L781">
        <v>96</v>
      </c>
      <c r="M781" s="1">
        <v>98.844189999999998</v>
      </c>
      <c r="N781" s="4">
        <v>30310</v>
      </c>
      <c r="O781" s="1">
        <v>2.6101999999999999</v>
      </c>
      <c r="P781" s="1">
        <v>5.89147</v>
      </c>
      <c r="Q781" s="1">
        <v>370.63299999999998</v>
      </c>
      <c r="R781" s="1"/>
    </row>
    <row r="782" spans="1:18" x14ac:dyDescent="0.2">
      <c r="A782" t="s">
        <v>71</v>
      </c>
      <c r="B782">
        <v>2015</v>
      </c>
      <c r="C782" t="s">
        <v>22</v>
      </c>
      <c r="D782" s="1">
        <v>75.566269999999903</v>
      </c>
      <c r="E782" s="1">
        <v>160.5609</v>
      </c>
      <c r="F782" s="2">
        <v>9.4800000000000006E-3</v>
      </c>
      <c r="G782" s="2">
        <v>8.7121700000000004</v>
      </c>
      <c r="H782" s="3">
        <v>27.9</v>
      </c>
      <c r="I782">
        <v>16.8</v>
      </c>
      <c r="J782">
        <v>94</v>
      </c>
      <c r="K782">
        <v>95</v>
      </c>
      <c r="L782">
        <v>95</v>
      </c>
      <c r="M782" s="1">
        <v>98.886960000000002</v>
      </c>
      <c r="N782" s="4">
        <v>30750</v>
      </c>
      <c r="O782" s="1">
        <v>2.8663500000000002</v>
      </c>
      <c r="P782" s="1">
        <v>5.7143899999999999</v>
      </c>
      <c r="Q782" s="1">
        <v>374.20599999999899</v>
      </c>
      <c r="R782" s="1"/>
    </row>
    <row r="783" spans="1:18" x14ac:dyDescent="0.2">
      <c r="A783" t="s">
        <v>71</v>
      </c>
      <c r="B783">
        <v>2016</v>
      </c>
      <c r="C783" t="s">
        <v>22</v>
      </c>
      <c r="D783" s="1">
        <v>75.699629999999999</v>
      </c>
      <c r="E783" s="1">
        <v>159.2046</v>
      </c>
      <c r="F783" s="2">
        <v>9.1450000000000004E-3</v>
      </c>
      <c r="G783" s="2">
        <v>8.6871299999999998</v>
      </c>
      <c r="H783" s="3">
        <v>28</v>
      </c>
      <c r="I783">
        <v>17.3</v>
      </c>
      <c r="J783">
        <v>89</v>
      </c>
      <c r="K783">
        <v>94</v>
      </c>
      <c r="L783">
        <v>94</v>
      </c>
      <c r="M783" s="1">
        <v>98.886960000000002</v>
      </c>
      <c r="N783" s="4">
        <v>30050</v>
      </c>
      <c r="O783" s="1">
        <v>3.0238999999999998</v>
      </c>
      <c r="P783" s="1">
        <v>6.0714100000000002</v>
      </c>
      <c r="Q783" s="1">
        <v>377.93</v>
      </c>
      <c r="R783" s="1"/>
    </row>
    <row r="784" spans="1:18" x14ac:dyDescent="0.2">
      <c r="A784" t="s">
        <v>72</v>
      </c>
      <c r="B784">
        <v>2000</v>
      </c>
      <c r="C784" t="s">
        <v>22</v>
      </c>
      <c r="D784" s="1">
        <v>68.692169999999905</v>
      </c>
      <c r="E784" s="1">
        <v>198.37180000000001</v>
      </c>
      <c r="F784" s="2">
        <v>1.9719999999999901E-2</v>
      </c>
      <c r="G784" s="2">
        <v>4.6990099999999897</v>
      </c>
      <c r="H784" s="3">
        <v>27.4</v>
      </c>
      <c r="I784">
        <v>5.9</v>
      </c>
      <c r="J784">
        <v>96</v>
      </c>
      <c r="K784">
        <v>91</v>
      </c>
      <c r="L784">
        <v>91</v>
      </c>
      <c r="M784" s="1">
        <v>87.431489999999997</v>
      </c>
      <c r="N784" s="4">
        <v>5180</v>
      </c>
      <c r="O784" s="1">
        <v>2.0867100000000001</v>
      </c>
      <c r="P784" s="1">
        <v>4.1409000000000002</v>
      </c>
      <c r="Q784" s="1">
        <v>247.315</v>
      </c>
      <c r="R784" s="1"/>
    </row>
    <row r="785" spans="1:18" x14ac:dyDescent="0.2">
      <c r="A785" t="s">
        <v>72</v>
      </c>
      <c r="B785">
        <v>2001</v>
      </c>
      <c r="C785" t="s">
        <v>22</v>
      </c>
      <c r="D785" s="1">
        <v>68.524019999999993</v>
      </c>
      <c r="E785" s="1">
        <v>203.3759</v>
      </c>
      <c r="F785" s="2">
        <v>1.9380000000000001E-2</v>
      </c>
      <c r="G785" s="2">
        <v>4.7736199999999904</v>
      </c>
      <c r="H785" s="3">
        <v>27.5</v>
      </c>
      <c r="I785">
        <v>6.2</v>
      </c>
      <c r="J785">
        <v>94</v>
      </c>
      <c r="K785">
        <v>96</v>
      </c>
      <c r="L785">
        <v>96</v>
      </c>
      <c r="M785" s="1">
        <v>88.081950000000006</v>
      </c>
      <c r="N785" s="4">
        <v>5320</v>
      </c>
      <c r="O785" s="1">
        <v>2.50013</v>
      </c>
      <c r="P785" s="1">
        <v>4.7009699999999999</v>
      </c>
      <c r="Q785" s="1">
        <v>255.06299999999999</v>
      </c>
      <c r="R785" s="1"/>
    </row>
    <row r="786" spans="1:18" x14ac:dyDescent="0.2">
      <c r="A786" t="s">
        <v>72</v>
      </c>
      <c r="B786">
        <v>2002</v>
      </c>
      <c r="C786" t="s">
        <v>22</v>
      </c>
      <c r="D786" s="1">
        <v>68.829449999999994</v>
      </c>
      <c r="E786" s="1">
        <v>199.64490000000001</v>
      </c>
      <c r="F786" s="2">
        <v>1.8915000000000001E-2</v>
      </c>
      <c r="G786" s="2">
        <v>4.9174199999999999</v>
      </c>
      <c r="H786" s="3">
        <v>27.6</v>
      </c>
      <c r="I786">
        <v>6.5</v>
      </c>
      <c r="J786">
        <v>88</v>
      </c>
      <c r="K786">
        <v>93</v>
      </c>
      <c r="L786">
        <v>89</v>
      </c>
      <c r="M786" s="1">
        <v>88.732500000000002</v>
      </c>
      <c r="N786" s="4">
        <v>5540</v>
      </c>
      <c r="O786" s="1">
        <v>2.3114400000000002</v>
      </c>
      <c r="P786" s="1">
        <v>4.4997800000000003</v>
      </c>
      <c r="Q786" s="1">
        <v>262.37799999999999</v>
      </c>
      <c r="R786" s="1"/>
    </row>
    <row r="787" spans="1:18" x14ac:dyDescent="0.2">
      <c r="A787" t="s">
        <v>72</v>
      </c>
      <c r="B787">
        <v>2003</v>
      </c>
      <c r="C787" t="s">
        <v>22</v>
      </c>
      <c r="D787" s="1">
        <v>68.892560000000003</v>
      </c>
      <c r="E787" s="1">
        <v>199.03129999999999</v>
      </c>
      <c r="F787" s="2">
        <v>1.8669999999999999E-2</v>
      </c>
      <c r="G787" s="2">
        <v>5.6332899999999997</v>
      </c>
      <c r="H787" s="3">
        <v>27.7</v>
      </c>
      <c r="I787">
        <v>6.8</v>
      </c>
      <c r="J787">
        <v>96</v>
      </c>
      <c r="K787">
        <v>95</v>
      </c>
      <c r="L787">
        <v>96</v>
      </c>
      <c r="M787" s="1">
        <v>89.383110000000002</v>
      </c>
      <c r="N787" s="4">
        <v>5900</v>
      </c>
      <c r="O787" s="1">
        <v>2.6120399999999999</v>
      </c>
      <c r="P787" s="1">
        <v>4.7601800000000001</v>
      </c>
      <c r="Q787" s="1">
        <v>269.42500000000001</v>
      </c>
      <c r="R787" s="1"/>
    </row>
    <row r="788" spans="1:18" x14ac:dyDescent="0.2">
      <c r="A788" t="s">
        <v>72</v>
      </c>
      <c r="B788">
        <v>2004</v>
      </c>
      <c r="C788" t="s">
        <v>22</v>
      </c>
      <c r="D788" s="1">
        <v>69.142780000000002</v>
      </c>
      <c r="E788" s="1">
        <v>194.50739999999999</v>
      </c>
      <c r="F788" s="2">
        <v>1.8454999999999999E-2</v>
      </c>
      <c r="G788" s="2">
        <v>6.0680300000000003</v>
      </c>
      <c r="H788" s="3">
        <v>27.8</v>
      </c>
      <c r="I788">
        <v>7.2</v>
      </c>
      <c r="J788">
        <v>97</v>
      </c>
      <c r="K788">
        <v>97</v>
      </c>
      <c r="L788">
        <v>97</v>
      </c>
      <c r="M788" s="1">
        <v>90.033799999999999</v>
      </c>
      <c r="N788" s="4">
        <v>6040</v>
      </c>
      <c r="O788" s="1">
        <v>2.4882900000000001</v>
      </c>
      <c r="P788" s="1">
        <v>4.5615899999999998</v>
      </c>
      <c r="Q788" s="1">
        <v>276.50400000000002</v>
      </c>
      <c r="R788" s="1"/>
    </row>
    <row r="789" spans="1:18" x14ac:dyDescent="0.2">
      <c r="A789" t="s">
        <v>72</v>
      </c>
      <c r="B789">
        <v>2005</v>
      </c>
      <c r="C789" t="s">
        <v>22</v>
      </c>
      <c r="D789" s="1">
        <v>69.366479999999996</v>
      </c>
      <c r="E789" s="1">
        <v>190.4145</v>
      </c>
      <c r="F789" s="2">
        <v>1.823E-2</v>
      </c>
      <c r="G789" s="2">
        <v>6.1035399999999997</v>
      </c>
      <c r="H789" s="3">
        <v>27.9</v>
      </c>
      <c r="I789">
        <v>7.5</v>
      </c>
      <c r="J789">
        <v>95</v>
      </c>
      <c r="K789">
        <v>96</v>
      </c>
      <c r="L789">
        <v>96</v>
      </c>
      <c r="M789" s="1">
        <v>90.684560000000005</v>
      </c>
      <c r="N789" s="4">
        <v>6280</v>
      </c>
      <c r="O789" s="1">
        <v>2.6588699999999998</v>
      </c>
      <c r="P789" s="1">
        <v>4.6858300000000002</v>
      </c>
      <c r="Q789" s="1">
        <v>283.8</v>
      </c>
      <c r="R789" s="1"/>
    </row>
    <row r="790" spans="1:18" x14ac:dyDescent="0.2">
      <c r="A790" t="s">
        <v>72</v>
      </c>
      <c r="B790">
        <v>2006</v>
      </c>
      <c r="C790" t="s">
        <v>22</v>
      </c>
      <c r="D790" s="1">
        <v>69.661600000000007</v>
      </c>
      <c r="E790" s="1">
        <v>184.62819999999999</v>
      </c>
      <c r="F790" s="2">
        <v>1.7825000000000001E-2</v>
      </c>
      <c r="G790" s="2">
        <v>6.2839900000000002</v>
      </c>
      <c r="H790" s="3">
        <v>28</v>
      </c>
      <c r="I790">
        <v>7.9</v>
      </c>
      <c r="J790">
        <v>99</v>
      </c>
      <c r="K790">
        <v>98</v>
      </c>
      <c r="L790">
        <v>98</v>
      </c>
      <c r="M790" s="1">
        <v>91.335380000000001</v>
      </c>
      <c r="N790" s="4">
        <v>6590</v>
      </c>
      <c r="O790" s="1">
        <v>2.7627999999999999</v>
      </c>
      <c r="P790" s="1">
        <v>4.6020399999999997</v>
      </c>
      <c r="Q790" s="1">
        <v>291.32900000000001</v>
      </c>
      <c r="R790" s="1"/>
    </row>
    <row r="791" spans="1:18" x14ac:dyDescent="0.2">
      <c r="A791" t="s">
        <v>72</v>
      </c>
      <c r="B791">
        <v>2007</v>
      </c>
      <c r="C791" t="s">
        <v>22</v>
      </c>
      <c r="D791" s="1">
        <v>69.836730000000003</v>
      </c>
      <c r="E791" s="1">
        <v>181.16120000000001</v>
      </c>
      <c r="F791" s="2">
        <v>1.77E-2</v>
      </c>
      <c r="G791" s="2">
        <v>6.9878799999999996</v>
      </c>
      <c r="H791" s="3">
        <v>28.1</v>
      </c>
      <c r="I791">
        <v>8.3000000000000007</v>
      </c>
      <c r="J791">
        <v>96</v>
      </c>
      <c r="K791">
        <v>97</v>
      </c>
      <c r="L791">
        <v>96</v>
      </c>
      <c r="M791" s="1">
        <v>91.986269999999905</v>
      </c>
      <c r="N791" s="4">
        <v>6510</v>
      </c>
      <c r="O791" s="1">
        <v>3.2114500000000001</v>
      </c>
      <c r="P791" s="1">
        <v>5.0422199999999897</v>
      </c>
      <c r="Q791" s="1">
        <v>299.02499999999998</v>
      </c>
      <c r="R791" s="1"/>
    </row>
    <row r="792" spans="1:18" x14ac:dyDescent="0.2">
      <c r="A792" t="s">
        <v>72</v>
      </c>
      <c r="B792">
        <v>2008</v>
      </c>
      <c r="C792" t="s">
        <v>22</v>
      </c>
      <c r="D792" s="1">
        <v>69.763739999999999</v>
      </c>
      <c r="E792" s="1">
        <v>182.79429999999999</v>
      </c>
      <c r="F792" s="2">
        <v>1.7534999999999999E-2</v>
      </c>
      <c r="G792" s="2">
        <v>6.9525300000000003</v>
      </c>
      <c r="H792" s="3">
        <v>28.2</v>
      </c>
      <c r="I792">
        <v>8.6</v>
      </c>
      <c r="J792">
        <v>96</v>
      </c>
      <c r="K792">
        <v>94</v>
      </c>
      <c r="L792">
        <v>94</v>
      </c>
      <c r="M792" s="1">
        <v>92.637249999999995</v>
      </c>
      <c r="N792" s="4">
        <v>6700</v>
      </c>
      <c r="O792" s="1">
        <v>3.2534099999999899</v>
      </c>
      <c r="P792" s="1">
        <v>5.0642300000000002</v>
      </c>
      <c r="Q792" s="1">
        <v>306.82299999999998</v>
      </c>
      <c r="R792" s="1"/>
    </row>
    <row r="793" spans="1:18" x14ac:dyDescent="0.2">
      <c r="A793" t="s">
        <v>72</v>
      </c>
      <c r="B793">
        <v>2009</v>
      </c>
      <c r="C793" t="s">
        <v>22</v>
      </c>
      <c r="D793" s="1">
        <v>69.784739999999999</v>
      </c>
      <c r="E793" s="1">
        <v>183.2525</v>
      </c>
      <c r="F793" s="2">
        <v>1.7215000000000001E-2</v>
      </c>
      <c r="G793" s="2">
        <v>6.4424000000000001</v>
      </c>
      <c r="H793" s="3">
        <v>28.3</v>
      </c>
      <c r="I793">
        <v>9</v>
      </c>
      <c r="J793">
        <v>97</v>
      </c>
      <c r="K793">
        <v>98</v>
      </c>
      <c r="L793">
        <v>97</v>
      </c>
      <c r="M793" s="1">
        <v>93.28828</v>
      </c>
      <c r="N793" s="4">
        <v>7020</v>
      </c>
      <c r="O793" s="1">
        <v>3.84273</v>
      </c>
      <c r="P793" s="1">
        <v>5.79697</v>
      </c>
      <c r="Q793" s="1">
        <v>314.65499999999997</v>
      </c>
      <c r="R793" s="1"/>
    </row>
    <row r="794" spans="1:18" x14ac:dyDescent="0.2">
      <c r="A794" t="s">
        <v>72</v>
      </c>
      <c r="B794">
        <v>2010</v>
      </c>
      <c r="C794" t="s">
        <v>22</v>
      </c>
      <c r="D794" s="1">
        <v>69.841939999999994</v>
      </c>
      <c r="E794" s="1">
        <v>182.1816</v>
      </c>
      <c r="F794" s="2">
        <v>1.6775000000000002E-2</v>
      </c>
      <c r="G794" s="2">
        <v>6.42788</v>
      </c>
      <c r="H794" s="3">
        <v>28.4</v>
      </c>
      <c r="I794">
        <v>9.4</v>
      </c>
      <c r="J794">
        <v>98</v>
      </c>
      <c r="K794">
        <v>96</v>
      </c>
      <c r="L794">
        <v>96</v>
      </c>
      <c r="M794" s="1">
        <v>93.937479999999994</v>
      </c>
      <c r="N794" s="4">
        <v>6930</v>
      </c>
      <c r="O794" s="1">
        <v>3.8342299999999998</v>
      </c>
      <c r="P794" s="1">
        <v>5.7644299999999999</v>
      </c>
      <c r="Q794" s="1">
        <v>322.464</v>
      </c>
      <c r="R794" s="1"/>
    </row>
    <row r="795" spans="1:18" x14ac:dyDescent="0.2">
      <c r="A795" t="s">
        <v>72</v>
      </c>
      <c r="B795">
        <v>2011</v>
      </c>
      <c r="C795" t="s">
        <v>22</v>
      </c>
      <c r="D795" s="1">
        <v>69.886669999999995</v>
      </c>
      <c r="E795" s="1">
        <v>182.42570000000001</v>
      </c>
      <c r="F795" s="2">
        <v>1.59899999999999E-2</v>
      </c>
      <c r="G795" s="2">
        <v>6.2938700000000001</v>
      </c>
      <c r="H795" s="3">
        <v>28.5</v>
      </c>
      <c r="I795">
        <v>9.9</v>
      </c>
      <c r="J795">
        <v>98</v>
      </c>
      <c r="K795">
        <v>95</v>
      </c>
      <c r="L795">
        <v>95</v>
      </c>
      <c r="M795" s="1">
        <v>94.587599999999995</v>
      </c>
      <c r="N795" s="4">
        <v>7320</v>
      </c>
      <c r="O795" s="1">
        <v>3.6402399999999999</v>
      </c>
      <c r="P795" s="1">
        <v>5.6344000000000003</v>
      </c>
      <c r="Q795" s="1">
        <v>330.236999999999</v>
      </c>
      <c r="R795" s="1"/>
    </row>
    <row r="796" spans="1:18" x14ac:dyDescent="0.2">
      <c r="A796" t="s">
        <v>72</v>
      </c>
      <c r="B796">
        <v>2012</v>
      </c>
      <c r="C796" t="s">
        <v>22</v>
      </c>
      <c r="D796" s="1">
        <v>69.922139999999999</v>
      </c>
      <c r="E796" s="1">
        <v>183.059</v>
      </c>
      <c r="F796" s="2">
        <v>1.5254999999999999E-2</v>
      </c>
      <c r="G796" s="2">
        <v>6.2526799999999998</v>
      </c>
      <c r="H796" s="3">
        <v>28.6</v>
      </c>
      <c r="I796">
        <v>10.3</v>
      </c>
      <c r="J796">
        <v>96</v>
      </c>
      <c r="K796">
        <v>98</v>
      </c>
      <c r="L796">
        <v>98</v>
      </c>
      <c r="M796" s="1">
        <v>95.238559999999893</v>
      </c>
      <c r="N796" s="4">
        <v>7410</v>
      </c>
      <c r="O796" s="1">
        <v>3.49826999999999</v>
      </c>
      <c r="P796" s="1">
        <v>5.37181</v>
      </c>
      <c r="Q796" s="1">
        <v>338</v>
      </c>
      <c r="R796" s="1"/>
    </row>
    <row r="797" spans="1:18" x14ac:dyDescent="0.2">
      <c r="A797" t="s">
        <v>72</v>
      </c>
      <c r="B797">
        <v>2013</v>
      </c>
      <c r="C797" t="s">
        <v>22</v>
      </c>
      <c r="D797" s="1">
        <v>69.973169999999996</v>
      </c>
      <c r="E797" s="1">
        <v>183.6918</v>
      </c>
      <c r="F797" s="2">
        <v>1.4515E-2</v>
      </c>
      <c r="G797" s="2">
        <v>6.17136</v>
      </c>
      <c r="H797" s="3">
        <v>28.7</v>
      </c>
      <c r="I797">
        <v>10.8</v>
      </c>
      <c r="J797">
        <v>99</v>
      </c>
      <c r="K797">
        <v>95</v>
      </c>
      <c r="L797">
        <v>95</v>
      </c>
      <c r="M797" s="1">
        <v>95.890180000000001</v>
      </c>
      <c r="N797" s="4">
        <v>7460</v>
      </c>
      <c r="O797" s="1">
        <v>3.7497699999999998</v>
      </c>
      <c r="P797" s="1">
        <v>5.6977699999999896</v>
      </c>
      <c r="Q797" s="1">
        <v>345.71499999999997</v>
      </c>
      <c r="R797" s="1"/>
    </row>
    <row r="798" spans="1:18" x14ac:dyDescent="0.2">
      <c r="A798" t="s">
        <v>72</v>
      </c>
      <c r="B798">
        <v>2014</v>
      </c>
      <c r="C798" t="s">
        <v>22</v>
      </c>
      <c r="D798" s="1">
        <v>70.100189999999998</v>
      </c>
      <c r="E798" s="1">
        <v>182.73429999999999</v>
      </c>
      <c r="F798" s="2">
        <v>1.37349999999999E-2</v>
      </c>
      <c r="G798" s="2">
        <v>6.1878699999999904</v>
      </c>
      <c r="H798" s="3">
        <v>28.8</v>
      </c>
      <c r="I798">
        <v>11.2</v>
      </c>
      <c r="J798">
        <v>95</v>
      </c>
      <c r="K798">
        <v>95</v>
      </c>
      <c r="L798">
        <v>95</v>
      </c>
      <c r="M798" s="1">
        <v>96.542299999999997</v>
      </c>
      <c r="N798" s="4">
        <v>7650</v>
      </c>
      <c r="O798" s="1">
        <v>3.3172899999999998</v>
      </c>
      <c r="P798" s="1">
        <v>5.6739300000000004</v>
      </c>
      <c r="Q798" s="1">
        <v>353.36599999999999</v>
      </c>
      <c r="R798" s="1"/>
    </row>
    <row r="799" spans="1:18" x14ac:dyDescent="0.2">
      <c r="A799" t="s">
        <v>72</v>
      </c>
      <c r="B799">
        <v>2015</v>
      </c>
      <c r="C799" t="s">
        <v>22</v>
      </c>
      <c r="D799" s="1">
        <v>70.252179999999996</v>
      </c>
      <c r="E799" s="1">
        <v>181.59479999999999</v>
      </c>
      <c r="F799" s="2">
        <v>1.3075E-2</v>
      </c>
      <c r="G799" s="2">
        <v>6.2567199999999996</v>
      </c>
      <c r="H799" s="3">
        <v>28.9</v>
      </c>
      <c r="I799">
        <v>11.7</v>
      </c>
      <c r="J799">
        <v>96</v>
      </c>
      <c r="K799">
        <v>94</v>
      </c>
      <c r="L799">
        <v>94</v>
      </c>
      <c r="M799" s="1">
        <v>97.175600000000003</v>
      </c>
      <c r="N799" s="4">
        <v>8060</v>
      </c>
      <c r="O799" s="1">
        <v>4.09518</v>
      </c>
      <c r="P799" s="1">
        <v>5.9032099999999996</v>
      </c>
      <c r="Q799" s="1">
        <v>360.93299999999999</v>
      </c>
      <c r="R799" s="1"/>
    </row>
    <row r="800" spans="1:18" x14ac:dyDescent="0.2">
      <c r="A800" t="s">
        <v>72</v>
      </c>
      <c r="B800">
        <v>2016</v>
      </c>
      <c r="C800" t="s">
        <v>22</v>
      </c>
      <c r="D800" s="1">
        <v>70.451890000000006</v>
      </c>
      <c r="E800" s="1">
        <v>179.25450000000001</v>
      </c>
      <c r="F800" s="2">
        <v>1.2425E-2</v>
      </c>
      <c r="G800" s="2">
        <v>6.11449</v>
      </c>
      <c r="H800" s="3">
        <v>29.1</v>
      </c>
      <c r="I800">
        <v>12.2</v>
      </c>
      <c r="J800">
        <v>95</v>
      </c>
      <c r="K800">
        <v>96</v>
      </c>
      <c r="L800">
        <v>95</v>
      </c>
      <c r="M800" s="1">
        <v>97.584540000000004</v>
      </c>
      <c r="N800" s="4">
        <v>7870</v>
      </c>
      <c r="O800" s="1">
        <v>4.0882100000000001</v>
      </c>
      <c r="P800" s="1">
        <v>6.0969800000000003</v>
      </c>
      <c r="Q800" s="1">
        <v>368.4</v>
      </c>
      <c r="R800" s="1"/>
    </row>
    <row r="801" spans="1:18" x14ac:dyDescent="0.2">
      <c r="A801" t="s">
        <v>73</v>
      </c>
      <c r="B801">
        <v>2000</v>
      </c>
      <c r="C801" t="s">
        <v>22</v>
      </c>
      <c r="D801" s="1">
        <v>76.911590000000004</v>
      </c>
      <c r="E801" s="1">
        <v>114.2133</v>
      </c>
      <c r="F801" s="2">
        <v>7.1500000000000001E-3</v>
      </c>
      <c r="G801" s="2">
        <v>8.2134499999999999</v>
      </c>
      <c r="H801" s="3">
        <v>27.5</v>
      </c>
      <c r="I801">
        <v>16.5</v>
      </c>
      <c r="J801">
        <v>91</v>
      </c>
      <c r="K801">
        <v>90</v>
      </c>
      <c r="L801">
        <v>94</v>
      </c>
      <c r="M801">
        <f>AVERAGE($M$806:$M$817)</f>
        <v>99.236064999999996</v>
      </c>
      <c r="N801" s="4">
        <v>36800</v>
      </c>
      <c r="O801" s="1">
        <v>5.5248799999999996</v>
      </c>
      <c r="P801" s="1">
        <v>12.502520000000001</v>
      </c>
      <c r="Q801" s="1">
        <v>281710.90899999999</v>
      </c>
      <c r="R801" s="1"/>
    </row>
    <row r="802" spans="1:18" x14ac:dyDescent="0.2">
      <c r="A802" t="s">
        <v>73</v>
      </c>
      <c r="B802">
        <v>2001</v>
      </c>
      <c r="C802" t="s">
        <v>22</v>
      </c>
      <c r="D802" s="1">
        <v>77.006389999999996</v>
      </c>
      <c r="E802" s="1">
        <v>115.8493</v>
      </c>
      <c r="F802" s="2">
        <v>7.0800000000000004E-3</v>
      </c>
      <c r="G802" s="2">
        <v>8.2513000000000005</v>
      </c>
      <c r="H802" s="3">
        <v>27.7</v>
      </c>
      <c r="I802">
        <v>16.899999999999999</v>
      </c>
      <c r="J802">
        <v>91</v>
      </c>
      <c r="K802">
        <v>89</v>
      </c>
      <c r="L802">
        <v>94</v>
      </c>
      <c r="M802">
        <f t="shared" ref="M802:M805" si="0">AVERAGE($M$806:$M$817)</f>
        <v>99.236064999999996</v>
      </c>
      <c r="N802" s="4">
        <v>37700</v>
      </c>
      <c r="O802" s="1">
        <v>5.94604</v>
      </c>
      <c r="P802" s="1">
        <v>13.169409999999999</v>
      </c>
      <c r="Q802" s="1">
        <v>284607.99300000002</v>
      </c>
      <c r="R802" s="1"/>
    </row>
    <row r="803" spans="1:18" x14ac:dyDescent="0.2">
      <c r="A803" t="s">
        <v>73</v>
      </c>
      <c r="B803">
        <v>2002</v>
      </c>
      <c r="C803" t="s">
        <v>22</v>
      </c>
      <c r="D803" s="1">
        <v>77.135549999999995</v>
      </c>
      <c r="E803" s="1">
        <v>114.898</v>
      </c>
      <c r="F803" s="2">
        <v>7.025E-3</v>
      </c>
      <c r="G803" s="2">
        <v>8.327</v>
      </c>
      <c r="H803" s="3">
        <v>27.8</v>
      </c>
      <c r="I803">
        <v>17.399999999999999</v>
      </c>
      <c r="J803">
        <v>91</v>
      </c>
      <c r="K803">
        <v>90</v>
      </c>
      <c r="L803">
        <v>94</v>
      </c>
      <c r="M803">
        <f t="shared" si="0"/>
        <v>99.236064999999996</v>
      </c>
      <c r="N803" s="4">
        <v>38430</v>
      </c>
      <c r="O803" s="1">
        <v>6.2980900000000002</v>
      </c>
      <c r="P803" s="1">
        <v>13.955029999999899</v>
      </c>
      <c r="Q803" s="1">
        <v>287279.31800000003</v>
      </c>
      <c r="R803" s="1"/>
    </row>
    <row r="804" spans="1:18" x14ac:dyDescent="0.2">
      <c r="A804" t="s">
        <v>73</v>
      </c>
      <c r="B804">
        <v>2003</v>
      </c>
      <c r="C804" t="s">
        <v>22</v>
      </c>
      <c r="D804" s="1">
        <v>77.294659999999993</v>
      </c>
      <c r="E804" s="1">
        <v>113.8141</v>
      </c>
      <c r="F804" s="2">
        <v>6.9849999999999903E-3</v>
      </c>
      <c r="G804" s="2">
        <v>8.4026999999999994</v>
      </c>
      <c r="H804" s="3">
        <v>27.9</v>
      </c>
      <c r="I804">
        <v>17.8</v>
      </c>
      <c r="J804">
        <v>93</v>
      </c>
      <c r="K804">
        <v>91</v>
      </c>
      <c r="L804">
        <v>96</v>
      </c>
      <c r="M804">
        <f t="shared" si="0"/>
        <v>99.236064999999996</v>
      </c>
      <c r="N804" s="4">
        <v>39740</v>
      </c>
      <c r="O804" s="1">
        <v>6.4925899999999999</v>
      </c>
      <c r="P804" s="1">
        <v>14.455450000000001</v>
      </c>
      <c r="Q804" s="1">
        <v>289815.56199999998</v>
      </c>
      <c r="R804" s="1"/>
    </row>
    <row r="805" spans="1:18" x14ac:dyDescent="0.2">
      <c r="A805" t="s">
        <v>73</v>
      </c>
      <c r="B805">
        <v>2004</v>
      </c>
      <c r="C805" t="s">
        <v>22</v>
      </c>
      <c r="D805" s="1">
        <v>77.658670000000001</v>
      </c>
      <c r="E805" s="1">
        <v>111.31480000000001</v>
      </c>
      <c r="F805" s="2">
        <v>6.9599999999999896E-3</v>
      </c>
      <c r="G805" s="2">
        <v>8.4784000000000006</v>
      </c>
      <c r="H805" s="3">
        <v>28</v>
      </c>
      <c r="I805">
        <v>18.2</v>
      </c>
      <c r="J805">
        <v>93</v>
      </c>
      <c r="K805">
        <v>92</v>
      </c>
      <c r="L805">
        <v>96</v>
      </c>
      <c r="M805">
        <f t="shared" si="0"/>
        <v>99.236064999999996</v>
      </c>
      <c r="N805" s="4">
        <v>42060</v>
      </c>
      <c r="O805" s="1">
        <v>6.5769799999999998</v>
      </c>
      <c r="P805" s="1">
        <v>14.537129999999999</v>
      </c>
      <c r="Q805" s="1">
        <v>292354.658</v>
      </c>
      <c r="R805" s="1"/>
    </row>
    <row r="806" spans="1:18" x14ac:dyDescent="0.2">
      <c r="A806" t="s">
        <v>73</v>
      </c>
      <c r="B806">
        <v>2005</v>
      </c>
      <c r="C806" t="s">
        <v>22</v>
      </c>
      <c r="D806" s="1">
        <v>77.601209999999995</v>
      </c>
      <c r="E806" s="1">
        <v>112.3223</v>
      </c>
      <c r="F806" s="2">
        <v>6.94E-3</v>
      </c>
      <c r="G806" s="2">
        <v>8.5541</v>
      </c>
      <c r="H806" s="3">
        <v>28.1</v>
      </c>
      <c r="I806">
        <v>18.600000000000001</v>
      </c>
      <c r="J806">
        <v>92</v>
      </c>
      <c r="K806">
        <v>92</v>
      </c>
      <c r="L806">
        <v>96</v>
      </c>
      <c r="M806">
        <v>99.209590000000006</v>
      </c>
      <c r="N806" s="4">
        <v>44570</v>
      </c>
      <c r="O806" s="1">
        <v>6.5998599999999996</v>
      </c>
      <c r="P806" s="1">
        <v>14.54214</v>
      </c>
      <c r="Q806" s="1">
        <v>294993.511</v>
      </c>
      <c r="R806" s="1"/>
    </row>
    <row r="807" spans="1:18" x14ac:dyDescent="0.2">
      <c r="A807" t="s">
        <v>73</v>
      </c>
      <c r="B807">
        <v>2006</v>
      </c>
      <c r="C807" t="s">
        <v>22</v>
      </c>
      <c r="D807" s="1">
        <v>77.90643</v>
      </c>
      <c r="E807" s="1">
        <v>112.50879999999999</v>
      </c>
      <c r="F807" s="2">
        <v>6.9149999999999897E-3</v>
      </c>
      <c r="G807" s="2">
        <v>8.6297999999999995</v>
      </c>
      <c r="H807" s="3">
        <v>28.2</v>
      </c>
      <c r="I807">
        <v>18.899999999999999</v>
      </c>
      <c r="J807">
        <v>92</v>
      </c>
      <c r="K807">
        <v>93</v>
      </c>
      <c r="L807">
        <v>96</v>
      </c>
      <c r="M807">
        <v>99.214370000000002</v>
      </c>
      <c r="N807" s="4">
        <v>47160</v>
      </c>
      <c r="O807" s="1">
        <v>6.7889200000000001</v>
      </c>
      <c r="P807" s="1">
        <v>14.658829999999901</v>
      </c>
      <c r="Q807" s="1">
        <v>297758.96899999998</v>
      </c>
      <c r="R807" s="1"/>
    </row>
    <row r="808" spans="1:18" x14ac:dyDescent="0.2">
      <c r="A808" t="s">
        <v>73</v>
      </c>
      <c r="B808">
        <v>2007</v>
      </c>
      <c r="C808" t="s">
        <v>22</v>
      </c>
      <c r="D808" s="1">
        <v>78.188739999999996</v>
      </c>
      <c r="E808" s="1">
        <v>109.86839999999999</v>
      </c>
      <c r="F808" s="2">
        <v>6.8900000000000003E-3</v>
      </c>
      <c r="G808" s="2">
        <v>8.7433499999999995</v>
      </c>
      <c r="H808" s="3">
        <v>28.3</v>
      </c>
      <c r="I808">
        <v>19.2</v>
      </c>
      <c r="J808">
        <v>92</v>
      </c>
      <c r="K808">
        <v>93</v>
      </c>
      <c r="L808">
        <v>96</v>
      </c>
      <c r="M808">
        <v>99.219130000000007</v>
      </c>
      <c r="N808" s="4">
        <v>48280</v>
      </c>
      <c r="O808" s="1">
        <v>6.9109399999999903</v>
      </c>
      <c r="P808" s="1">
        <v>14.8990299999999</v>
      </c>
      <c r="Q808" s="1">
        <v>300608.429</v>
      </c>
      <c r="R808" s="1"/>
    </row>
    <row r="809" spans="1:18" x14ac:dyDescent="0.2">
      <c r="A809" t="s">
        <v>73</v>
      </c>
      <c r="B809">
        <v>2008</v>
      </c>
      <c r="C809" t="s">
        <v>22</v>
      </c>
      <c r="D809" s="1">
        <v>78.262410000000003</v>
      </c>
      <c r="E809" s="1">
        <v>108.473</v>
      </c>
      <c r="F809" s="2">
        <v>6.8300000000000001E-3</v>
      </c>
      <c r="G809" s="2">
        <v>8.7433499999999995</v>
      </c>
      <c r="H809" s="3">
        <v>28.4</v>
      </c>
      <c r="I809">
        <v>19.5</v>
      </c>
      <c r="J809">
        <v>92</v>
      </c>
      <c r="K809">
        <v>94</v>
      </c>
      <c r="L809">
        <v>96</v>
      </c>
      <c r="M809">
        <v>99.223860000000002</v>
      </c>
      <c r="N809" s="4">
        <v>48290</v>
      </c>
      <c r="O809" s="1">
        <v>7.2486100000000002</v>
      </c>
      <c r="P809" s="1">
        <v>15.29529</v>
      </c>
      <c r="Q809" s="1">
        <v>303486.01199999999</v>
      </c>
      <c r="R809" s="1"/>
    </row>
    <row r="810" spans="1:18" x14ac:dyDescent="0.2">
      <c r="A810" t="s">
        <v>73</v>
      </c>
      <c r="B810">
        <v>2009</v>
      </c>
      <c r="C810" t="s">
        <v>22</v>
      </c>
      <c r="D810" s="1">
        <v>78.583960000000005</v>
      </c>
      <c r="E810" s="1">
        <v>107.8246</v>
      </c>
      <c r="F810" s="2">
        <v>6.6799999999999898E-3</v>
      </c>
      <c r="G810" s="2">
        <v>8.6676500000000001</v>
      </c>
      <c r="H810" s="3">
        <v>28.4</v>
      </c>
      <c r="I810">
        <v>19.8</v>
      </c>
      <c r="J810">
        <v>90</v>
      </c>
      <c r="K810">
        <v>93</v>
      </c>
      <c r="L810">
        <v>95</v>
      </c>
      <c r="M810">
        <v>99.228560000000002</v>
      </c>
      <c r="N810" s="4">
        <v>46940</v>
      </c>
      <c r="O810" s="1">
        <v>7.8937600000000003</v>
      </c>
      <c r="P810" s="1">
        <v>16.344100000000001</v>
      </c>
      <c r="Q810" s="1">
        <v>306307.56699999998</v>
      </c>
      <c r="R810" s="1"/>
    </row>
    <row r="811" spans="1:18" x14ac:dyDescent="0.2">
      <c r="A811" t="s">
        <v>73</v>
      </c>
      <c r="B811">
        <v>2010</v>
      </c>
      <c r="C811" t="s">
        <v>22</v>
      </c>
      <c r="D811" s="1">
        <v>78.716549999999998</v>
      </c>
      <c r="E811" s="1">
        <v>105.21469999999999</v>
      </c>
      <c r="F811" s="2">
        <v>6.4799999999999996E-3</v>
      </c>
      <c r="G811" s="2">
        <v>8.56</v>
      </c>
      <c r="H811" s="3">
        <v>28.5</v>
      </c>
      <c r="I811">
        <v>20</v>
      </c>
      <c r="J811">
        <v>92</v>
      </c>
      <c r="K811">
        <v>93</v>
      </c>
      <c r="L811">
        <v>95</v>
      </c>
      <c r="M811">
        <v>99.23321</v>
      </c>
      <c r="N811" s="4">
        <v>48900</v>
      </c>
      <c r="O811" s="1">
        <v>7.9650100000000004</v>
      </c>
      <c r="P811" s="1">
        <v>16.411950000000001</v>
      </c>
      <c r="Q811" s="1">
        <v>309011.47499999998</v>
      </c>
      <c r="R811" s="1"/>
    </row>
    <row r="812" spans="1:18" x14ac:dyDescent="0.2">
      <c r="A812" t="s">
        <v>73</v>
      </c>
      <c r="B812">
        <v>2011</v>
      </c>
      <c r="C812" t="s">
        <v>22</v>
      </c>
      <c r="D812" s="1">
        <v>78.819950000000006</v>
      </c>
      <c r="E812" s="1">
        <v>105.68259999999999</v>
      </c>
      <c r="F812" s="2">
        <v>6.0299999999999998E-3</v>
      </c>
      <c r="G812" s="2">
        <v>8.66</v>
      </c>
      <c r="H812" s="3">
        <v>28.6</v>
      </c>
      <c r="I812">
        <v>20.3</v>
      </c>
      <c r="J812">
        <v>92</v>
      </c>
      <c r="K812">
        <v>94</v>
      </c>
      <c r="L812">
        <v>96</v>
      </c>
      <c r="M812">
        <v>99.238010000000003</v>
      </c>
      <c r="N812" s="4">
        <v>50810</v>
      </c>
      <c r="O812" s="1">
        <v>7.9483199999999998</v>
      </c>
      <c r="P812" s="1">
        <v>16.376290000000001</v>
      </c>
      <c r="Q812" s="1">
        <v>311584.04700000002</v>
      </c>
      <c r="R812" s="1"/>
    </row>
    <row r="813" spans="1:18" x14ac:dyDescent="0.2">
      <c r="A813" t="s">
        <v>73</v>
      </c>
      <c r="B813">
        <v>2012</v>
      </c>
      <c r="C813" t="s">
        <v>22</v>
      </c>
      <c r="D813" s="1">
        <v>78.952979999999997</v>
      </c>
      <c r="E813" s="1">
        <v>105.2765</v>
      </c>
      <c r="F813" s="2">
        <v>6.0649999999999897E-3</v>
      </c>
      <c r="G813" s="2">
        <v>8.85</v>
      </c>
      <c r="H813" s="3">
        <v>28.6</v>
      </c>
      <c r="I813">
        <v>20.5</v>
      </c>
      <c r="J813">
        <v>91</v>
      </c>
      <c r="K813">
        <v>93</v>
      </c>
      <c r="L813">
        <v>94</v>
      </c>
      <c r="M813">
        <v>99.242909999999995</v>
      </c>
      <c r="N813" s="4">
        <v>53110</v>
      </c>
      <c r="O813" s="1">
        <v>7.9273100000000003</v>
      </c>
      <c r="P813" s="1">
        <v>16.37153</v>
      </c>
      <c r="Q813" s="1">
        <v>314043.88500000001</v>
      </c>
      <c r="R813" s="1"/>
    </row>
    <row r="814" spans="1:18" x14ac:dyDescent="0.2">
      <c r="A814" t="s">
        <v>73</v>
      </c>
      <c r="B814">
        <v>2013</v>
      </c>
      <c r="C814" t="s">
        <v>22</v>
      </c>
      <c r="D814" s="1">
        <v>78.948179999999994</v>
      </c>
      <c r="E814" s="1">
        <v>105.42489999999999</v>
      </c>
      <c r="F814" s="2">
        <v>6.1049999999999898E-3</v>
      </c>
      <c r="G814" s="2">
        <v>8.81</v>
      </c>
      <c r="H814" s="3">
        <v>28.7</v>
      </c>
      <c r="I814">
        <v>20.7</v>
      </c>
      <c r="J814">
        <v>92</v>
      </c>
      <c r="K814">
        <v>93</v>
      </c>
      <c r="L814">
        <v>94</v>
      </c>
      <c r="M814">
        <v>99.247959999999907</v>
      </c>
      <c r="N814" s="4">
        <v>54340</v>
      </c>
      <c r="O814" s="1">
        <v>7.9867899999999903</v>
      </c>
      <c r="P814" s="1">
        <v>16.347519999999999</v>
      </c>
      <c r="Q814" s="1">
        <v>316400.538</v>
      </c>
      <c r="R814" s="1"/>
    </row>
    <row r="815" spans="1:18" x14ac:dyDescent="0.2">
      <c r="A815" t="s">
        <v>73</v>
      </c>
      <c r="B815">
        <v>2014</v>
      </c>
      <c r="C815" t="s">
        <v>22</v>
      </c>
      <c r="D815" s="1">
        <v>78.978449999999995</v>
      </c>
      <c r="E815" s="1">
        <v>106.2938</v>
      </c>
      <c r="F815" s="2">
        <v>6.11E-3</v>
      </c>
      <c r="G815" s="2">
        <v>8.7812000000000001</v>
      </c>
      <c r="H815" s="3">
        <v>28.8</v>
      </c>
      <c r="I815">
        <v>21</v>
      </c>
      <c r="J815">
        <v>92</v>
      </c>
      <c r="K815">
        <v>93</v>
      </c>
      <c r="L815">
        <v>95</v>
      </c>
      <c r="M815">
        <v>99.253109999999893</v>
      </c>
      <c r="N815" s="4">
        <v>56730</v>
      </c>
      <c r="O815" s="1">
        <v>8.2800499999999992</v>
      </c>
      <c r="P815" s="1">
        <v>16.531659999999999</v>
      </c>
      <c r="Q815" s="1">
        <v>318673.41100000002</v>
      </c>
      <c r="R815" s="1"/>
    </row>
    <row r="816" spans="1:18" x14ac:dyDescent="0.2">
      <c r="A816" t="s">
        <v>73</v>
      </c>
      <c r="B816">
        <v>2015</v>
      </c>
      <c r="C816" t="s">
        <v>22</v>
      </c>
      <c r="D816" s="1">
        <v>78.626559999999998</v>
      </c>
      <c r="E816" s="1">
        <v>110.4385</v>
      </c>
      <c r="F816" s="2">
        <v>6.0400000000000002E-3</v>
      </c>
      <c r="G816" s="2">
        <v>8.7812000000000001</v>
      </c>
      <c r="H816" s="3">
        <v>28.8</v>
      </c>
      <c r="I816">
        <v>21.2</v>
      </c>
      <c r="J816">
        <v>92</v>
      </c>
      <c r="K816">
        <v>93</v>
      </c>
      <c r="L816">
        <v>95</v>
      </c>
      <c r="M816">
        <v>99.258359999999996</v>
      </c>
      <c r="N816" s="4">
        <v>58300</v>
      </c>
      <c r="O816" s="1">
        <v>8.5052000000000003</v>
      </c>
      <c r="P816" s="1">
        <v>16.839879999999901</v>
      </c>
      <c r="Q816" s="1">
        <v>320878.31</v>
      </c>
      <c r="R816" s="1"/>
    </row>
    <row r="817" spans="1:18" x14ac:dyDescent="0.2">
      <c r="A817" t="s">
        <v>73</v>
      </c>
      <c r="B817">
        <v>2016</v>
      </c>
      <c r="C817" t="s">
        <v>22</v>
      </c>
      <c r="D817" s="1">
        <v>78.497590000000002</v>
      </c>
      <c r="E817" s="1">
        <v>114.1238</v>
      </c>
      <c r="F817" s="2">
        <v>5.86499999999999E-3</v>
      </c>
      <c r="G817" s="2">
        <v>8.8568999999999996</v>
      </c>
      <c r="H817" s="3">
        <v>28.9</v>
      </c>
      <c r="I817">
        <v>21.4</v>
      </c>
      <c r="J817">
        <v>92</v>
      </c>
      <c r="K817">
        <v>94</v>
      </c>
      <c r="L817">
        <v>95</v>
      </c>
      <c r="M817">
        <v>99.263710000000003</v>
      </c>
      <c r="N817" s="4">
        <v>58960</v>
      </c>
      <c r="O817" s="1">
        <v>8.6182199999999902</v>
      </c>
      <c r="P817" s="1">
        <v>17.19726</v>
      </c>
      <c r="Q817" s="1">
        <v>323015.995</v>
      </c>
      <c r="R817" s="1"/>
    </row>
    <row r="818" spans="1:18" x14ac:dyDescent="0.2">
      <c r="A818" t="s">
        <v>74</v>
      </c>
      <c r="B818">
        <v>2000</v>
      </c>
      <c r="C818" t="s">
        <v>22</v>
      </c>
      <c r="D818" s="1">
        <v>70.875079999999997</v>
      </c>
      <c r="E818" s="1">
        <v>195.73140000000001</v>
      </c>
      <c r="F818" s="2">
        <v>1.9865000000000001E-2</v>
      </c>
      <c r="G818" s="2">
        <v>5.13103</v>
      </c>
      <c r="H818" s="3">
        <v>25.5</v>
      </c>
      <c r="I818">
        <v>5.0999999999999996</v>
      </c>
      <c r="J818">
        <v>96</v>
      </c>
      <c r="K818">
        <v>99</v>
      </c>
      <c r="L818">
        <v>98</v>
      </c>
      <c r="M818">
        <v>93.151830000000004</v>
      </c>
      <c r="N818" s="4">
        <v>5730</v>
      </c>
      <c r="O818" s="1">
        <v>3.0020099999999998</v>
      </c>
      <c r="P818" s="1">
        <v>4.2955100000000002</v>
      </c>
      <c r="Q818" s="1">
        <v>107.783999999999</v>
      </c>
      <c r="R818" s="1"/>
    </row>
    <row r="819" spans="1:18" x14ac:dyDescent="0.2">
      <c r="A819" t="s">
        <v>74</v>
      </c>
      <c r="B819">
        <v>2001</v>
      </c>
      <c r="C819" t="s">
        <v>22</v>
      </c>
      <c r="D819" s="1">
        <v>70.931129999999996</v>
      </c>
      <c r="E819" s="1">
        <v>195.34049999999999</v>
      </c>
      <c r="F819" s="2">
        <v>2.01E-2</v>
      </c>
      <c r="G819" s="2">
        <v>5.0740699999999999</v>
      </c>
      <c r="H819" s="3">
        <v>25.6</v>
      </c>
      <c r="I819">
        <v>5.5</v>
      </c>
      <c r="J819">
        <v>98</v>
      </c>
      <c r="K819">
        <v>99</v>
      </c>
      <c r="L819">
        <v>99</v>
      </c>
      <c r="M819">
        <v>93.294209999999893</v>
      </c>
      <c r="N819" s="4">
        <v>6010</v>
      </c>
      <c r="O819" s="1">
        <v>2.9424399999999999</v>
      </c>
      <c r="P819" s="1">
        <v>4.3007499999999999</v>
      </c>
      <c r="Q819" s="1">
        <v>107.896</v>
      </c>
      <c r="R819" s="1"/>
    </row>
    <row r="820" spans="1:18" x14ac:dyDescent="0.2">
      <c r="A820" t="s">
        <v>74</v>
      </c>
      <c r="B820">
        <v>2002</v>
      </c>
      <c r="C820" t="s">
        <v>22</v>
      </c>
      <c r="D820" s="1">
        <v>70.921800000000005</v>
      </c>
      <c r="E820" s="1">
        <v>195.51609999999999</v>
      </c>
      <c r="F820" s="2">
        <v>2.0879999999999999E-2</v>
      </c>
      <c r="G820" s="2">
        <v>5.2116899999999999</v>
      </c>
      <c r="H820" s="3">
        <v>25.7</v>
      </c>
      <c r="I820">
        <v>5.8</v>
      </c>
      <c r="J820">
        <v>99</v>
      </c>
      <c r="K820">
        <v>99</v>
      </c>
      <c r="L820">
        <v>99</v>
      </c>
      <c r="M820">
        <v>93.436599999999999</v>
      </c>
      <c r="N820" s="4">
        <v>6480</v>
      </c>
      <c r="O820" s="1">
        <v>2.9536799999999999</v>
      </c>
      <c r="P820" s="1">
        <v>4.3066000000000004</v>
      </c>
      <c r="Q820" s="1">
        <v>108.09699999999999</v>
      </c>
      <c r="R820" s="1"/>
    </row>
    <row r="821" spans="1:18" x14ac:dyDescent="0.2">
      <c r="A821" t="s">
        <v>74</v>
      </c>
      <c r="B821">
        <v>2003</v>
      </c>
      <c r="C821" t="s">
        <v>22</v>
      </c>
      <c r="D821" s="1">
        <v>70.877330000000001</v>
      </c>
      <c r="E821" s="1">
        <v>192.16130000000001</v>
      </c>
      <c r="F821" s="2">
        <v>2.0979999999999999E-2</v>
      </c>
      <c r="G821" s="2">
        <v>5.4690300000000001</v>
      </c>
      <c r="H821" s="3">
        <v>25.8</v>
      </c>
      <c r="I821">
        <v>6.2</v>
      </c>
      <c r="J821">
        <v>94</v>
      </c>
      <c r="K821">
        <v>99</v>
      </c>
      <c r="L821">
        <v>99</v>
      </c>
      <c r="M821">
        <v>93.578990000000005</v>
      </c>
      <c r="N821" s="4">
        <v>7010</v>
      </c>
      <c r="O821" s="1">
        <v>2.7774700000000001</v>
      </c>
      <c r="P821" s="1">
        <v>4.1827500000000004</v>
      </c>
      <c r="Q821" s="1">
        <v>108.32599999999999</v>
      </c>
      <c r="R821" s="1"/>
    </row>
    <row r="822" spans="1:18" x14ac:dyDescent="0.2">
      <c r="A822" t="s">
        <v>74</v>
      </c>
      <c r="B822">
        <v>2004</v>
      </c>
      <c r="C822" t="s">
        <v>22</v>
      </c>
      <c r="D822" s="1">
        <v>70.938749999999999</v>
      </c>
      <c r="E822" s="1">
        <v>188.16159999999999</v>
      </c>
      <c r="F822" s="2">
        <v>2.0924999999999999E-2</v>
      </c>
      <c r="G822" s="2">
        <v>5.7746699999999898</v>
      </c>
      <c r="H822" s="3">
        <v>25.9</v>
      </c>
      <c r="I822">
        <v>6.6</v>
      </c>
      <c r="J822">
        <v>99</v>
      </c>
      <c r="K822">
        <v>99</v>
      </c>
      <c r="L822">
        <v>99</v>
      </c>
      <c r="M822">
        <v>93.721369999999993</v>
      </c>
      <c r="N822" s="4">
        <v>7430</v>
      </c>
      <c r="O822" s="1">
        <v>2.6013799999999998</v>
      </c>
      <c r="P822" s="1">
        <v>4.0743599999999898</v>
      </c>
      <c r="Q822" s="1">
        <v>108.512</v>
      </c>
      <c r="R822" s="1"/>
    </row>
    <row r="823" spans="1:18" x14ac:dyDescent="0.2">
      <c r="A823" t="s">
        <v>74</v>
      </c>
      <c r="B823">
        <v>2005</v>
      </c>
      <c r="C823" t="s">
        <v>22</v>
      </c>
      <c r="D823" s="1">
        <v>71.153409999999994</v>
      </c>
      <c r="E823" s="1">
        <v>182.35990000000001</v>
      </c>
      <c r="F823" s="2">
        <v>2.1149999999999999E-2</v>
      </c>
      <c r="G823" s="2">
        <v>6.3744100000000001</v>
      </c>
      <c r="H823" s="3">
        <v>26</v>
      </c>
      <c r="I823">
        <v>7</v>
      </c>
      <c r="J823">
        <v>97</v>
      </c>
      <c r="K823">
        <v>93</v>
      </c>
      <c r="L823">
        <v>99</v>
      </c>
      <c r="M823">
        <v>93.863749999999996</v>
      </c>
      <c r="N823" s="4">
        <v>7870</v>
      </c>
      <c r="O823" s="1">
        <v>2.53242999999999</v>
      </c>
      <c r="P823" s="1">
        <v>4.0352199999999998</v>
      </c>
      <c r="Q823" s="1">
        <v>108.613999999999</v>
      </c>
      <c r="R823" s="1"/>
    </row>
    <row r="824" spans="1:18" x14ac:dyDescent="0.2">
      <c r="A824" t="s">
        <v>74</v>
      </c>
      <c r="B824">
        <v>2006</v>
      </c>
      <c r="C824" t="s">
        <v>22</v>
      </c>
      <c r="D824" s="1">
        <v>71.523870000000002</v>
      </c>
      <c r="E824" s="1">
        <v>178.71709999999999</v>
      </c>
      <c r="F824" s="2">
        <v>2.052E-2</v>
      </c>
      <c r="G824" s="2">
        <v>6.2187700000000001</v>
      </c>
      <c r="H824" s="3">
        <v>26.1</v>
      </c>
      <c r="I824">
        <v>7.4</v>
      </c>
      <c r="J824">
        <v>99</v>
      </c>
      <c r="K824">
        <v>99</v>
      </c>
      <c r="L824">
        <v>99</v>
      </c>
      <c r="M824">
        <v>94.006140000000002</v>
      </c>
      <c r="N824" s="4">
        <v>8840</v>
      </c>
      <c r="O824" s="1">
        <v>2.2878500000000002</v>
      </c>
      <c r="P824" s="1">
        <v>3.8462099999999899</v>
      </c>
      <c r="Q824" s="1">
        <v>108.60299999999999</v>
      </c>
      <c r="R824" s="1"/>
    </row>
    <row r="825" spans="1:18" x14ac:dyDescent="0.2">
      <c r="A825" t="s">
        <v>74</v>
      </c>
      <c r="B825">
        <v>2007</v>
      </c>
      <c r="C825" t="s">
        <v>22</v>
      </c>
      <c r="D825" s="1">
        <v>71.912520000000001</v>
      </c>
      <c r="E825" s="1">
        <v>172.5513</v>
      </c>
      <c r="F825" s="2">
        <v>2.019E-2</v>
      </c>
      <c r="G825" s="2">
        <v>6.1965500000000002</v>
      </c>
      <c r="H825" s="3">
        <v>26.3</v>
      </c>
      <c r="I825">
        <v>7.9</v>
      </c>
      <c r="J825">
        <v>99</v>
      </c>
      <c r="K825">
        <v>99</v>
      </c>
      <c r="L825">
        <v>99</v>
      </c>
      <c r="M825">
        <v>94.148519999999905</v>
      </c>
      <c r="N825" s="4">
        <v>9010</v>
      </c>
      <c r="O825" s="1">
        <v>2.3355399999999999</v>
      </c>
      <c r="P825" s="1">
        <v>4.1804600000000001</v>
      </c>
      <c r="Q825" s="1">
        <v>108.51799999999901</v>
      </c>
      <c r="R825" s="1"/>
    </row>
    <row r="826" spans="1:18" x14ac:dyDescent="0.2">
      <c r="A826" t="s">
        <v>74</v>
      </c>
      <c r="B826">
        <v>2008</v>
      </c>
      <c r="C826" t="s">
        <v>22</v>
      </c>
      <c r="D826" s="1">
        <v>72.024439999999998</v>
      </c>
      <c r="E826" s="1">
        <v>169.1069</v>
      </c>
      <c r="F826" s="2">
        <v>1.9265000000000001E-2</v>
      </c>
      <c r="G826" s="2">
        <v>7.1715200000000001</v>
      </c>
      <c r="H826" s="3">
        <v>26.4</v>
      </c>
      <c r="I826">
        <v>8.3000000000000007</v>
      </c>
      <c r="J826">
        <v>99</v>
      </c>
      <c r="K826">
        <v>99</v>
      </c>
      <c r="L826">
        <v>99</v>
      </c>
      <c r="M826">
        <v>94.290909999999997</v>
      </c>
      <c r="N826" s="4">
        <v>9820</v>
      </c>
      <c r="O826" s="1">
        <v>2.4314800000000001</v>
      </c>
      <c r="P826" s="1">
        <v>4.0886500000000003</v>
      </c>
      <c r="Q826" s="1">
        <v>108.39299999999901</v>
      </c>
      <c r="R826" s="1"/>
    </row>
    <row r="827" spans="1:18" x14ac:dyDescent="0.2">
      <c r="A827" t="s">
        <v>74</v>
      </c>
      <c r="B827">
        <v>2009</v>
      </c>
      <c r="C827" t="s">
        <v>22</v>
      </c>
      <c r="D827" s="1">
        <v>72.177340000000001</v>
      </c>
      <c r="E827" s="1">
        <v>162.15110000000001</v>
      </c>
      <c r="F827" s="2">
        <v>1.8499999999999999E-2</v>
      </c>
      <c r="G827" s="2">
        <v>6.9834100000000001</v>
      </c>
      <c r="H827" s="3">
        <v>26.5</v>
      </c>
      <c r="I827">
        <v>8.6999999999999993</v>
      </c>
      <c r="J827">
        <v>99</v>
      </c>
      <c r="K827">
        <v>99</v>
      </c>
      <c r="L827">
        <v>99</v>
      </c>
      <c r="M827">
        <v>94.433300000000003</v>
      </c>
      <c r="N827" s="4">
        <v>9830</v>
      </c>
      <c r="O827" s="1">
        <v>2.64716</v>
      </c>
      <c r="P827" s="1">
        <v>4.3333599999999999</v>
      </c>
      <c r="Q827" s="1">
        <v>108.28700000000001</v>
      </c>
      <c r="R827" s="1"/>
    </row>
    <row r="828" spans="1:18" x14ac:dyDescent="0.2">
      <c r="A828" t="s">
        <v>74</v>
      </c>
      <c r="B828">
        <v>2010</v>
      </c>
      <c r="C828" t="s">
        <v>22</v>
      </c>
      <c r="D828" s="1">
        <v>72.086399999999998</v>
      </c>
      <c r="E828" s="1">
        <v>163.2422</v>
      </c>
      <c r="F828" s="2">
        <v>1.8015E-2</v>
      </c>
      <c r="G828" s="2">
        <v>7.2139899999999901</v>
      </c>
      <c r="H828" s="3">
        <v>26.6</v>
      </c>
      <c r="I828">
        <v>9.1999999999999993</v>
      </c>
      <c r="J828">
        <v>99</v>
      </c>
      <c r="K828">
        <v>99</v>
      </c>
      <c r="L828">
        <v>99</v>
      </c>
      <c r="M828">
        <v>94.575680000000006</v>
      </c>
      <c r="N828" s="4">
        <v>9630</v>
      </c>
      <c r="O828" s="1">
        <v>2.6956000000000002</v>
      </c>
      <c r="P828" s="1">
        <v>4.5512899999999998</v>
      </c>
      <c r="Q828" s="1">
        <v>108.255</v>
      </c>
      <c r="R828" s="1"/>
    </row>
    <row r="829" spans="1:18" x14ac:dyDescent="0.2">
      <c r="A829" t="s">
        <v>74</v>
      </c>
      <c r="B829">
        <v>2011</v>
      </c>
      <c r="C829" t="s">
        <v>22</v>
      </c>
      <c r="D829" s="1">
        <v>72.103219999999993</v>
      </c>
      <c r="E829" s="1">
        <v>167.0941</v>
      </c>
      <c r="F829" s="2">
        <v>1.7915E-2</v>
      </c>
      <c r="G829" s="2">
        <v>7.2286700000000002</v>
      </c>
      <c r="H829" s="3">
        <v>26.7</v>
      </c>
      <c r="I829">
        <v>9.6999999999999993</v>
      </c>
      <c r="J829">
        <v>97</v>
      </c>
      <c r="K829">
        <v>96</v>
      </c>
      <c r="L829">
        <v>96</v>
      </c>
      <c r="M829">
        <v>94.718059999999994</v>
      </c>
      <c r="N829" s="4">
        <v>9770</v>
      </c>
      <c r="O829" s="1">
        <v>2.5292300000000001</v>
      </c>
      <c r="P829" s="1">
        <v>4.4651100000000001</v>
      </c>
      <c r="Q829" s="1">
        <v>108.316</v>
      </c>
      <c r="R829" s="1"/>
    </row>
    <row r="830" spans="1:18" x14ac:dyDescent="0.2">
      <c r="A830" t="s">
        <v>74</v>
      </c>
      <c r="B830">
        <v>2012</v>
      </c>
      <c r="C830" t="s">
        <v>22</v>
      </c>
      <c r="D830" s="1">
        <v>71.899199999999993</v>
      </c>
      <c r="E830" s="1">
        <v>173.56389999999999</v>
      </c>
      <c r="F830" s="2">
        <v>1.7534999999999999E-2</v>
      </c>
      <c r="G830" s="2">
        <v>7.1181799999999997</v>
      </c>
      <c r="H830" s="3">
        <v>26.8</v>
      </c>
      <c r="I830">
        <v>10.199999999999999</v>
      </c>
      <c r="J830">
        <v>94</v>
      </c>
      <c r="K830">
        <v>96</v>
      </c>
      <c r="L830">
        <v>96</v>
      </c>
      <c r="M830">
        <v>94.86045</v>
      </c>
      <c r="N830" s="4">
        <v>10230</v>
      </c>
      <c r="O830" s="1">
        <v>2.9077599999999899</v>
      </c>
      <c r="P830" s="1">
        <v>4.6882900000000003</v>
      </c>
      <c r="Q830" s="1">
        <v>108.435</v>
      </c>
      <c r="R830" s="1"/>
    </row>
    <row r="831" spans="1:18" x14ac:dyDescent="0.2">
      <c r="A831" t="s">
        <v>74</v>
      </c>
      <c r="B831">
        <v>2013</v>
      </c>
      <c r="C831" t="s">
        <v>22</v>
      </c>
      <c r="D831" s="1">
        <v>71.75609</v>
      </c>
      <c r="E831" s="1">
        <v>174.35570000000001</v>
      </c>
      <c r="F831" s="2">
        <v>1.7419999999999901E-2</v>
      </c>
      <c r="G831" s="2">
        <v>7.2252899999999904</v>
      </c>
      <c r="H831" s="3">
        <v>26.9</v>
      </c>
      <c r="I831">
        <v>10.8</v>
      </c>
      <c r="J831">
        <v>99</v>
      </c>
      <c r="K831">
        <v>97</v>
      </c>
      <c r="L831">
        <v>97</v>
      </c>
      <c r="M831">
        <v>95.002840000000006</v>
      </c>
      <c r="N831" s="4">
        <v>10360</v>
      </c>
      <c r="O831" s="1">
        <v>2.83767999999999</v>
      </c>
      <c r="P831" s="1">
        <v>4.5695600000000001</v>
      </c>
      <c r="Q831" s="1">
        <v>108.622</v>
      </c>
      <c r="R831" s="1"/>
    </row>
    <row r="832" spans="1:18" x14ac:dyDescent="0.2">
      <c r="A832" t="s">
        <v>74</v>
      </c>
      <c r="B832">
        <v>2014</v>
      </c>
      <c r="C832" t="s">
        <v>22</v>
      </c>
      <c r="D832" s="1">
        <v>71.924309999999906</v>
      </c>
      <c r="E832" s="1">
        <v>170.3854</v>
      </c>
      <c r="F832" s="2">
        <v>1.745E-2</v>
      </c>
      <c r="G832" s="2">
        <v>7.3470899999999997</v>
      </c>
      <c r="H832" s="3">
        <v>27</v>
      </c>
      <c r="I832">
        <v>11.3</v>
      </c>
      <c r="J832">
        <v>99</v>
      </c>
      <c r="K832">
        <v>97</v>
      </c>
      <c r="L832">
        <v>98</v>
      </c>
      <c r="M832">
        <v>95.145219999999995</v>
      </c>
      <c r="N832" s="4">
        <v>11130</v>
      </c>
      <c r="O832" s="1">
        <v>2.6823299999999999</v>
      </c>
      <c r="P832" s="1">
        <v>4.4032299999999998</v>
      </c>
      <c r="Q832" s="1">
        <v>108.861</v>
      </c>
      <c r="R832" s="1"/>
    </row>
    <row r="833" spans="1:18" x14ac:dyDescent="0.2">
      <c r="A833" t="s">
        <v>74</v>
      </c>
      <c r="B833">
        <v>2015</v>
      </c>
      <c r="C833" t="s">
        <v>22</v>
      </c>
      <c r="D833" s="1">
        <v>72.272779999999997</v>
      </c>
      <c r="E833" s="1">
        <v>164.41079999999999</v>
      </c>
      <c r="F833" s="2">
        <v>1.6760000000000001E-2</v>
      </c>
      <c r="G833" s="2">
        <v>7.5910099999999998</v>
      </c>
      <c r="H833" s="3">
        <v>27.1</v>
      </c>
      <c r="I833">
        <v>11.9</v>
      </c>
      <c r="J833">
        <v>99</v>
      </c>
      <c r="K833">
        <v>99</v>
      </c>
      <c r="L833">
        <v>99</v>
      </c>
      <c r="M833">
        <v>95.145219999999995</v>
      </c>
      <c r="N833" s="4">
        <v>12280</v>
      </c>
      <c r="O833" s="1">
        <v>2.6293799999999998</v>
      </c>
      <c r="P833" s="1">
        <v>4.2642300000000004</v>
      </c>
      <c r="Q833" s="1">
        <v>109.148</v>
      </c>
      <c r="R833" s="1"/>
    </row>
    <row r="834" spans="1:18" x14ac:dyDescent="0.2">
      <c r="A834" t="s">
        <v>74</v>
      </c>
      <c r="B834">
        <v>2016</v>
      </c>
      <c r="C834" t="s">
        <v>22</v>
      </c>
      <c r="D834" s="1">
        <v>71.956919999999997</v>
      </c>
      <c r="E834" s="1">
        <v>168.7226</v>
      </c>
      <c r="F834" s="2">
        <v>1.6385E-2</v>
      </c>
      <c r="G834" s="2">
        <v>7.9851299999999998</v>
      </c>
      <c r="H834" s="3">
        <v>27.2</v>
      </c>
      <c r="I834">
        <v>12.4</v>
      </c>
      <c r="J834">
        <v>99</v>
      </c>
      <c r="K834">
        <v>99</v>
      </c>
      <c r="L834">
        <v>99</v>
      </c>
      <c r="M834">
        <v>95.145219999999995</v>
      </c>
      <c r="N834" s="4">
        <v>12240</v>
      </c>
      <c r="O834" s="1">
        <v>2.7322299999999999</v>
      </c>
      <c r="P834" s="1">
        <v>4.3495299999999997</v>
      </c>
      <c r="Q834" s="1">
        <v>109.459</v>
      </c>
      <c r="R834" s="1"/>
    </row>
    <row r="835" spans="1:18" x14ac:dyDescent="0.2">
      <c r="A835" t="s">
        <v>75</v>
      </c>
      <c r="B835">
        <v>2000</v>
      </c>
      <c r="C835" t="s">
        <v>22</v>
      </c>
      <c r="D835" s="1">
        <v>72.178269999999998</v>
      </c>
      <c r="E835" s="1">
        <v>172.83699999999999</v>
      </c>
      <c r="F835" s="2">
        <v>1.8655000000000001E-2</v>
      </c>
      <c r="G835" s="2">
        <v>8.0918200000000002</v>
      </c>
      <c r="H835" s="3">
        <v>26.2</v>
      </c>
      <c r="I835">
        <v>9.8000000000000007</v>
      </c>
      <c r="J835">
        <v>84</v>
      </c>
      <c r="K835">
        <v>86</v>
      </c>
      <c r="L835">
        <v>77</v>
      </c>
      <c r="M835">
        <v>96.652850000000001</v>
      </c>
      <c r="N835" s="4">
        <v>11470</v>
      </c>
      <c r="O835" s="1">
        <v>3.36395</v>
      </c>
      <c r="P835" s="1">
        <v>7.3342700000000001</v>
      </c>
      <c r="Q835" s="1">
        <v>24192.446</v>
      </c>
      <c r="R835" s="1"/>
    </row>
    <row r="836" spans="1:18" x14ac:dyDescent="0.2">
      <c r="A836" t="s">
        <v>75</v>
      </c>
      <c r="B836">
        <v>2001</v>
      </c>
      <c r="C836" t="s">
        <v>22</v>
      </c>
      <c r="D836" s="1">
        <v>72.132800000000003</v>
      </c>
      <c r="E836" s="1">
        <v>174.58619999999999</v>
      </c>
      <c r="F836" s="2">
        <v>1.7979999999999999E-2</v>
      </c>
      <c r="G836" s="2">
        <v>8.1504999999999992</v>
      </c>
      <c r="H836" s="3">
        <v>26.3</v>
      </c>
      <c r="I836">
        <v>10.1</v>
      </c>
      <c r="J836">
        <v>98</v>
      </c>
      <c r="K836">
        <v>87</v>
      </c>
      <c r="L836">
        <v>70</v>
      </c>
      <c r="M836">
        <v>96.598200000000006</v>
      </c>
      <c r="N836" s="4">
        <v>11840</v>
      </c>
      <c r="O836" s="1">
        <v>3.52854</v>
      </c>
      <c r="P836" s="1">
        <v>7.8506399999999896</v>
      </c>
      <c r="Q836" s="1">
        <v>24646.472000000002</v>
      </c>
      <c r="R836" s="1"/>
    </row>
    <row r="837" spans="1:18" x14ac:dyDescent="0.2">
      <c r="A837" t="s">
        <v>75</v>
      </c>
      <c r="B837">
        <v>2002</v>
      </c>
      <c r="C837" t="s">
        <v>22</v>
      </c>
      <c r="D837" s="1">
        <v>72.682209999999998</v>
      </c>
      <c r="E837" s="1">
        <v>174.56120000000001</v>
      </c>
      <c r="F837" s="2">
        <v>1.7454999999999998E-2</v>
      </c>
      <c r="G837" s="2">
        <v>6.9943099999999996</v>
      </c>
      <c r="H837" s="3">
        <v>26.3</v>
      </c>
      <c r="I837">
        <v>10.3</v>
      </c>
      <c r="J837">
        <v>83</v>
      </c>
      <c r="K837">
        <v>81</v>
      </c>
      <c r="L837">
        <v>65</v>
      </c>
      <c r="M837">
        <v>96.543539999999993</v>
      </c>
      <c r="N837" s="4">
        <v>10620</v>
      </c>
      <c r="O837" s="1">
        <v>3.5537800000000002</v>
      </c>
      <c r="P837" s="1">
        <v>7.71828</v>
      </c>
      <c r="Q837" s="1">
        <v>25100.407999999999</v>
      </c>
      <c r="R837" s="1"/>
    </row>
    <row r="838" spans="1:18" x14ac:dyDescent="0.2">
      <c r="A838" t="s">
        <v>75</v>
      </c>
      <c r="B838">
        <v>2003</v>
      </c>
      <c r="C838" t="s">
        <v>22</v>
      </c>
      <c r="D838" s="1">
        <v>71.994100000000003</v>
      </c>
      <c r="E838" s="1">
        <v>179.68729999999999</v>
      </c>
      <c r="F838" s="2">
        <v>1.6954999999999901E-2</v>
      </c>
      <c r="G838" s="2">
        <v>6.3944599999999996</v>
      </c>
      <c r="H838" s="3">
        <v>26.4</v>
      </c>
      <c r="I838">
        <v>10.6</v>
      </c>
      <c r="J838">
        <v>83</v>
      </c>
      <c r="K838">
        <v>86</v>
      </c>
      <c r="L838">
        <v>68</v>
      </c>
      <c r="M838">
        <v>96.488889999999998</v>
      </c>
      <c r="N838" s="4">
        <v>9840</v>
      </c>
      <c r="O838" s="1">
        <v>3.7810999999999999</v>
      </c>
      <c r="P838" s="1">
        <v>7.5070499999999996</v>
      </c>
      <c r="Q838" s="1">
        <v>25551.624</v>
      </c>
      <c r="R838" s="1"/>
    </row>
    <row r="839" spans="1:18" x14ac:dyDescent="0.2">
      <c r="A839" t="s">
        <v>75</v>
      </c>
      <c r="B839">
        <v>2004</v>
      </c>
      <c r="C839" t="s">
        <v>22</v>
      </c>
      <c r="D839" s="1">
        <v>72.980580000000003</v>
      </c>
      <c r="E839" s="1">
        <v>168.35169999999999</v>
      </c>
      <c r="F839" s="2">
        <v>1.6469999999999999E-2</v>
      </c>
      <c r="G839" s="2">
        <v>7.5839399999999904</v>
      </c>
      <c r="H839" s="3">
        <v>26.4</v>
      </c>
      <c r="I839">
        <v>10.8</v>
      </c>
      <c r="J839">
        <v>80</v>
      </c>
      <c r="K839">
        <v>83</v>
      </c>
      <c r="L839">
        <v>86</v>
      </c>
      <c r="M839">
        <v>96.434229999999999</v>
      </c>
      <c r="N839" s="4">
        <v>11690</v>
      </c>
      <c r="O839" s="1">
        <v>3.67353</v>
      </c>
      <c r="P839" s="1">
        <v>6.7815699999999897</v>
      </c>
      <c r="Q839" s="1">
        <v>25996.593999999899</v>
      </c>
      <c r="R839" s="1"/>
    </row>
    <row r="840" spans="1:18" x14ac:dyDescent="0.2">
      <c r="A840" t="s">
        <v>75</v>
      </c>
      <c r="B840">
        <v>2005</v>
      </c>
      <c r="C840" t="s">
        <v>22</v>
      </c>
      <c r="D840" s="1">
        <v>73.445369999999997</v>
      </c>
      <c r="E840" s="1">
        <v>164.03880000000001</v>
      </c>
      <c r="F840" s="2">
        <v>1.5984999999999999E-2</v>
      </c>
      <c r="G840" s="2">
        <v>7.9823500000000003</v>
      </c>
      <c r="H840" s="3">
        <v>26.5</v>
      </c>
      <c r="I840">
        <v>11.1</v>
      </c>
      <c r="J840">
        <v>76</v>
      </c>
      <c r="K840">
        <v>80</v>
      </c>
      <c r="L840">
        <v>87</v>
      </c>
      <c r="M840">
        <v>96.379580000000004</v>
      </c>
      <c r="N840" s="4">
        <v>13290</v>
      </c>
      <c r="O840" s="1">
        <v>2.8143199999999999</v>
      </c>
      <c r="P840" s="1">
        <v>6.0550899999999999</v>
      </c>
      <c r="Q840" s="1">
        <v>26432.447</v>
      </c>
      <c r="R840" s="1"/>
    </row>
    <row r="841" spans="1:18" x14ac:dyDescent="0.2">
      <c r="A841" t="s">
        <v>75</v>
      </c>
      <c r="B841">
        <v>2006</v>
      </c>
      <c r="C841" t="s">
        <v>22</v>
      </c>
      <c r="D841" s="1">
        <v>73.483350000000002</v>
      </c>
      <c r="E841" s="1">
        <v>167.9451</v>
      </c>
      <c r="F841" s="2">
        <v>1.54849999999999E-2</v>
      </c>
      <c r="G841" s="2">
        <v>8.3703500000000002</v>
      </c>
      <c r="H841" s="3">
        <v>26.5</v>
      </c>
      <c r="I841">
        <v>11.3</v>
      </c>
      <c r="J841">
        <v>82</v>
      </c>
      <c r="K841">
        <v>73</v>
      </c>
      <c r="L841">
        <v>71</v>
      </c>
      <c r="M841">
        <v>96.324919999999906</v>
      </c>
      <c r="N841" s="4">
        <v>14960</v>
      </c>
      <c r="O841" s="1">
        <v>4.6007199999999999</v>
      </c>
      <c r="P841" s="1">
        <v>8.0986100000000008</v>
      </c>
      <c r="Q841" s="1">
        <v>26850.194</v>
      </c>
      <c r="R841" s="1"/>
    </row>
    <row r="842" spans="1:18" x14ac:dyDescent="0.2">
      <c r="A842" t="s">
        <v>75</v>
      </c>
      <c r="B842">
        <v>2007</v>
      </c>
      <c r="C842" t="s">
        <v>22</v>
      </c>
      <c r="D842" s="1">
        <v>73.345929999999996</v>
      </c>
      <c r="E842" s="1">
        <v>170.11969999999999</v>
      </c>
      <c r="F842" s="2">
        <v>1.50949999999999E-2</v>
      </c>
      <c r="G842" s="2">
        <v>8.8919300000000003</v>
      </c>
      <c r="H842" s="3">
        <v>26.5</v>
      </c>
      <c r="I842">
        <v>11.6</v>
      </c>
      <c r="J842">
        <v>87</v>
      </c>
      <c r="K842">
        <v>67</v>
      </c>
      <c r="L842">
        <v>62</v>
      </c>
      <c r="M842">
        <v>96.270259999999993</v>
      </c>
      <c r="N842" s="4">
        <v>16720</v>
      </c>
      <c r="O842" s="1">
        <v>4.0217700000000001</v>
      </c>
      <c r="P842" s="1">
        <v>7.7834500000000002</v>
      </c>
      <c r="Q842" s="1">
        <v>27247.61</v>
      </c>
      <c r="R842" s="1"/>
    </row>
    <row r="843" spans="1:18" x14ac:dyDescent="0.2">
      <c r="A843" t="s">
        <v>75</v>
      </c>
      <c r="B843">
        <v>2008</v>
      </c>
      <c r="C843" t="s">
        <v>22</v>
      </c>
      <c r="D843" s="1">
        <v>73.162739999999999</v>
      </c>
      <c r="E843" s="1">
        <v>172.81479999999999</v>
      </c>
      <c r="F843" s="2">
        <v>1.4905E-2</v>
      </c>
      <c r="G843" s="2">
        <v>8.4086199999999902</v>
      </c>
      <c r="H843" s="3">
        <v>26.5</v>
      </c>
      <c r="I843">
        <v>11.9</v>
      </c>
      <c r="J843">
        <v>93</v>
      </c>
      <c r="K843">
        <v>76</v>
      </c>
      <c r="L843">
        <v>50</v>
      </c>
      <c r="M843">
        <v>96.215609999999998</v>
      </c>
      <c r="N843" s="4">
        <v>17550</v>
      </c>
      <c r="O843" s="1">
        <v>2.55315</v>
      </c>
      <c r="P843" s="1">
        <v>6.40869</v>
      </c>
      <c r="Q843" s="1">
        <v>27635.831999999999</v>
      </c>
      <c r="R843" s="1"/>
    </row>
    <row r="844" spans="1:18" x14ac:dyDescent="0.2">
      <c r="A844" t="s">
        <v>75</v>
      </c>
      <c r="B844">
        <v>2009</v>
      </c>
      <c r="C844" t="s">
        <v>22</v>
      </c>
      <c r="D844" s="1">
        <v>73.541640000000001</v>
      </c>
      <c r="E844" s="1">
        <v>170.13650000000001</v>
      </c>
      <c r="F844" s="2">
        <v>1.4819999999999899E-2</v>
      </c>
      <c r="G844" s="2">
        <v>7.7472300000000001</v>
      </c>
      <c r="H844" s="3">
        <v>26.6</v>
      </c>
      <c r="I844">
        <v>12.1</v>
      </c>
      <c r="J844">
        <v>87</v>
      </c>
      <c r="K844">
        <v>75</v>
      </c>
      <c r="L844">
        <v>84</v>
      </c>
      <c r="M844">
        <v>96.160960000000003</v>
      </c>
      <c r="N844" s="4">
        <v>16700</v>
      </c>
      <c r="O844" s="1">
        <v>2.5948699999999998</v>
      </c>
      <c r="P844" s="1">
        <v>7.5457899999999896</v>
      </c>
      <c r="Q844" s="1">
        <v>28031.008999999998</v>
      </c>
      <c r="R844" s="1"/>
    </row>
    <row r="845" spans="1:18" x14ac:dyDescent="0.2">
      <c r="A845" t="s">
        <v>75</v>
      </c>
      <c r="B845">
        <v>2010</v>
      </c>
      <c r="C845" t="s">
        <v>22</v>
      </c>
      <c r="D845" s="1">
        <v>73.626800000000003</v>
      </c>
      <c r="E845" s="1">
        <v>161.58449999999999</v>
      </c>
      <c r="F845" s="2">
        <v>1.4829999999999999E-2</v>
      </c>
      <c r="G845" s="2">
        <v>7.3502999999999998</v>
      </c>
      <c r="H845" s="3">
        <v>26.6</v>
      </c>
      <c r="I845">
        <v>12.4</v>
      </c>
      <c r="J845">
        <v>79</v>
      </c>
      <c r="K845">
        <v>74</v>
      </c>
      <c r="L845">
        <v>78</v>
      </c>
      <c r="M845">
        <v>96.106300000000005</v>
      </c>
      <c r="N845" s="4">
        <v>16340</v>
      </c>
      <c r="O845" s="1">
        <v>2.5867399999999998</v>
      </c>
      <c r="P845" s="1">
        <v>6.8310399999999998</v>
      </c>
      <c r="Q845" s="1">
        <v>28439.94</v>
      </c>
      <c r="R845" s="1"/>
    </row>
    <row r="846" spans="1:18" x14ac:dyDescent="0.2">
      <c r="A846" t="s">
        <v>75</v>
      </c>
      <c r="B846">
        <v>2011</v>
      </c>
      <c r="C846" t="s">
        <v>22</v>
      </c>
      <c r="D846" s="1">
        <v>73.670500000000004</v>
      </c>
      <c r="E846" s="1">
        <v>160.20160000000001</v>
      </c>
      <c r="F846" s="2">
        <v>1.4829999999999999E-2</v>
      </c>
      <c r="G846" s="2">
        <v>6.8216000000000001</v>
      </c>
      <c r="H846" s="3">
        <v>26.6</v>
      </c>
      <c r="I846">
        <v>12.7</v>
      </c>
      <c r="J846">
        <v>86</v>
      </c>
      <c r="K846">
        <v>78</v>
      </c>
      <c r="L846">
        <v>78</v>
      </c>
      <c r="M846">
        <v>96.051640000000006</v>
      </c>
      <c r="N846" s="4">
        <v>16880</v>
      </c>
      <c r="O846" s="1">
        <v>3.0786500000000001</v>
      </c>
      <c r="P846" s="1">
        <v>7.1771099999999999</v>
      </c>
      <c r="Q846" s="1">
        <v>28887.874</v>
      </c>
      <c r="R846" s="1"/>
    </row>
    <row r="847" spans="1:18" x14ac:dyDescent="0.2">
      <c r="A847" t="s">
        <v>75</v>
      </c>
      <c r="B847">
        <v>2012</v>
      </c>
      <c r="C847" t="s">
        <v>22</v>
      </c>
      <c r="D847" s="1">
        <v>73.623829999999998</v>
      </c>
      <c r="E847" s="1">
        <v>163.17269999999999</v>
      </c>
      <c r="F847" s="2">
        <v>1.4825E-2</v>
      </c>
      <c r="G847" s="2">
        <v>6.7661800000000003</v>
      </c>
      <c r="H847" s="3">
        <v>26.6</v>
      </c>
      <c r="I847">
        <v>12.9</v>
      </c>
      <c r="J847">
        <v>87</v>
      </c>
      <c r="K847">
        <v>73</v>
      </c>
      <c r="L847">
        <v>81</v>
      </c>
      <c r="M847">
        <v>95.996989999999997</v>
      </c>
      <c r="N847" s="4">
        <v>17860</v>
      </c>
      <c r="O847" s="1">
        <v>2.8544800000000001</v>
      </c>
      <c r="P847" s="1">
        <v>6.4481400000000004</v>
      </c>
      <c r="Q847" s="1">
        <v>29360.837</v>
      </c>
      <c r="R847" s="1"/>
    </row>
    <row r="848" spans="1:18" x14ac:dyDescent="0.2">
      <c r="A848" t="s">
        <v>75</v>
      </c>
      <c r="B848">
        <v>2013</v>
      </c>
      <c r="C848" t="s">
        <v>22</v>
      </c>
      <c r="D848" s="1">
        <v>73.908169999999998</v>
      </c>
      <c r="E848" s="1">
        <v>159.2364</v>
      </c>
      <c r="F848" s="2">
        <v>1.47199999999999E-2</v>
      </c>
      <c r="G848" s="2">
        <v>6.79643</v>
      </c>
      <c r="H848" s="3">
        <v>26.6</v>
      </c>
      <c r="I848">
        <v>13.2</v>
      </c>
      <c r="J848">
        <v>85</v>
      </c>
      <c r="K848">
        <v>82</v>
      </c>
      <c r="L848">
        <v>82</v>
      </c>
      <c r="M848">
        <v>95.942340000000002</v>
      </c>
      <c r="N848" s="4">
        <v>18060</v>
      </c>
      <c r="O848" s="1">
        <v>2.1560700000000002</v>
      </c>
      <c r="P848" s="1">
        <v>5.5941199999999904</v>
      </c>
      <c r="Q848" s="1">
        <v>29781.040000000001</v>
      </c>
      <c r="R848" s="1"/>
    </row>
    <row r="849" spans="1:18" x14ac:dyDescent="0.2">
      <c r="A849" t="s">
        <v>75</v>
      </c>
      <c r="B849">
        <v>2014</v>
      </c>
      <c r="C849" t="s">
        <v>22</v>
      </c>
      <c r="D849" s="1">
        <v>73.857810000000001</v>
      </c>
      <c r="E849" s="1">
        <v>159.46940000000001</v>
      </c>
      <c r="F849" s="2">
        <v>1.4615E-2</v>
      </c>
      <c r="G849" s="2">
        <v>6.5228699999999904</v>
      </c>
      <c r="H849" s="3">
        <v>26.6</v>
      </c>
      <c r="I849">
        <v>13.5</v>
      </c>
      <c r="J849">
        <v>89</v>
      </c>
      <c r="K849">
        <v>79</v>
      </c>
      <c r="L849">
        <v>78</v>
      </c>
      <c r="M849">
        <v>95.887680000000003</v>
      </c>
      <c r="N849" s="4">
        <v>17900</v>
      </c>
      <c r="O849" s="1">
        <v>1.99139</v>
      </c>
      <c r="P849" s="1">
        <v>5.7764499999999996</v>
      </c>
      <c r="Q849" s="1">
        <v>30042.967999999899</v>
      </c>
      <c r="R849" s="1"/>
    </row>
    <row r="850" spans="1:18" x14ac:dyDescent="0.2">
      <c r="A850" t="s">
        <v>75</v>
      </c>
      <c r="B850">
        <v>2015</v>
      </c>
      <c r="C850" t="s">
        <v>22</v>
      </c>
      <c r="D850" s="1">
        <v>73.935360000000003</v>
      </c>
      <c r="E850" s="1">
        <v>158.45339999999999</v>
      </c>
      <c r="F850" s="2">
        <v>1.4415000000000001E-2</v>
      </c>
      <c r="G850" s="2">
        <v>6.1195399999999998</v>
      </c>
      <c r="H850" s="3">
        <v>26.7</v>
      </c>
      <c r="I850">
        <v>13.8</v>
      </c>
      <c r="J850">
        <v>92</v>
      </c>
      <c r="K850">
        <v>87</v>
      </c>
      <c r="L850">
        <v>87</v>
      </c>
      <c r="M850">
        <v>95.833019999999905</v>
      </c>
      <c r="N850" s="4">
        <f>N849+(AVERAGE((N849-N848),(N848-N847),(N847-N846),(N846-N845)))</f>
        <v>18290</v>
      </c>
      <c r="O850" s="1">
        <v>1.95590999999999</v>
      </c>
      <c r="P850" s="1">
        <v>5.1289300000000004</v>
      </c>
      <c r="Q850" s="1">
        <v>30081.8289999999</v>
      </c>
      <c r="R850" s="1"/>
    </row>
    <row r="851" spans="1:18" x14ac:dyDescent="0.2">
      <c r="A851" t="s">
        <v>75</v>
      </c>
      <c r="B851">
        <v>2016</v>
      </c>
      <c r="C851" t="s">
        <v>22</v>
      </c>
      <c r="D851" s="1">
        <v>74.053539999999998</v>
      </c>
      <c r="E851" s="1">
        <v>156.71780000000001</v>
      </c>
      <c r="F851" s="2">
        <v>1.4109999999999999E-2</v>
      </c>
      <c r="G851" s="2">
        <v>3.9896400000000001</v>
      </c>
      <c r="H851" s="3">
        <v>26.7</v>
      </c>
      <c r="I851">
        <v>14.1</v>
      </c>
      <c r="J851">
        <v>88</v>
      </c>
      <c r="K851">
        <v>82</v>
      </c>
      <c r="L851">
        <v>84</v>
      </c>
      <c r="M851">
        <v>95.778369999999995</v>
      </c>
      <c r="N851" s="4">
        <f>N850+(AVERAGE((N849-N848),(N848-N847),(N847-N846),(N846-N845)))</f>
        <v>18680</v>
      </c>
      <c r="O851" s="1">
        <v>0.77412000000000003</v>
      </c>
      <c r="P851" s="1">
        <v>3.2170799999999899</v>
      </c>
      <c r="Q851" s="1">
        <v>29851.255000000001</v>
      </c>
      <c r="R851" s="1"/>
    </row>
    <row r="852" spans="1:18" x14ac:dyDescent="0.2">
      <c r="A852" t="s">
        <v>76</v>
      </c>
      <c r="B852">
        <v>2000</v>
      </c>
      <c r="C852" t="s">
        <v>22</v>
      </c>
      <c r="D852" s="1">
        <v>71.062659999999994</v>
      </c>
      <c r="E852" s="1">
        <v>171.48230000000001</v>
      </c>
      <c r="F852" s="2">
        <v>2.7664999999999999E-2</v>
      </c>
      <c r="G852" s="2">
        <v>5.6401399999999997</v>
      </c>
      <c r="H852" s="3">
        <v>24.9</v>
      </c>
      <c r="I852">
        <v>4.5</v>
      </c>
      <c r="J852">
        <v>92</v>
      </c>
      <c r="K852">
        <v>86</v>
      </c>
      <c r="L852">
        <v>86</v>
      </c>
      <c r="M852">
        <v>75.355859999999893</v>
      </c>
      <c r="N852" s="4">
        <v>5550</v>
      </c>
      <c r="O852" s="1">
        <v>2.3248899999999999</v>
      </c>
      <c r="P852" s="1">
        <v>5.50298</v>
      </c>
      <c r="Q852" s="1">
        <v>5323.201</v>
      </c>
      <c r="R852" s="1"/>
    </row>
    <row r="853" spans="1:18" x14ac:dyDescent="0.2">
      <c r="A853" t="s">
        <v>76</v>
      </c>
      <c r="B853">
        <v>2001</v>
      </c>
      <c r="C853" t="s">
        <v>22</v>
      </c>
      <c r="D853" s="1">
        <v>71.350679999999997</v>
      </c>
      <c r="E853" s="1">
        <v>169.34</v>
      </c>
      <c r="F853" s="2">
        <v>2.7210000000000002E-2</v>
      </c>
      <c r="G853" s="2">
        <v>5.4880199999999997</v>
      </c>
      <c r="H853" s="3">
        <v>25</v>
      </c>
      <c r="I853">
        <v>4.8</v>
      </c>
      <c r="J853">
        <v>90</v>
      </c>
      <c r="K853">
        <v>90</v>
      </c>
      <c r="L853">
        <v>89</v>
      </c>
      <c r="M853">
        <v>77.065539999999999</v>
      </c>
      <c r="N853" s="4">
        <v>5630</v>
      </c>
      <c r="O853" s="1">
        <v>1.94767</v>
      </c>
      <c r="P853" s="1">
        <v>5.0428899999999999</v>
      </c>
      <c r="Q853" s="1">
        <v>5428.4440000000004</v>
      </c>
      <c r="R853" s="1"/>
    </row>
    <row r="854" spans="1:18" x14ac:dyDescent="0.2">
      <c r="A854" t="s">
        <v>76</v>
      </c>
      <c r="B854">
        <v>2002</v>
      </c>
      <c r="C854" t="s">
        <v>22</v>
      </c>
      <c r="D854" s="1">
        <v>71.583640000000003</v>
      </c>
      <c r="E854" s="1">
        <v>167.49619999999999</v>
      </c>
      <c r="F854" s="2">
        <v>2.6919999999999999E-2</v>
      </c>
      <c r="G854" s="2">
        <v>4.8065199999999999</v>
      </c>
      <c r="H854" s="3">
        <v>25.1</v>
      </c>
      <c r="I854">
        <v>5.0999999999999996</v>
      </c>
      <c r="J854">
        <v>86</v>
      </c>
      <c r="K854">
        <v>87</v>
      </c>
      <c r="L854">
        <v>87</v>
      </c>
      <c r="M854">
        <v>78.731480000000005</v>
      </c>
      <c r="N854" s="4">
        <v>5770</v>
      </c>
      <c r="O854" s="1">
        <v>1.46726</v>
      </c>
      <c r="P854" s="1">
        <v>4.1917499999999999</v>
      </c>
      <c r="Q854" s="1">
        <v>5531.9619999999904</v>
      </c>
      <c r="R854" s="1"/>
    </row>
    <row r="855" spans="1:18" x14ac:dyDescent="0.2">
      <c r="A855" t="s">
        <v>76</v>
      </c>
      <c r="B855">
        <v>2003</v>
      </c>
      <c r="C855" t="s">
        <v>22</v>
      </c>
      <c r="D855" s="1">
        <v>71.74006</v>
      </c>
      <c r="E855" s="1">
        <v>166.2047</v>
      </c>
      <c r="F855" s="2">
        <v>2.6755000000000001E-2</v>
      </c>
      <c r="G855" s="2">
        <v>4.4911699999999897</v>
      </c>
      <c r="H855" s="3">
        <v>25.3</v>
      </c>
      <c r="I855">
        <v>5.4</v>
      </c>
      <c r="J855">
        <v>91</v>
      </c>
      <c r="K855">
        <v>86</v>
      </c>
      <c r="L855">
        <v>86</v>
      </c>
      <c r="M855">
        <v>80.278999999999996</v>
      </c>
      <c r="N855" s="4">
        <v>5590</v>
      </c>
      <c r="O855" s="1">
        <v>1.6300299999999901</v>
      </c>
      <c r="P855" s="1">
        <v>4.2982300000000002</v>
      </c>
      <c r="Q855" s="1">
        <v>5632.9830000000002</v>
      </c>
      <c r="R855" s="1"/>
    </row>
    <row r="856" spans="1:18" x14ac:dyDescent="0.2">
      <c r="A856" t="s">
        <v>76</v>
      </c>
      <c r="B856">
        <v>2004</v>
      </c>
      <c r="C856" t="s">
        <v>22</v>
      </c>
      <c r="D856" s="1">
        <v>71.879660000000001</v>
      </c>
      <c r="E856" s="1">
        <v>164.97980000000001</v>
      </c>
      <c r="F856" s="2">
        <v>2.647E-2</v>
      </c>
      <c r="G856" s="2">
        <v>5.1733199999999897</v>
      </c>
      <c r="H856" s="3">
        <v>25.4</v>
      </c>
      <c r="I856">
        <v>5.8</v>
      </c>
      <c r="J856">
        <v>91</v>
      </c>
      <c r="K856">
        <v>92</v>
      </c>
      <c r="L856">
        <v>92</v>
      </c>
      <c r="M856">
        <v>81.787729999999996</v>
      </c>
      <c r="N856" s="4">
        <v>5980</v>
      </c>
      <c r="O856" s="1">
        <v>1.5977699999999999</v>
      </c>
      <c r="P856" s="1">
        <v>4.2310699999999999</v>
      </c>
      <c r="Q856" s="1">
        <v>5730.549</v>
      </c>
      <c r="R856" s="1"/>
    </row>
    <row r="857" spans="1:18" x14ac:dyDescent="0.2">
      <c r="A857" t="s">
        <v>76</v>
      </c>
      <c r="B857">
        <v>2005</v>
      </c>
      <c r="C857" t="s">
        <v>22</v>
      </c>
      <c r="D857" s="1">
        <v>72.050030000000007</v>
      </c>
      <c r="E857" s="1">
        <v>163.53450000000001</v>
      </c>
      <c r="F857" s="2">
        <v>2.5860000000000001E-2</v>
      </c>
      <c r="G857" s="2">
        <v>5.5055100000000001</v>
      </c>
      <c r="H857" s="3">
        <v>25.5</v>
      </c>
      <c r="I857">
        <v>6.1</v>
      </c>
      <c r="J857">
        <v>91</v>
      </c>
      <c r="K857">
        <v>96</v>
      </c>
      <c r="L857">
        <v>96</v>
      </c>
      <c r="M857">
        <v>83.279420000000002</v>
      </c>
      <c r="N857" s="4">
        <v>6230</v>
      </c>
      <c r="O857" s="1">
        <v>1.58579</v>
      </c>
      <c r="P857" s="1">
        <v>4.0830399999999996</v>
      </c>
      <c r="Q857" s="1">
        <v>5824.0959999999995</v>
      </c>
      <c r="R857" s="1"/>
    </row>
    <row r="858" spans="1:18" x14ac:dyDescent="0.2">
      <c r="A858" t="s">
        <v>76</v>
      </c>
      <c r="B858">
        <v>2006</v>
      </c>
      <c r="C858" t="s">
        <v>22</v>
      </c>
      <c r="D858" s="1">
        <v>72.300359999999998</v>
      </c>
      <c r="E858" s="1">
        <v>161.01249999999999</v>
      </c>
      <c r="F858" s="2">
        <v>2.4825E-2</v>
      </c>
      <c r="G858" s="2">
        <v>5.9249400000000003</v>
      </c>
      <c r="H858" s="3">
        <v>25.6</v>
      </c>
      <c r="I858">
        <v>6.4</v>
      </c>
      <c r="J858">
        <v>91</v>
      </c>
      <c r="K858">
        <v>98</v>
      </c>
      <c r="L858">
        <v>98</v>
      </c>
      <c r="M858">
        <v>84.753839999999997</v>
      </c>
      <c r="N858" s="4">
        <v>6850</v>
      </c>
      <c r="O858" s="1">
        <v>1.7622099999999901</v>
      </c>
      <c r="P858" s="1">
        <v>4.2330300000000003</v>
      </c>
      <c r="Q858" s="1">
        <v>5913.2089999999998</v>
      </c>
      <c r="R858" s="1"/>
    </row>
    <row r="859" spans="1:18" x14ac:dyDescent="0.2">
      <c r="A859" t="s">
        <v>76</v>
      </c>
      <c r="B859">
        <v>2007</v>
      </c>
      <c r="C859" t="s">
        <v>22</v>
      </c>
      <c r="D859" s="1">
        <v>72.536709999999999</v>
      </c>
      <c r="E859" s="1">
        <v>158.98140000000001</v>
      </c>
      <c r="F859" s="2">
        <v>2.351E-2</v>
      </c>
      <c r="G859" s="2">
        <v>6.0290999999999997</v>
      </c>
      <c r="H859" s="3">
        <v>25.7</v>
      </c>
      <c r="I859">
        <v>6.8</v>
      </c>
      <c r="J859">
        <v>91</v>
      </c>
      <c r="K859">
        <v>95</v>
      </c>
      <c r="L859">
        <v>95</v>
      </c>
      <c r="M859">
        <v>86.211079999999995</v>
      </c>
      <c r="N859" s="4">
        <v>7660</v>
      </c>
      <c r="O859" s="1">
        <v>1.7357499999999999</v>
      </c>
      <c r="P859" s="1">
        <v>4.1751100000000001</v>
      </c>
      <c r="Q859" s="1">
        <v>5998.4269999999997</v>
      </c>
      <c r="R859" s="1"/>
    </row>
    <row r="860" spans="1:18" x14ac:dyDescent="0.2">
      <c r="A860" t="s">
        <v>76</v>
      </c>
      <c r="B860">
        <v>2008</v>
      </c>
      <c r="C860" t="s">
        <v>22</v>
      </c>
      <c r="D860" s="1">
        <v>72.807220000000001</v>
      </c>
      <c r="E860" s="1">
        <v>156.8356</v>
      </c>
      <c r="F860" s="2">
        <v>2.2210000000000001E-2</v>
      </c>
      <c r="G860" s="2">
        <v>6.8877499999999996</v>
      </c>
      <c r="H860" s="3">
        <v>25.8</v>
      </c>
      <c r="I860">
        <v>7.2</v>
      </c>
      <c r="J860">
        <v>91</v>
      </c>
      <c r="K860">
        <v>85</v>
      </c>
      <c r="L860">
        <v>89</v>
      </c>
      <c r="M860">
        <v>87.65146</v>
      </c>
      <c r="N860" s="4">
        <v>8290</v>
      </c>
      <c r="O860" s="1">
        <v>1.6230899999999999</v>
      </c>
      <c r="P860" s="1">
        <v>4.1615000000000002</v>
      </c>
      <c r="Q860" s="1">
        <v>6081.2959999999903</v>
      </c>
      <c r="R860" s="1"/>
    </row>
    <row r="861" spans="1:18" x14ac:dyDescent="0.2">
      <c r="A861" t="s">
        <v>76</v>
      </c>
      <c r="B861">
        <v>2009</v>
      </c>
      <c r="C861" t="s">
        <v>22</v>
      </c>
      <c r="D861" s="1">
        <v>73.087019999999995</v>
      </c>
      <c r="E861" s="1">
        <v>154.22829999999999</v>
      </c>
      <c r="F861" s="2">
        <v>2.0965000000000001E-2</v>
      </c>
      <c r="G861" s="2">
        <v>6.0607499999999996</v>
      </c>
      <c r="H861" s="3">
        <v>25.9</v>
      </c>
      <c r="I861">
        <v>7.5</v>
      </c>
      <c r="J861">
        <v>91</v>
      </c>
      <c r="K861">
        <v>82</v>
      </c>
      <c r="L861">
        <v>86</v>
      </c>
      <c r="M861">
        <v>89.074809999999999</v>
      </c>
      <c r="N861" s="4">
        <v>8190</v>
      </c>
      <c r="O861" s="1">
        <v>2.1230799999999999</v>
      </c>
      <c r="P861" s="1">
        <v>4.4653999999999998</v>
      </c>
      <c r="Q861" s="1">
        <v>6163.9719999999998</v>
      </c>
      <c r="R861" s="1"/>
    </row>
    <row r="862" spans="1:18" x14ac:dyDescent="0.2">
      <c r="A862" t="s">
        <v>76</v>
      </c>
      <c r="B862">
        <v>2010</v>
      </c>
      <c r="C862" t="s">
        <v>22</v>
      </c>
      <c r="D862" s="1">
        <v>73.354460000000003</v>
      </c>
      <c r="E862" s="1">
        <v>151.7251</v>
      </c>
      <c r="F862" s="2">
        <v>1.9984999999999999E-2</v>
      </c>
      <c r="G862" s="2">
        <v>6.2858499999999999</v>
      </c>
      <c r="H862" s="3">
        <v>26</v>
      </c>
      <c r="I862">
        <v>7.9</v>
      </c>
      <c r="J862">
        <v>93</v>
      </c>
      <c r="K862">
        <v>89</v>
      </c>
      <c r="L862">
        <v>91</v>
      </c>
      <c r="M862">
        <v>90.48124</v>
      </c>
      <c r="N862" s="4">
        <v>9090</v>
      </c>
      <c r="O862" s="1">
        <v>2.13286</v>
      </c>
      <c r="P862" s="1">
        <v>4.6249000000000002</v>
      </c>
      <c r="Q862" s="1">
        <v>6248.02</v>
      </c>
      <c r="R862" s="1"/>
    </row>
    <row r="863" spans="1:18" x14ac:dyDescent="0.2">
      <c r="A863" t="s">
        <v>76</v>
      </c>
      <c r="B863">
        <v>2011</v>
      </c>
      <c r="C863" t="s">
        <v>22</v>
      </c>
      <c r="D863" s="1">
        <v>73.578220000000002</v>
      </c>
      <c r="E863" s="1">
        <v>149.6694</v>
      </c>
      <c r="F863" s="2">
        <v>1.9460000000000002E-2</v>
      </c>
      <c r="G863" s="2">
        <v>6.1546799999999999</v>
      </c>
      <c r="H863" s="3">
        <v>26.2</v>
      </c>
      <c r="I863">
        <v>8.3000000000000007</v>
      </c>
      <c r="J863">
        <v>91</v>
      </c>
      <c r="K863">
        <v>89</v>
      </c>
      <c r="L863">
        <v>92</v>
      </c>
      <c r="M863">
        <v>91.870829999999998</v>
      </c>
      <c r="N863" s="4">
        <v>9670</v>
      </c>
      <c r="O863" s="1">
        <v>2.4643799999999998</v>
      </c>
      <c r="P863" s="1">
        <v>5.0537099999999997</v>
      </c>
      <c r="Q863" s="1">
        <v>6333.9759999999997</v>
      </c>
      <c r="R863" s="1"/>
    </row>
    <row r="864" spans="1:18" x14ac:dyDescent="0.2">
      <c r="A864" t="s">
        <v>76</v>
      </c>
      <c r="B864">
        <v>2012</v>
      </c>
      <c r="C864" t="s">
        <v>22</v>
      </c>
      <c r="D864" s="1">
        <v>73.713579999999993</v>
      </c>
      <c r="E864" s="1">
        <v>148.76580000000001</v>
      </c>
      <c r="F864" s="2">
        <v>1.9130000000000001E-2</v>
      </c>
      <c r="G864" s="2">
        <v>5.8137099999999897</v>
      </c>
      <c r="H864" s="3">
        <v>26.3</v>
      </c>
      <c r="I864">
        <v>8.6999999999999993</v>
      </c>
      <c r="J864">
        <v>88</v>
      </c>
      <c r="K864">
        <v>89</v>
      </c>
      <c r="L864">
        <v>91</v>
      </c>
      <c r="M864">
        <v>93.243809999999996</v>
      </c>
      <c r="N864" s="4">
        <v>9590</v>
      </c>
      <c r="O864" s="1">
        <v>3.0318700000000001</v>
      </c>
      <c r="P864" s="1">
        <v>6.5430900000000003</v>
      </c>
      <c r="Q864" s="1">
        <v>6421.5129999999999</v>
      </c>
      <c r="R864" s="1"/>
    </row>
    <row r="865" spans="1:18" x14ac:dyDescent="0.2">
      <c r="A865" t="s">
        <v>76</v>
      </c>
      <c r="B865">
        <v>2013</v>
      </c>
      <c r="C865" t="s">
        <v>22</v>
      </c>
      <c r="D865" s="1">
        <v>73.824259999999995</v>
      </c>
      <c r="E865" s="1">
        <v>147.92410000000001</v>
      </c>
      <c r="F865" s="2">
        <v>1.8925000000000001E-2</v>
      </c>
      <c r="G865" s="2">
        <v>5.6352199999999897</v>
      </c>
      <c r="H865" s="3">
        <v>26.4</v>
      </c>
      <c r="I865">
        <v>9.1999999999999993</v>
      </c>
      <c r="J865">
        <v>88</v>
      </c>
      <c r="K865">
        <v>89</v>
      </c>
      <c r="L865">
        <v>91</v>
      </c>
      <c r="M865">
        <v>94.597009999999997</v>
      </c>
      <c r="N865" s="4">
        <v>10460</v>
      </c>
      <c r="O865" s="1">
        <v>2.6469800000000001</v>
      </c>
      <c r="P865" s="1">
        <v>6.0723599999999998</v>
      </c>
      <c r="Q865" s="1">
        <v>6510.2759999999998</v>
      </c>
      <c r="R865" s="1"/>
    </row>
    <row r="866" spans="1:18" x14ac:dyDescent="0.2">
      <c r="A866" t="s">
        <v>76</v>
      </c>
      <c r="B866">
        <v>2014</v>
      </c>
      <c r="C866" t="s">
        <v>22</v>
      </c>
      <c r="D866" s="1">
        <v>73.951909999999998</v>
      </c>
      <c r="E866" s="1">
        <v>146.76990000000001</v>
      </c>
      <c r="F866" s="2">
        <v>1.8775E-2</v>
      </c>
      <c r="G866" s="2">
        <v>5.8606299999999996</v>
      </c>
      <c r="H866" s="3">
        <v>26.5</v>
      </c>
      <c r="I866">
        <v>9.6</v>
      </c>
      <c r="J866">
        <v>84</v>
      </c>
      <c r="K866">
        <v>93</v>
      </c>
      <c r="L866">
        <v>93</v>
      </c>
      <c r="M866">
        <v>95.934269999999998</v>
      </c>
      <c r="N866" s="4">
        <v>11070</v>
      </c>
      <c r="O866" s="1">
        <v>3.1696499999999999</v>
      </c>
      <c r="P866" s="1">
        <v>6.6463299999999998</v>
      </c>
      <c r="Q866" s="1">
        <v>6599.5259999999998</v>
      </c>
      <c r="R866" s="1"/>
    </row>
    <row r="867" spans="1:18" x14ac:dyDescent="0.2">
      <c r="A867" t="s">
        <v>76</v>
      </c>
      <c r="B867">
        <v>2015</v>
      </c>
      <c r="C867" t="s">
        <v>22</v>
      </c>
      <c r="D867" s="1">
        <v>74.074619999999996</v>
      </c>
      <c r="E867" s="1">
        <v>145.8229</v>
      </c>
      <c r="F867" s="2">
        <v>1.8464999999999999E-2</v>
      </c>
      <c r="G867" s="2">
        <v>5.6207399999999996</v>
      </c>
      <c r="H867" s="3">
        <v>26.6</v>
      </c>
      <c r="I867">
        <v>10.1</v>
      </c>
      <c r="J867">
        <v>78</v>
      </c>
      <c r="K867">
        <v>93</v>
      </c>
      <c r="L867">
        <v>92</v>
      </c>
      <c r="M867">
        <v>97.257140000000007</v>
      </c>
      <c r="N867" s="4">
        <v>11360</v>
      </c>
      <c r="O867" s="1">
        <v>3.1607099999999999</v>
      </c>
      <c r="P867" s="1">
        <v>6.7469899999999896</v>
      </c>
      <c r="Q867" s="1">
        <v>6688.7460000000001</v>
      </c>
      <c r="R867" s="1"/>
    </row>
    <row r="868" spans="1:18" x14ac:dyDescent="0.2">
      <c r="A868" t="s">
        <v>76</v>
      </c>
      <c r="B868">
        <v>2016</v>
      </c>
      <c r="C868" t="s">
        <v>22</v>
      </c>
      <c r="D868" s="1">
        <v>74.192030000000003</v>
      </c>
      <c r="E868" s="1">
        <v>145.54759999999999</v>
      </c>
      <c r="F868" s="2">
        <v>1.7819999999999999E-2</v>
      </c>
      <c r="G868" s="2">
        <v>5.84504</v>
      </c>
      <c r="H868" s="3">
        <v>26.7</v>
      </c>
      <c r="I868">
        <v>10.5</v>
      </c>
      <c r="J868">
        <v>85</v>
      </c>
      <c r="K868">
        <v>93</v>
      </c>
      <c r="L868">
        <v>92</v>
      </c>
      <c r="M868">
        <v>98.565749999999994</v>
      </c>
      <c r="N868" s="4">
        <v>11790</v>
      </c>
      <c r="O868" s="1">
        <v>3.15105999999999</v>
      </c>
      <c r="P868" s="1">
        <v>6.72532</v>
      </c>
      <c r="Q868" s="1">
        <v>6777.8719999999903</v>
      </c>
      <c r="R868" s="1"/>
    </row>
    <row r="869" spans="1:18" x14ac:dyDescent="0.2">
      <c r="A869" t="s">
        <v>77</v>
      </c>
      <c r="B869">
        <v>2000</v>
      </c>
      <c r="C869" t="s">
        <v>22</v>
      </c>
      <c r="D869" s="1">
        <v>68.783299999999997</v>
      </c>
      <c r="E869" s="1">
        <v>218.0215</v>
      </c>
      <c r="F869" s="2">
        <v>2.7555E-2</v>
      </c>
      <c r="G869" s="2">
        <v>2.65096</v>
      </c>
      <c r="H869" s="3">
        <v>26</v>
      </c>
      <c r="I869">
        <v>5.7</v>
      </c>
      <c r="J869">
        <v>97</v>
      </c>
      <c r="K869">
        <v>98</v>
      </c>
      <c r="L869">
        <v>99</v>
      </c>
      <c r="M869">
        <v>77.785910000000001</v>
      </c>
      <c r="N869" s="4">
        <v>4370</v>
      </c>
      <c r="O869" s="1">
        <v>3.9431500000000002</v>
      </c>
      <c r="P869" s="1">
        <v>8.9246800000000004</v>
      </c>
      <c r="Q869" s="1">
        <v>5887.9359999999997</v>
      </c>
      <c r="R869" s="1"/>
    </row>
    <row r="870" spans="1:18" x14ac:dyDescent="0.2">
      <c r="A870" t="s">
        <v>77</v>
      </c>
      <c r="B870">
        <v>2001</v>
      </c>
      <c r="C870" t="s">
        <v>22</v>
      </c>
      <c r="D870" s="1">
        <v>68.634990000000002</v>
      </c>
      <c r="E870" s="1">
        <v>222.1</v>
      </c>
      <c r="F870" s="2">
        <v>2.6695E-2</v>
      </c>
      <c r="G870" s="2">
        <v>2.7644599999999899</v>
      </c>
      <c r="H870" s="3">
        <v>26.1</v>
      </c>
      <c r="I870">
        <v>6.1</v>
      </c>
      <c r="J870">
        <v>95</v>
      </c>
      <c r="K870">
        <v>94</v>
      </c>
      <c r="L870">
        <v>92</v>
      </c>
      <c r="M870">
        <v>77.994509999999906</v>
      </c>
      <c r="N870" s="4">
        <v>4470</v>
      </c>
      <c r="O870" s="1">
        <v>3.8334199999999998</v>
      </c>
      <c r="P870" s="1">
        <v>8.8246699999999993</v>
      </c>
      <c r="Q870" s="1">
        <v>5927.0059999999903</v>
      </c>
      <c r="R870" s="1"/>
    </row>
    <row r="871" spans="1:18" x14ac:dyDescent="0.2">
      <c r="A871" t="s">
        <v>77</v>
      </c>
      <c r="B871">
        <v>2002</v>
      </c>
      <c r="C871" t="s">
        <v>22</v>
      </c>
      <c r="D871" s="1">
        <v>69.454030000000003</v>
      </c>
      <c r="E871" s="1">
        <v>212.7867</v>
      </c>
      <c r="F871" s="2">
        <v>2.5555000000000001E-2</v>
      </c>
      <c r="G871" s="2">
        <v>2.8500899999999998</v>
      </c>
      <c r="H871" s="3">
        <v>26.2</v>
      </c>
      <c r="I871">
        <v>6.5</v>
      </c>
      <c r="J871">
        <v>93</v>
      </c>
      <c r="K871">
        <v>81</v>
      </c>
      <c r="L871">
        <v>81</v>
      </c>
      <c r="M871">
        <v>79.307550000000006</v>
      </c>
      <c r="N871" s="4">
        <v>4570</v>
      </c>
      <c r="O871" s="1">
        <v>4.00326</v>
      </c>
      <c r="P871" s="1">
        <v>8.77834</v>
      </c>
      <c r="Q871" s="1">
        <v>5962.1359999999904</v>
      </c>
      <c r="R871" s="1"/>
    </row>
    <row r="872" spans="1:18" x14ac:dyDescent="0.2">
      <c r="A872" t="s">
        <v>77</v>
      </c>
      <c r="B872">
        <v>2003</v>
      </c>
      <c r="C872" t="s">
        <v>22</v>
      </c>
      <c r="D872" s="1">
        <v>69.753399999999999</v>
      </c>
      <c r="E872" s="1">
        <v>210.81549999999999</v>
      </c>
      <c r="F872" s="2">
        <v>2.4705000000000001E-2</v>
      </c>
      <c r="G872" s="2">
        <v>2.91309</v>
      </c>
      <c r="H872" s="3">
        <v>26.4</v>
      </c>
      <c r="I872">
        <v>6.8</v>
      </c>
      <c r="J872">
        <v>90</v>
      </c>
      <c r="K872">
        <v>93</v>
      </c>
      <c r="L872">
        <v>94</v>
      </c>
      <c r="M872">
        <v>80.615459999999999</v>
      </c>
      <c r="N872" s="4">
        <v>4670</v>
      </c>
      <c r="O872" s="1">
        <v>3.8891900000000001</v>
      </c>
      <c r="P872" s="1">
        <v>8.4062199999999994</v>
      </c>
      <c r="Q872" s="1">
        <v>5994.0769999999902</v>
      </c>
      <c r="R872" s="1"/>
    </row>
    <row r="873" spans="1:18" x14ac:dyDescent="0.2">
      <c r="A873" t="s">
        <v>77</v>
      </c>
      <c r="B873">
        <v>2004</v>
      </c>
      <c r="C873" t="s">
        <v>22</v>
      </c>
      <c r="D873" s="1">
        <v>70.070459999999997</v>
      </c>
      <c r="E873" s="1">
        <v>208.69470000000001</v>
      </c>
      <c r="F873" s="2">
        <v>2.3805E-2</v>
      </c>
      <c r="G873" s="2">
        <v>2.7837099999999899</v>
      </c>
      <c r="H873" s="3">
        <v>26.5</v>
      </c>
      <c r="I873">
        <v>7.2</v>
      </c>
      <c r="J873">
        <v>93</v>
      </c>
      <c r="K873">
        <v>90</v>
      </c>
      <c r="L873">
        <v>90</v>
      </c>
      <c r="M873">
        <v>81.918459999999996</v>
      </c>
      <c r="N873" s="4">
        <v>4810</v>
      </c>
      <c r="O873" s="1">
        <v>4.0165100000000002</v>
      </c>
      <c r="P873" s="1">
        <v>8.4974699999999999</v>
      </c>
      <c r="Q873" s="1">
        <v>6023.7969999999996</v>
      </c>
      <c r="R873" s="1"/>
    </row>
    <row r="874" spans="1:18" x14ac:dyDescent="0.2">
      <c r="A874" t="s">
        <v>77</v>
      </c>
      <c r="B874">
        <v>2005</v>
      </c>
      <c r="C874" t="s">
        <v>22</v>
      </c>
      <c r="D874" s="1">
        <v>70.400509999999997</v>
      </c>
      <c r="E874" s="1">
        <v>206.3802</v>
      </c>
      <c r="F874" s="2">
        <v>2.266E-2</v>
      </c>
      <c r="G874" s="2">
        <v>2.67848</v>
      </c>
      <c r="H874" s="3">
        <v>26.6</v>
      </c>
      <c r="I874">
        <v>7.6</v>
      </c>
      <c r="J874">
        <v>99</v>
      </c>
      <c r="K874">
        <v>89</v>
      </c>
      <c r="L874">
        <v>89</v>
      </c>
      <c r="M874">
        <v>83.214780000000005</v>
      </c>
      <c r="N874" s="4">
        <v>5070</v>
      </c>
      <c r="O874" s="1">
        <v>4.2482499999999996</v>
      </c>
      <c r="P874" s="1">
        <v>8.4369399999999999</v>
      </c>
      <c r="Q874" s="1">
        <v>6052.1229999999996</v>
      </c>
      <c r="R874" s="1"/>
    </row>
    <row r="875" spans="1:18" x14ac:dyDescent="0.2">
      <c r="A875" t="s">
        <v>77</v>
      </c>
      <c r="B875">
        <v>2006</v>
      </c>
      <c r="C875" t="s">
        <v>22</v>
      </c>
      <c r="D875" s="1">
        <v>70.836330000000004</v>
      </c>
      <c r="E875" s="1">
        <v>202.81960000000001</v>
      </c>
      <c r="F875" s="2">
        <v>2.1229999999999999E-2</v>
      </c>
      <c r="G875" s="2">
        <v>2.6707399999999999</v>
      </c>
      <c r="H875" s="3">
        <v>26.7</v>
      </c>
      <c r="I875">
        <v>7.9</v>
      </c>
      <c r="J875">
        <v>98</v>
      </c>
      <c r="K875">
        <v>96</v>
      </c>
      <c r="L875">
        <v>96</v>
      </c>
      <c r="M875">
        <v>84.50497</v>
      </c>
      <c r="N875" s="4">
        <v>5460</v>
      </c>
      <c r="O875" s="1">
        <v>4.5603600000000002</v>
      </c>
      <c r="P875" s="1">
        <v>7.9234200000000001</v>
      </c>
      <c r="Q875" s="1">
        <v>6079.3990000000003</v>
      </c>
      <c r="R875" s="1"/>
    </row>
    <row r="876" spans="1:18" x14ac:dyDescent="0.2">
      <c r="A876" t="s">
        <v>77</v>
      </c>
      <c r="B876">
        <v>2007</v>
      </c>
      <c r="C876" t="s">
        <v>22</v>
      </c>
      <c r="D876" s="1">
        <v>71.194269999999904</v>
      </c>
      <c r="E876" s="1">
        <v>200.37860000000001</v>
      </c>
      <c r="F876" s="2">
        <v>1.9719999999999901E-2</v>
      </c>
      <c r="G876" s="2">
        <v>2.73163</v>
      </c>
      <c r="H876" s="3">
        <v>26.8</v>
      </c>
      <c r="I876">
        <v>8.1999999999999993</v>
      </c>
      <c r="J876">
        <v>99</v>
      </c>
      <c r="K876">
        <v>99</v>
      </c>
      <c r="L876">
        <v>99</v>
      </c>
      <c r="M876">
        <v>85.801850000000002</v>
      </c>
      <c r="N876" s="4">
        <v>5690</v>
      </c>
      <c r="O876" s="1">
        <v>4.1511300000000002</v>
      </c>
      <c r="P876" s="1">
        <v>7.6383000000000001</v>
      </c>
      <c r="Q876" s="1">
        <v>6105.81</v>
      </c>
      <c r="R876" s="1"/>
    </row>
    <row r="877" spans="1:18" x14ac:dyDescent="0.2">
      <c r="A877" t="s">
        <v>77</v>
      </c>
      <c r="B877">
        <v>2008</v>
      </c>
      <c r="C877" t="s">
        <v>22</v>
      </c>
      <c r="D877" s="1">
        <v>71.53107</v>
      </c>
      <c r="E877" s="1">
        <v>198.25790000000001</v>
      </c>
      <c r="F877" s="2">
        <v>1.8175E-2</v>
      </c>
      <c r="G877" s="2">
        <v>2.5935899999999998</v>
      </c>
      <c r="H877" s="3">
        <v>26.9</v>
      </c>
      <c r="I877">
        <v>8.6</v>
      </c>
      <c r="J877">
        <v>95</v>
      </c>
      <c r="K877">
        <v>98</v>
      </c>
      <c r="L877">
        <v>98</v>
      </c>
      <c r="M877">
        <v>87.168300000000002</v>
      </c>
      <c r="N877" s="4">
        <v>5930</v>
      </c>
      <c r="O877" s="1">
        <v>4.1380600000000003</v>
      </c>
      <c r="P877" s="1">
        <v>7.6648800000000001</v>
      </c>
      <c r="Q877" s="1">
        <v>6131.7640000000001</v>
      </c>
      <c r="R877" s="1"/>
    </row>
    <row r="878" spans="1:18" x14ac:dyDescent="0.2">
      <c r="A878" t="s">
        <v>77</v>
      </c>
      <c r="B878">
        <v>2009</v>
      </c>
      <c r="C878" t="s">
        <v>22</v>
      </c>
      <c r="D878" s="1">
        <v>71.766019999999997</v>
      </c>
      <c r="E878" s="1">
        <v>196.85040000000001</v>
      </c>
      <c r="F878" s="2">
        <v>1.6930000000000001E-2</v>
      </c>
      <c r="G878" s="2">
        <v>2.4763599999999899</v>
      </c>
      <c r="H878" s="3">
        <v>27</v>
      </c>
      <c r="I878">
        <v>8.9</v>
      </c>
      <c r="J878">
        <v>91</v>
      </c>
      <c r="K878">
        <v>91</v>
      </c>
      <c r="L878">
        <v>91</v>
      </c>
      <c r="M878">
        <v>88.509990000000002</v>
      </c>
      <c r="N878" s="4">
        <v>5770</v>
      </c>
      <c r="O878" s="1">
        <v>4.1698300000000001</v>
      </c>
      <c r="P878" s="1">
        <v>8.3977199999999996</v>
      </c>
      <c r="Q878" s="1">
        <v>6157.6859999999997</v>
      </c>
      <c r="R878" s="1"/>
    </row>
    <row r="879" spans="1:18" x14ac:dyDescent="0.2">
      <c r="A879" t="s">
        <v>77</v>
      </c>
      <c r="B879">
        <v>2010</v>
      </c>
      <c r="C879" t="s">
        <v>22</v>
      </c>
      <c r="D879" s="1">
        <v>72.233549999999994</v>
      </c>
      <c r="E879" s="1">
        <v>191.999</v>
      </c>
      <c r="F879" s="2">
        <v>1.5809999999999901E-2</v>
      </c>
      <c r="G879" s="2">
        <v>2.2895400000000001</v>
      </c>
      <c r="H879" s="3">
        <v>27.1</v>
      </c>
      <c r="I879">
        <v>9.1999999999999993</v>
      </c>
      <c r="J879">
        <v>92</v>
      </c>
      <c r="K879">
        <v>89</v>
      </c>
      <c r="L879">
        <v>89</v>
      </c>
      <c r="M879">
        <v>89.827060000000003</v>
      </c>
      <c r="N879" s="4">
        <v>5970</v>
      </c>
      <c r="O879" s="1">
        <v>4.44353</v>
      </c>
      <c r="P879" s="1">
        <v>8.2362899999999897</v>
      </c>
      <c r="Q879" s="1">
        <v>6183.875</v>
      </c>
      <c r="R879" s="1"/>
    </row>
    <row r="880" spans="1:18" x14ac:dyDescent="0.2">
      <c r="A880" t="s">
        <v>77</v>
      </c>
      <c r="B880">
        <v>2011</v>
      </c>
      <c r="C880" t="s">
        <v>22</v>
      </c>
      <c r="D880" s="1">
        <v>72.533769999999905</v>
      </c>
      <c r="E880" s="1">
        <v>188.8546</v>
      </c>
      <c r="F880" s="2">
        <v>1.5049999999999999E-2</v>
      </c>
      <c r="G880" s="2">
        <v>2.3053699999999999</v>
      </c>
      <c r="H880" s="3">
        <v>27.2</v>
      </c>
      <c r="I880">
        <v>9.6</v>
      </c>
      <c r="J880">
        <v>89</v>
      </c>
      <c r="K880">
        <v>90</v>
      </c>
      <c r="L880">
        <v>89</v>
      </c>
      <c r="M880">
        <v>91.119330000000005</v>
      </c>
      <c r="N880" s="4">
        <v>6290</v>
      </c>
      <c r="O880" s="1">
        <v>4.8678600000000003</v>
      </c>
      <c r="P880" s="1">
        <v>8.1443999999999992</v>
      </c>
      <c r="Q880" s="1">
        <v>6210.5680000000002</v>
      </c>
      <c r="R880" s="1"/>
    </row>
    <row r="881" spans="1:18" x14ac:dyDescent="0.2">
      <c r="A881" t="s">
        <v>77</v>
      </c>
      <c r="B881">
        <v>2012</v>
      </c>
      <c r="C881" t="s">
        <v>22</v>
      </c>
      <c r="D881" s="1">
        <v>72.798069999999996</v>
      </c>
      <c r="E881" s="1">
        <v>186.26580000000001</v>
      </c>
      <c r="F881" s="2">
        <v>1.4644999999999899E-2</v>
      </c>
      <c r="G881" s="2">
        <v>2.4083600000000001</v>
      </c>
      <c r="H881" s="3">
        <v>27.3</v>
      </c>
      <c r="I881">
        <v>10</v>
      </c>
      <c r="J881">
        <v>93</v>
      </c>
      <c r="K881">
        <v>93</v>
      </c>
      <c r="L881">
        <v>92</v>
      </c>
      <c r="M881">
        <v>92.386099999999999</v>
      </c>
      <c r="N881" s="4">
        <v>6500</v>
      </c>
      <c r="O881" s="1">
        <v>4.5167900000000003</v>
      </c>
      <c r="P881" s="1">
        <v>7.53932</v>
      </c>
      <c r="Q881" s="1">
        <v>6237.9229999999998</v>
      </c>
      <c r="R881" s="1"/>
    </row>
    <row r="882" spans="1:18" x14ac:dyDescent="0.2">
      <c r="A882" t="s">
        <v>77</v>
      </c>
      <c r="B882">
        <v>2013</v>
      </c>
      <c r="C882" t="s">
        <v>22</v>
      </c>
      <c r="D882" s="1">
        <v>72.996679999999998</v>
      </c>
      <c r="E882" s="1">
        <v>184.3467</v>
      </c>
      <c r="F882" s="2">
        <v>1.4239999999999999E-2</v>
      </c>
      <c r="G882" s="2">
        <v>2.3424999999999998</v>
      </c>
      <c r="H882" s="3">
        <v>27.4</v>
      </c>
      <c r="I882">
        <v>10.4</v>
      </c>
      <c r="J882">
        <v>94</v>
      </c>
      <c r="K882">
        <v>92</v>
      </c>
      <c r="L882">
        <v>92</v>
      </c>
      <c r="M882">
        <v>93.626840000000001</v>
      </c>
      <c r="N882" s="4">
        <v>6700</v>
      </c>
      <c r="O882" s="1">
        <v>4.8368000000000002</v>
      </c>
      <c r="P882" s="1">
        <v>7.7183899999999896</v>
      </c>
      <c r="Q882" s="1">
        <v>6266.07</v>
      </c>
      <c r="R882" s="1"/>
    </row>
    <row r="883" spans="1:18" x14ac:dyDescent="0.2">
      <c r="A883" t="s">
        <v>77</v>
      </c>
      <c r="B883">
        <v>2014</v>
      </c>
      <c r="C883" t="s">
        <v>22</v>
      </c>
      <c r="D883" s="1">
        <v>73.221890000000002</v>
      </c>
      <c r="E883" s="1">
        <v>181.9442</v>
      </c>
      <c r="F883" s="2">
        <v>1.3899999999999999E-2</v>
      </c>
      <c r="G883" s="2">
        <v>2.4505599999999998</v>
      </c>
      <c r="H883" s="3">
        <v>27.5</v>
      </c>
      <c r="I883">
        <v>10.8</v>
      </c>
      <c r="J883">
        <v>95</v>
      </c>
      <c r="K883">
        <v>93</v>
      </c>
      <c r="L883">
        <v>94</v>
      </c>
      <c r="M883">
        <v>94.841679999999997</v>
      </c>
      <c r="N883" s="4">
        <v>6900</v>
      </c>
      <c r="O883" s="1">
        <v>4.7782200000000001</v>
      </c>
      <c r="P883" s="1">
        <v>7.6815300000000004</v>
      </c>
      <c r="Q883" s="1">
        <v>6295.1279999999997</v>
      </c>
      <c r="R883" s="1"/>
    </row>
    <row r="884" spans="1:18" x14ac:dyDescent="0.2">
      <c r="A884" t="s">
        <v>77</v>
      </c>
      <c r="B884">
        <v>2015</v>
      </c>
      <c r="C884" t="s">
        <v>22</v>
      </c>
      <c r="D884" s="1">
        <v>73.448040000000006</v>
      </c>
      <c r="E884" s="1">
        <v>179.50960000000001</v>
      </c>
      <c r="F884" s="2">
        <v>1.3554999999999999E-2</v>
      </c>
      <c r="G884" s="2">
        <v>2.54149</v>
      </c>
      <c r="H884" s="3">
        <v>27.6</v>
      </c>
      <c r="I884">
        <v>11.2</v>
      </c>
      <c r="J884">
        <v>95</v>
      </c>
      <c r="K884">
        <v>92</v>
      </c>
      <c r="L884">
        <v>91</v>
      </c>
      <c r="M884">
        <v>96.030339999999995</v>
      </c>
      <c r="N884" s="4">
        <v>7110</v>
      </c>
      <c r="O884" s="1">
        <v>4.9062999999999999</v>
      </c>
      <c r="P884" s="1">
        <v>7.6303399999999897</v>
      </c>
      <c r="Q884" s="1">
        <v>6325.1239999999998</v>
      </c>
      <c r="R884" s="1"/>
    </row>
    <row r="885" spans="1:18" x14ac:dyDescent="0.2">
      <c r="A885" t="s">
        <v>77</v>
      </c>
      <c r="B885">
        <v>2016</v>
      </c>
      <c r="C885" t="s">
        <v>22</v>
      </c>
      <c r="D885" s="1">
        <v>73.679540000000003</v>
      </c>
      <c r="E885" s="1">
        <v>176.81659999999999</v>
      </c>
      <c r="F885" s="2">
        <v>1.3174999999999999E-2</v>
      </c>
      <c r="G885" s="2">
        <v>2.6389999999999998</v>
      </c>
      <c r="H885" s="3">
        <v>27.7</v>
      </c>
      <c r="I885">
        <v>11.7</v>
      </c>
      <c r="J885">
        <v>90</v>
      </c>
      <c r="K885">
        <v>95</v>
      </c>
      <c r="L885">
        <v>93</v>
      </c>
      <c r="M885">
        <v>97.063859999999906</v>
      </c>
      <c r="N885" s="4">
        <v>7290</v>
      </c>
      <c r="O885" s="1">
        <v>4.9752199999999904</v>
      </c>
      <c r="P885" s="1">
        <v>7.7171099999999999</v>
      </c>
      <c r="Q885" s="1">
        <v>6356.143</v>
      </c>
      <c r="R885" s="1"/>
    </row>
    <row r="886" spans="1:18" x14ac:dyDescent="0.2">
      <c r="A886" t="s">
        <v>78</v>
      </c>
      <c r="B886">
        <v>2000</v>
      </c>
      <c r="C886" t="s">
        <v>22</v>
      </c>
      <c r="D886" s="1">
        <v>67.724310000000003</v>
      </c>
      <c r="E886" s="1">
        <v>221.54650000000001</v>
      </c>
      <c r="F886" s="2">
        <v>2.9760000000000002E-2</v>
      </c>
      <c r="G886" s="2">
        <v>4.4570499999999997</v>
      </c>
      <c r="H886" s="3">
        <v>25.4</v>
      </c>
      <c r="I886">
        <v>7.9</v>
      </c>
      <c r="J886">
        <v>84</v>
      </c>
      <c r="K886">
        <v>70</v>
      </c>
      <c r="L886">
        <v>71</v>
      </c>
      <c r="M886">
        <v>89.564709999999906</v>
      </c>
      <c r="N886" s="4">
        <v>7400</v>
      </c>
      <c r="O886" s="1">
        <v>3.0409199999999998</v>
      </c>
      <c r="P886" s="1">
        <v>6.2847599999999897</v>
      </c>
      <c r="Q886" s="1">
        <v>470.94900000000001</v>
      </c>
      <c r="R886" s="1"/>
    </row>
    <row r="887" spans="1:18" x14ac:dyDescent="0.2">
      <c r="A887" t="s">
        <v>78</v>
      </c>
      <c r="B887">
        <v>2001</v>
      </c>
      <c r="C887" t="s">
        <v>22</v>
      </c>
      <c r="D887" s="1">
        <v>67.634190000000004</v>
      </c>
      <c r="E887" s="1">
        <v>223.84610000000001</v>
      </c>
      <c r="F887" s="2">
        <v>2.8995E-2</v>
      </c>
      <c r="G887" s="2">
        <v>4.40578</v>
      </c>
      <c r="H887" s="3">
        <v>25.5</v>
      </c>
      <c r="I887">
        <v>8.1999999999999993</v>
      </c>
      <c r="J887">
        <v>82</v>
      </c>
      <c r="K887">
        <v>65</v>
      </c>
      <c r="L887">
        <v>68</v>
      </c>
      <c r="M887">
        <v>89.913929999999993</v>
      </c>
      <c r="N887" s="4">
        <v>7160</v>
      </c>
      <c r="O887" s="1">
        <v>1.99078</v>
      </c>
      <c r="P887" s="1">
        <v>4.0954100000000002</v>
      </c>
      <c r="Q887" s="1">
        <v>476.57900000000001</v>
      </c>
      <c r="R887" s="1"/>
    </row>
    <row r="888" spans="1:18" x14ac:dyDescent="0.2">
      <c r="A888" t="s">
        <v>78</v>
      </c>
      <c r="B888">
        <v>2002</v>
      </c>
      <c r="C888" t="s">
        <v>22</v>
      </c>
      <c r="D888" s="1">
        <v>67.650149999999996</v>
      </c>
      <c r="E888" s="1">
        <v>224.79920000000001</v>
      </c>
      <c r="F888" s="2">
        <v>2.8139999999999998E-2</v>
      </c>
      <c r="G888" s="2">
        <v>4.5797600000000003</v>
      </c>
      <c r="H888" s="3">
        <v>25.6</v>
      </c>
      <c r="I888">
        <v>8.5</v>
      </c>
      <c r="J888">
        <v>73</v>
      </c>
      <c r="K888">
        <v>74</v>
      </c>
      <c r="L888">
        <v>73</v>
      </c>
      <c r="M888">
        <v>90.260840000000002</v>
      </c>
      <c r="N888" s="4">
        <v>8130</v>
      </c>
      <c r="O888" s="1">
        <v>2.63302999999999</v>
      </c>
      <c r="P888" s="1">
        <v>5.7077999999999998</v>
      </c>
      <c r="Q888" s="1">
        <v>482.23500000000001</v>
      </c>
      <c r="R888" s="1"/>
    </row>
    <row r="889" spans="1:18" x14ac:dyDescent="0.2">
      <c r="A889" t="s">
        <v>78</v>
      </c>
      <c r="B889">
        <v>2003</v>
      </c>
      <c r="C889" t="s">
        <v>22</v>
      </c>
      <c r="D889" s="1">
        <v>67.876949999999994</v>
      </c>
      <c r="E889" s="1">
        <v>222.1241</v>
      </c>
      <c r="F889" s="2">
        <v>2.7459999999999998E-2</v>
      </c>
      <c r="G889" s="2">
        <v>4.7030699999999896</v>
      </c>
      <c r="H889" s="3">
        <v>25.6</v>
      </c>
      <c r="I889">
        <v>8.9</v>
      </c>
      <c r="J889">
        <v>69</v>
      </c>
      <c r="K889">
        <v>74</v>
      </c>
      <c r="L889">
        <v>75</v>
      </c>
      <c r="M889">
        <v>90.604990000000001</v>
      </c>
      <c r="N889" s="4">
        <v>8710</v>
      </c>
      <c r="O889" s="1">
        <v>2.2888899999999999</v>
      </c>
      <c r="P889" s="1">
        <v>5.2344900000000001</v>
      </c>
      <c r="Q889" s="1">
        <v>487.94199999999898</v>
      </c>
      <c r="R889" s="1"/>
    </row>
    <row r="890" spans="1:18" x14ac:dyDescent="0.2">
      <c r="A890" t="s">
        <v>78</v>
      </c>
      <c r="B890">
        <v>2004</v>
      </c>
      <c r="C890" t="s">
        <v>22</v>
      </c>
      <c r="D890" s="1">
        <v>68.254289999999997</v>
      </c>
      <c r="E890" s="1">
        <v>215.59289999999999</v>
      </c>
      <c r="F890" s="2">
        <v>2.67199999999999E-2</v>
      </c>
      <c r="G890" s="2">
        <v>4.6568699999999996</v>
      </c>
      <c r="H890" s="3">
        <v>25.7</v>
      </c>
      <c r="I890">
        <v>9.3000000000000007</v>
      </c>
      <c r="J890">
        <v>86</v>
      </c>
      <c r="K890">
        <v>84</v>
      </c>
      <c r="L890">
        <v>85</v>
      </c>
      <c r="M890">
        <v>90.946619999999996</v>
      </c>
      <c r="N890" s="4">
        <v>9550</v>
      </c>
      <c r="O890" s="1">
        <v>2.60265999999999</v>
      </c>
      <c r="P890" s="1">
        <v>5.8480400000000001</v>
      </c>
      <c r="Q890" s="1">
        <v>493.67899999999997</v>
      </c>
      <c r="R890" s="1"/>
    </row>
    <row r="891" spans="1:18" x14ac:dyDescent="0.2">
      <c r="A891" t="s">
        <v>78</v>
      </c>
      <c r="B891">
        <v>2005</v>
      </c>
      <c r="C891" t="s">
        <v>22</v>
      </c>
      <c r="D891" s="1">
        <v>68.723330000000004</v>
      </c>
      <c r="E891" s="1">
        <v>206.86320000000001</v>
      </c>
      <c r="F891" s="2">
        <v>2.5889999999999899E-2</v>
      </c>
      <c r="G891" s="2">
        <v>4.5153699999999999</v>
      </c>
      <c r="H891" s="3">
        <v>25.8</v>
      </c>
      <c r="I891">
        <v>9.6999999999999993</v>
      </c>
      <c r="J891">
        <v>91</v>
      </c>
      <c r="K891">
        <v>84</v>
      </c>
      <c r="L891">
        <v>83</v>
      </c>
      <c r="M891">
        <v>91.260840000000002</v>
      </c>
      <c r="N891" s="4">
        <v>10390</v>
      </c>
      <c r="O891" s="1">
        <v>2.5297900000000002</v>
      </c>
      <c r="P891" s="1">
        <v>5.6149800000000001</v>
      </c>
      <c r="Q891" s="1">
        <v>499.464</v>
      </c>
      <c r="R891" s="1"/>
    </row>
    <row r="892" spans="1:18" x14ac:dyDescent="0.2">
      <c r="A892" t="s">
        <v>78</v>
      </c>
      <c r="B892">
        <v>2006</v>
      </c>
      <c r="C892" t="s">
        <v>22</v>
      </c>
      <c r="D892" s="1">
        <v>69.184299999999993</v>
      </c>
      <c r="E892" s="1">
        <v>202.96420000000001</v>
      </c>
      <c r="F892" s="2">
        <v>2.5090000000000001E-2</v>
      </c>
      <c r="G892" s="2">
        <v>4.5672600000000001</v>
      </c>
      <c r="H892" s="3">
        <v>25.9</v>
      </c>
      <c r="I892">
        <v>10.1</v>
      </c>
      <c r="J892">
        <v>83</v>
      </c>
      <c r="K892">
        <v>84</v>
      </c>
      <c r="L892">
        <v>84</v>
      </c>
      <c r="M892">
        <v>91.572670000000002</v>
      </c>
      <c r="N892" s="4">
        <v>11220</v>
      </c>
      <c r="O892" s="1">
        <v>2.9095499999999999</v>
      </c>
      <c r="P892" s="1">
        <v>6.2704399999999998</v>
      </c>
      <c r="Q892" s="1">
        <v>505.29500000000002</v>
      </c>
      <c r="R892" s="1"/>
    </row>
    <row r="893" spans="1:18" x14ac:dyDescent="0.2">
      <c r="A893" t="s">
        <v>78</v>
      </c>
      <c r="B893">
        <v>2007</v>
      </c>
      <c r="C893" t="s">
        <v>22</v>
      </c>
      <c r="D893" s="1">
        <v>69.55762</v>
      </c>
      <c r="E893" s="1">
        <v>200.09389999999999</v>
      </c>
      <c r="F893" s="2">
        <v>2.4279999999999999E-2</v>
      </c>
      <c r="G893" s="2">
        <v>4.6875200000000001</v>
      </c>
      <c r="H893" s="3">
        <v>25.9</v>
      </c>
      <c r="I893">
        <v>10.5</v>
      </c>
      <c r="J893">
        <v>85</v>
      </c>
      <c r="K893">
        <v>84</v>
      </c>
      <c r="L893">
        <v>84</v>
      </c>
      <c r="M893">
        <v>91.884379999999993</v>
      </c>
      <c r="N893" s="4">
        <v>12210</v>
      </c>
      <c r="O893" s="1">
        <v>2.7669299999999999</v>
      </c>
      <c r="P893" s="1">
        <v>5.5907</v>
      </c>
      <c r="Q893" s="1">
        <v>511.18099999999998</v>
      </c>
      <c r="R893" s="1"/>
    </row>
    <row r="894" spans="1:18" x14ac:dyDescent="0.2">
      <c r="A894" t="s">
        <v>78</v>
      </c>
      <c r="B894">
        <v>2008</v>
      </c>
      <c r="C894" t="s">
        <v>22</v>
      </c>
      <c r="D894" s="1">
        <v>69.825900000000004</v>
      </c>
      <c r="E894" s="1">
        <v>199.64160000000001</v>
      </c>
      <c r="F894" s="2">
        <v>2.3519999999999999E-2</v>
      </c>
      <c r="G894" s="2">
        <v>4.8176500000000004</v>
      </c>
      <c r="H894" s="3">
        <v>26</v>
      </c>
      <c r="I894">
        <v>10.9</v>
      </c>
      <c r="J894">
        <v>86</v>
      </c>
      <c r="K894">
        <v>85</v>
      </c>
      <c r="L894">
        <v>85</v>
      </c>
      <c r="M894">
        <v>92.19614</v>
      </c>
      <c r="N894" s="4">
        <v>12900</v>
      </c>
      <c r="O894" s="1">
        <v>2.24621</v>
      </c>
      <c r="P894" s="1">
        <v>5.0827799999999996</v>
      </c>
      <c r="Q894" s="1">
        <v>517.12300000000005</v>
      </c>
      <c r="R894" s="1"/>
    </row>
    <row r="895" spans="1:18" x14ac:dyDescent="0.2">
      <c r="A895" t="s">
        <v>78</v>
      </c>
      <c r="B895">
        <v>2009</v>
      </c>
      <c r="C895" t="s">
        <v>22</v>
      </c>
      <c r="D895" s="1">
        <v>70.104039999999998</v>
      </c>
      <c r="E895" s="1">
        <v>196.57910000000001</v>
      </c>
      <c r="F895" s="2">
        <v>2.2605E-2</v>
      </c>
      <c r="G895" s="2">
        <v>4.9280200000000001</v>
      </c>
      <c r="H895" s="3">
        <v>26.1</v>
      </c>
      <c r="I895">
        <v>11.3</v>
      </c>
      <c r="J895">
        <v>88</v>
      </c>
      <c r="K895">
        <v>85</v>
      </c>
      <c r="L895">
        <v>87</v>
      </c>
      <c r="M895">
        <v>92.508129999999994</v>
      </c>
      <c r="N895" s="4">
        <v>13180</v>
      </c>
      <c r="O895" s="1">
        <v>2.4497100000000001</v>
      </c>
      <c r="P895" s="1">
        <v>5.33047</v>
      </c>
      <c r="Q895" s="1">
        <v>523.11099999999999</v>
      </c>
      <c r="R895" s="1"/>
    </row>
    <row r="896" spans="1:18" x14ac:dyDescent="0.2">
      <c r="A896" t="s">
        <v>78</v>
      </c>
      <c r="B896">
        <v>2010</v>
      </c>
      <c r="C896" t="s">
        <v>22</v>
      </c>
      <c r="D896" s="1">
        <v>70.373869999999997</v>
      </c>
      <c r="E896" s="1">
        <v>194.08709999999999</v>
      </c>
      <c r="F896" s="2">
        <v>2.1769999999999901E-2</v>
      </c>
      <c r="G896" s="2">
        <v>5.2634499999999997</v>
      </c>
      <c r="H896" s="3">
        <v>26.1</v>
      </c>
      <c r="I896">
        <v>11.7</v>
      </c>
      <c r="J896">
        <v>87</v>
      </c>
      <c r="K896">
        <v>94</v>
      </c>
      <c r="L896">
        <v>94</v>
      </c>
      <c r="M896">
        <v>92.819980000000001</v>
      </c>
      <c r="N896" s="4">
        <v>13510</v>
      </c>
      <c r="O896" s="1">
        <v>2.1316000000000002</v>
      </c>
      <c r="P896" s="1">
        <v>5.0304199999999897</v>
      </c>
      <c r="Q896" s="1">
        <v>529.13099999999997</v>
      </c>
      <c r="R896" s="1"/>
    </row>
    <row r="897" spans="1:18" x14ac:dyDescent="0.2">
      <c r="A897" t="s">
        <v>78</v>
      </c>
      <c r="B897">
        <v>2011</v>
      </c>
      <c r="C897" t="s">
        <v>22</v>
      </c>
      <c r="D897" s="1">
        <v>70.704890000000006</v>
      </c>
      <c r="E897" s="1">
        <v>190.9383</v>
      </c>
      <c r="F897" s="2">
        <v>2.1125000000000001E-2</v>
      </c>
      <c r="G897" s="2">
        <v>5.6230799999999999</v>
      </c>
      <c r="H897" s="3">
        <v>26.2</v>
      </c>
      <c r="I897">
        <v>12</v>
      </c>
      <c r="J897">
        <v>79</v>
      </c>
      <c r="K897">
        <v>83</v>
      </c>
      <c r="L897">
        <v>80</v>
      </c>
      <c r="M897">
        <v>93.131879999999995</v>
      </c>
      <c r="N897" s="4">
        <v>13910</v>
      </c>
      <c r="O897" s="1">
        <v>1.9183299999999901</v>
      </c>
      <c r="P897" s="1">
        <v>4.7214400000000003</v>
      </c>
      <c r="Q897" s="1">
        <v>535.17899999999997</v>
      </c>
      <c r="R897" s="1"/>
    </row>
    <row r="898" spans="1:18" x14ac:dyDescent="0.2">
      <c r="A898" t="s">
        <v>78</v>
      </c>
      <c r="B898">
        <v>2012</v>
      </c>
      <c r="C898" t="s">
        <v>22</v>
      </c>
      <c r="D898" s="1">
        <v>70.963449999999995</v>
      </c>
      <c r="E898" s="1">
        <v>188.34190000000001</v>
      </c>
      <c r="F898" s="2">
        <v>2.0355000000000002E-2</v>
      </c>
      <c r="G898" s="2">
        <v>5.7418899999999997</v>
      </c>
      <c r="H898" s="3">
        <v>26.3</v>
      </c>
      <c r="I898">
        <v>12.4</v>
      </c>
      <c r="J898">
        <v>64</v>
      </c>
      <c r="K898">
        <v>79</v>
      </c>
      <c r="L898">
        <v>76</v>
      </c>
      <c r="M898">
        <v>93.443809999999999</v>
      </c>
      <c r="N898" s="4">
        <v>14710</v>
      </c>
      <c r="O898" s="1">
        <v>1.8808199999999999</v>
      </c>
      <c r="P898" s="1">
        <v>4.5875500000000002</v>
      </c>
      <c r="Q898" s="1">
        <v>541.245</v>
      </c>
      <c r="R898" s="1"/>
    </row>
    <row r="899" spans="1:18" x14ac:dyDescent="0.2">
      <c r="A899" t="s">
        <v>78</v>
      </c>
      <c r="B899">
        <v>2013</v>
      </c>
      <c r="C899" t="s">
        <v>22</v>
      </c>
      <c r="D899" s="1">
        <v>71.131550000000004</v>
      </c>
      <c r="E899" s="1">
        <v>186.12020000000001</v>
      </c>
      <c r="F899" s="2">
        <v>1.9594999999999901E-2</v>
      </c>
      <c r="G899" s="2">
        <v>5.8823999999999996</v>
      </c>
      <c r="H899" s="3">
        <v>26.3</v>
      </c>
      <c r="I899">
        <v>12.8</v>
      </c>
      <c r="J899">
        <v>81</v>
      </c>
      <c r="K899">
        <v>78</v>
      </c>
      <c r="L899">
        <v>76</v>
      </c>
      <c r="M899">
        <v>93.834490000000002</v>
      </c>
      <c r="N899" s="4">
        <v>15450</v>
      </c>
      <c r="O899" s="1">
        <v>2.0231699999999999</v>
      </c>
      <c r="P899" s="1">
        <v>4.8047599999999999</v>
      </c>
      <c r="Q899" s="1">
        <v>547.29099999999903</v>
      </c>
      <c r="R899" s="1"/>
    </row>
    <row r="900" spans="1:18" x14ac:dyDescent="0.2">
      <c r="A900" t="s">
        <v>78</v>
      </c>
      <c r="B900">
        <v>2014</v>
      </c>
      <c r="C900" t="s">
        <v>22</v>
      </c>
      <c r="D900" s="1">
        <v>71.242660000000001</v>
      </c>
      <c r="E900" s="1">
        <v>183.92959999999999</v>
      </c>
      <c r="F900" s="2">
        <v>1.8984999999999998E-2</v>
      </c>
      <c r="G900" s="2">
        <v>5.4083500000000004</v>
      </c>
      <c r="H900" s="3">
        <v>26.4</v>
      </c>
      <c r="I900">
        <v>13.1</v>
      </c>
      <c r="J900">
        <v>70</v>
      </c>
      <c r="K900">
        <v>76</v>
      </c>
      <c r="L900">
        <v>71</v>
      </c>
      <c r="M900">
        <v>94.228390000000005</v>
      </c>
      <c r="N900" s="4">
        <v>15800</v>
      </c>
      <c r="O900" s="1">
        <v>2.00917999999999</v>
      </c>
      <c r="P900" s="1">
        <v>4.8412800000000002</v>
      </c>
      <c r="Q900" s="1">
        <v>553.27300000000002</v>
      </c>
      <c r="R900" s="1"/>
    </row>
    <row r="901" spans="1:18" x14ac:dyDescent="0.2">
      <c r="A901" t="s">
        <v>78</v>
      </c>
      <c r="B901">
        <v>2015</v>
      </c>
      <c r="C901" t="s">
        <v>22</v>
      </c>
      <c r="D901" s="1">
        <v>71.597200000000001</v>
      </c>
      <c r="E901" s="1">
        <v>182.3828</v>
      </c>
      <c r="F901" s="2">
        <v>1.8339999999999999E-2</v>
      </c>
      <c r="G901" s="2">
        <v>4.7564599999999997</v>
      </c>
      <c r="H901" s="3">
        <v>26.5</v>
      </c>
      <c r="I901">
        <v>13.5</v>
      </c>
      <c r="J901">
        <v>76</v>
      </c>
      <c r="K901">
        <v>78</v>
      </c>
      <c r="L901">
        <v>73</v>
      </c>
      <c r="M901">
        <v>94.439040000000006</v>
      </c>
      <c r="N901" s="4">
        <v>15430</v>
      </c>
      <c r="O901" s="1">
        <v>3.3882300000000001</v>
      </c>
      <c r="P901" s="1">
        <v>6.2192699999999999</v>
      </c>
      <c r="Q901" s="1">
        <v>559.14300000000003</v>
      </c>
      <c r="R901" s="1"/>
    </row>
    <row r="902" spans="1:18" x14ac:dyDescent="0.2">
      <c r="A902" t="s">
        <v>78</v>
      </c>
      <c r="B902">
        <v>2016</v>
      </c>
      <c r="C902" t="s">
        <v>22</v>
      </c>
      <c r="D902" s="1">
        <v>71.808169999999905</v>
      </c>
      <c r="E902" s="1">
        <v>180.4631</v>
      </c>
      <c r="F902" s="2">
        <v>1.7849999999999901E-2</v>
      </c>
      <c r="G902" s="2">
        <v>4.4065300000000001</v>
      </c>
      <c r="H902" s="3">
        <v>26.5</v>
      </c>
      <c r="I902">
        <v>13.9</v>
      </c>
      <c r="J902">
        <v>76</v>
      </c>
      <c r="K902">
        <v>77</v>
      </c>
      <c r="L902">
        <v>77</v>
      </c>
      <c r="M902">
        <v>94.519400000000005</v>
      </c>
      <c r="N902" s="4">
        <v>13810</v>
      </c>
      <c r="O902" s="1">
        <v>3.8874199999999899</v>
      </c>
      <c r="P902" s="1">
        <v>6.2794099999999897</v>
      </c>
      <c r="Q902" s="1">
        <v>564.88800000000003</v>
      </c>
      <c r="R902" s="1"/>
    </row>
    <row r="903" spans="1:18" x14ac:dyDescent="0.2">
      <c r="A903" t="s">
        <v>79</v>
      </c>
      <c r="B903">
        <v>2000</v>
      </c>
      <c r="C903" t="s">
        <v>22</v>
      </c>
      <c r="D903" s="1">
        <v>69.403850000000006</v>
      </c>
      <c r="E903" s="1">
        <v>201.96019999999999</v>
      </c>
      <c r="F903" s="2">
        <v>2.5125000000000001E-2</v>
      </c>
      <c r="G903" s="2">
        <v>4.8116399999999997</v>
      </c>
      <c r="H903" s="3">
        <v>25.9</v>
      </c>
      <c r="I903">
        <v>3</v>
      </c>
      <c r="J903">
        <v>90</v>
      </c>
      <c r="K903">
        <v>90</v>
      </c>
      <c r="L903">
        <v>90</v>
      </c>
      <c r="M903">
        <v>91.827830000000006</v>
      </c>
      <c r="N903" s="4">
        <v>13470</v>
      </c>
      <c r="O903" s="1">
        <v>1.5669999999999999</v>
      </c>
      <c r="P903" s="1">
        <v>4.2349199999999998</v>
      </c>
      <c r="Q903" s="1">
        <v>1267.153</v>
      </c>
      <c r="R903" s="1"/>
    </row>
    <row r="904" spans="1:18" x14ac:dyDescent="0.2">
      <c r="A904" t="s">
        <v>79</v>
      </c>
      <c r="B904">
        <v>2001</v>
      </c>
      <c r="C904" t="s">
        <v>22</v>
      </c>
      <c r="D904" s="1">
        <v>69.304190000000006</v>
      </c>
      <c r="E904" s="1">
        <v>204.3116</v>
      </c>
      <c r="F904" s="2">
        <v>2.4899999999999999E-2</v>
      </c>
      <c r="G904" s="2">
        <v>4.6952999999999996</v>
      </c>
      <c r="H904" s="3">
        <v>26</v>
      </c>
      <c r="I904">
        <v>3.3</v>
      </c>
      <c r="J904">
        <v>91</v>
      </c>
      <c r="K904">
        <v>91</v>
      </c>
      <c r="L904">
        <v>91</v>
      </c>
      <c r="M904">
        <v>92.277760000000001</v>
      </c>
      <c r="N904" s="4">
        <v>14530</v>
      </c>
      <c r="O904" s="1">
        <v>1.7426699999999999</v>
      </c>
      <c r="P904" s="1">
        <v>4.0346500000000001</v>
      </c>
      <c r="Q904" s="1">
        <v>1271.6320000000001</v>
      </c>
      <c r="R904" s="1"/>
    </row>
    <row r="905" spans="1:18" x14ac:dyDescent="0.2">
      <c r="A905" t="s">
        <v>79</v>
      </c>
      <c r="B905">
        <v>2002</v>
      </c>
      <c r="C905" t="s">
        <v>22</v>
      </c>
      <c r="D905" s="1">
        <v>69.742269999999905</v>
      </c>
      <c r="E905" s="1">
        <v>195.0154</v>
      </c>
      <c r="F905" s="2">
        <v>2.4319999999999901E-2</v>
      </c>
      <c r="G905" s="2">
        <v>5.2496099999999997</v>
      </c>
      <c r="H905" s="3">
        <v>26.1</v>
      </c>
      <c r="I905">
        <v>3.6</v>
      </c>
      <c r="J905">
        <v>87</v>
      </c>
      <c r="K905">
        <v>96</v>
      </c>
      <c r="L905">
        <v>96</v>
      </c>
      <c r="M905">
        <v>92.727459999999994</v>
      </c>
      <c r="N905" s="4">
        <v>16000</v>
      </c>
      <c r="O905" s="1">
        <v>1.966</v>
      </c>
      <c r="P905" s="1">
        <v>4.72302</v>
      </c>
      <c r="Q905" s="1">
        <v>1277.213</v>
      </c>
      <c r="R905" s="1"/>
    </row>
    <row r="906" spans="1:18" x14ac:dyDescent="0.2">
      <c r="A906" t="s">
        <v>79</v>
      </c>
      <c r="B906">
        <v>2003</v>
      </c>
      <c r="C906" t="s">
        <v>22</v>
      </c>
      <c r="D906" s="1">
        <v>69.573169999999905</v>
      </c>
      <c r="E906" s="1">
        <v>199.4102</v>
      </c>
      <c r="F906" s="2">
        <v>2.3654999999999999E-2</v>
      </c>
      <c r="G906" s="2">
        <v>5.4375299999999998</v>
      </c>
      <c r="H906" s="3">
        <v>26.2</v>
      </c>
      <c r="I906">
        <v>4</v>
      </c>
      <c r="J906">
        <v>88</v>
      </c>
      <c r="K906">
        <v>91</v>
      </c>
      <c r="L906">
        <v>91</v>
      </c>
      <c r="M906">
        <v>93.176909999999907</v>
      </c>
      <c r="N906" s="4">
        <v>18420</v>
      </c>
      <c r="O906" s="1">
        <v>1.9043699999999999</v>
      </c>
      <c r="P906" s="1">
        <v>4.1876699999999998</v>
      </c>
      <c r="Q906" s="1">
        <v>1283.559</v>
      </c>
      <c r="R906" s="1"/>
    </row>
    <row r="907" spans="1:18" x14ac:dyDescent="0.2">
      <c r="A907" t="s">
        <v>79</v>
      </c>
      <c r="B907">
        <v>2004</v>
      </c>
      <c r="C907" t="s">
        <v>22</v>
      </c>
      <c r="D907" s="1">
        <v>69.880840000000006</v>
      </c>
      <c r="E907" s="1">
        <v>195.8536</v>
      </c>
      <c r="F907" s="2">
        <v>2.2835000000000001E-2</v>
      </c>
      <c r="G907" s="2">
        <v>5.5192199999999998</v>
      </c>
      <c r="H907" s="3">
        <v>26.4</v>
      </c>
      <c r="I907">
        <v>4.3</v>
      </c>
      <c r="J907">
        <v>95</v>
      </c>
      <c r="K907">
        <v>94</v>
      </c>
      <c r="L907">
        <v>94</v>
      </c>
      <c r="M907">
        <v>93.62612</v>
      </c>
      <c r="N907" s="4">
        <v>20970</v>
      </c>
      <c r="O907" s="1">
        <v>1.8575699999999999</v>
      </c>
      <c r="P907" s="1">
        <v>4.3080499999999997</v>
      </c>
      <c r="Q907" s="1">
        <v>1290.123</v>
      </c>
      <c r="R907" s="1"/>
    </row>
    <row r="908" spans="1:18" x14ac:dyDescent="0.2">
      <c r="A908" t="s">
        <v>79</v>
      </c>
      <c r="B908">
        <v>2005</v>
      </c>
      <c r="C908" t="s">
        <v>22</v>
      </c>
      <c r="D908" s="1">
        <v>69.941919999999996</v>
      </c>
      <c r="E908" s="1">
        <v>194.85499999999999</v>
      </c>
      <c r="F908" s="2">
        <v>2.223E-2</v>
      </c>
      <c r="G908" s="2">
        <v>5.7500599999999897</v>
      </c>
      <c r="H908" s="3">
        <v>26.5</v>
      </c>
      <c r="I908">
        <v>4.7</v>
      </c>
      <c r="J908">
        <v>93</v>
      </c>
      <c r="K908">
        <v>95</v>
      </c>
      <c r="L908">
        <v>95</v>
      </c>
      <c r="M908">
        <v>94.075090000000003</v>
      </c>
      <c r="N908" s="4">
        <v>22390</v>
      </c>
      <c r="O908" s="1">
        <v>2.1463000000000001</v>
      </c>
      <c r="P908" s="1">
        <v>4.4345099999999897</v>
      </c>
      <c r="Q908" s="1">
        <v>1296.502</v>
      </c>
      <c r="R908" s="1"/>
    </row>
    <row r="909" spans="1:18" x14ac:dyDescent="0.2">
      <c r="A909" t="s">
        <v>79</v>
      </c>
      <c r="B909">
        <v>2006</v>
      </c>
      <c r="C909" t="s">
        <v>22</v>
      </c>
      <c r="D909" s="1">
        <v>70.458340000000007</v>
      </c>
      <c r="E909" s="1">
        <v>188.6454</v>
      </c>
      <c r="F909" s="2">
        <v>2.1784999999999999E-2</v>
      </c>
      <c r="G909" s="2">
        <v>6.0476900000000002</v>
      </c>
      <c r="H909" s="3">
        <v>26.6</v>
      </c>
      <c r="I909">
        <v>5.0999999999999996</v>
      </c>
      <c r="J909">
        <v>89</v>
      </c>
      <c r="K909">
        <v>89</v>
      </c>
      <c r="L909">
        <v>92</v>
      </c>
      <c r="M909">
        <v>94.523809999999997</v>
      </c>
      <c r="N909" s="4">
        <v>25920</v>
      </c>
      <c r="O909" s="1">
        <v>1.8640699999999999</v>
      </c>
      <c r="P909" s="1">
        <v>4.1543199999999896</v>
      </c>
      <c r="Q909" s="1">
        <v>1302.5609999999999</v>
      </c>
      <c r="R909" s="1"/>
    </row>
    <row r="910" spans="1:18" x14ac:dyDescent="0.2">
      <c r="A910" t="s">
        <v>79</v>
      </c>
      <c r="B910">
        <v>2007</v>
      </c>
      <c r="C910" t="s">
        <v>22</v>
      </c>
      <c r="D910" s="1">
        <v>70.544529999999995</v>
      </c>
      <c r="E910" s="1">
        <v>187.77340000000001</v>
      </c>
      <c r="F910" s="2">
        <v>2.1315000000000001E-2</v>
      </c>
      <c r="G910" s="2">
        <v>6.0346699999999904</v>
      </c>
      <c r="H910" s="3">
        <v>26.7</v>
      </c>
      <c r="I910">
        <v>5.6</v>
      </c>
      <c r="J910">
        <v>91</v>
      </c>
      <c r="K910">
        <v>90</v>
      </c>
      <c r="L910">
        <v>88</v>
      </c>
      <c r="M910">
        <v>94.972290000000001</v>
      </c>
      <c r="N910" s="4">
        <v>27970</v>
      </c>
      <c r="O910" s="1">
        <v>1.9181999999999999</v>
      </c>
      <c r="P910" s="1">
        <v>4.1536</v>
      </c>
      <c r="Q910" s="1">
        <v>1308.451</v>
      </c>
      <c r="R910" s="1"/>
    </row>
    <row r="911" spans="1:18" x14ac:dyDescent="0.2">
      <c r="A911" t="s">
        <v>79</v>
      </c>
      <c r="B911">
        <v>2008</v>
      </c>
      <c r="C911" t="s">
        <v>22</v>
      </c>
      <c r="D911" s="1">
        <v>70.053730000000002</v>
      </c>
      <c r="E911" s="1">
        <v>195.34970000000001</v>
      </c>
      <c r="F911" s="2">
        <v>2.1059999999999999E-2</v>
      </c>
      <c r="G911" s="2">
        <v>5.9855499999999999</v>
      </c>
      <c r="H911" s="3">
        <v>26.8</v>
      </c>
      <c r="I911">
        <v>6.1</v>
      </c>
      <c r="J911">
        <v>91</v>
      </c>
      <c r="K911">
        <v>91</v>
      </c>
      <c r="L911">
        <v>90</v>
      </c>
      <c r="M911">
        <v>95.420519999999996</v>
      </c>
      <c r="N911" s="4">
        <v>29370</v>
      </c>
      <c r="O911" s="1">
        <v>1.7478099999999901</v>
      </c>
      <c r="P911" s="1">
        <v>3.65756999999999</v>
      </c>
      <c r="Q911" s="1">
        <v>1314.443</v>
      </c>
      <c r="R911" s="1"/>
    </row>
    <row r="912" spans="1:18" x14ac:dyDescent="0.2">
      <c r="A912" t="s">
        <v>79</v>
      </c>
      <c r="B912">
        <v>2009</v>
      </c>
      <c r="C912" t="s">
        <v>22</v>
      </c>
      <c r="D912" s="1">
        <v>70.973019999999906</v>
      </c>
      <c r="E912" s="1">
        <v>184.70349999999999</v>
      </c>
      <c r="F912" s="2">
        <v>2.0709999999999999E-2</v>
      </c>
      <c r="G912" s="2">
        <v>5.9322900000000001</v>
      </c>
      <c r="H912" s="3">
        <v>26.9</v>
      </c>
      <c r="I912">
        <v>6.6</v>
      </c>
      <c r="J912">
        <v>94</v>
      </c>
      <c r="K912">
        <v>90</v>
      </c>
      <c r="L912">
        <v>90</v>
      </c>
      <c r="M912">
        <v>95.868519999999904</v>
      </c>
      <c r="N912" s="4">
        <v>27890</v>
      </c>
      <c r="O912" s="1">
        <v>2.6116299999999999</v>
      </c>
      <c r="P912" s="1">
        <v>5.4867599999999896</v>
      </c>
      <c r="Q912" s="1">
        <v>1320.93</v>
      </c>
      <c r="R912" s="1"/>
    </row>
    <row r="913" spans="1:18" x14ac:dyDescent="0.2">
      <c r="A913" t="s">
        <v>79</v>
      </c>
      <c r="B913">
        <v>2010</v>
      </c>
      <c r="C913" t="s">
        <v>22</v>
      </c>
      <c r="D913" s="1">
        <v>70.914379999999994</v>
      </c>
      <c r="E913" s="1">
        <v>178.63409999999999</v>
      </c>
      <c r="F913" s="2">
        <v>2.0279999999999999E-2</v>
      </c>
      <c r="G913" s="2">
        <v>5.92258</v>
      </c>
      <c r="H913" s="3">
        <v>27</v>
      </c>
      <c r="I913">
        <v>7.2</v>
      </c>
      <c r="J913">
        <v>92</v>
      </c>
      <c r="K913">
        <v>91</v>
      </c>
      <c r="L913">
        <v>90</v>
      </c>
      <c r="M913">
        <v>96.31626</v>
      </c>
      <c r="N913" s="4">
        <v>29130</v>
      </c>
      <c r="O913" s="1">
        <v>2.4467400000000001</v>
      </c>
      <c r="P913" s="1">
        <v>5.0804299999999998</v>
      </c>
      <c r="Q913" s="1">
        <v>1328.1469999999999</v>
      </c>
      <c r="R913" s="1"/>
    </row>
    <row r="914" spans="1:18" x14ac:dyDescent="0.2">
      <c r="A914" t="s">
        <v>79</v>
      </c>
      <c r="B914">
        <v>2011</v>
      </c>
      <c r="C914" t="s">
        <v>22</v>
      </c>
      <c r="D914" s="1">
        <v>71.075249999999997</v>
      </c>
      <c r="E914" s="1">
        <v>180.14179999999999</v>
      </c>
      <c r="F914" s="2">
        <v>1.98199999999999E-2</v>
      </c>
      <c r="G914" s="2">
        <v>5.9333299999999998</v>
      </c>
      <c r="H914" s="3">
        <v>27.1</v>
      </c>
      <c r="I914">
        <v>7.8</v>
      </c>
      <c r="J914">
        <v>92</v>
      </c>
      <c r="K914">
        <v>91</v>
      </c>
      <c r="L914">
        <v>90</v>
      </c>
      <c r="M914">
        <v>96.763769999999994</v>
      </c>
      <c r="N914" s="4">
        <v>27550</v>
      </c>
      <c r="O914" s="1">
        <v>2.3549099999999998</v>
      </c>
      <c r="P914" s="1">
        <v>4.7219800000000003</v>
      </c>
      <c r="Q914" s="1">
        <v>1336.1779999999901</v>
      </c>
      <c r="R914" s="1"/>
    </row>
    <row r="915" spans="1:18" x14ac:dyDescent="0.2">
      <c r="A915" t="s">
        <v>79</v>
      </c>
      <c r="B915">
        <v>2012</v>
      </c>
      <c r="C915" t="s">
        <v>22</v>
      </c>
      <c r="D915" s="1">
        <v>71.204700000000003</v>
      </c>
      <c r="E915" s="1">
        <v>178.6516</v>
      </c>
      <c r="F915" s="2">
        <v>1.9275E-2</v>
      </c>
      <c r="G915" s="2">
        <v>6.0478500000000004</v>
      </c>
      <c r="H915" s="3">
        <v>27.2</v>
      </c>
      <c r="I915">
        <v>8.4</v>
      </c>
      <c r="J915">
        <v>85</v>
      </c>
      <c r="K915">
        <v>91</v>
      </c>
      <c r="L915">
        <v>92</v>
      </c>
      <c r="M915">
        <v>97.211039999999997</v>
      </c>
      <c r="N915" s="4">
        <v>28950</v>
      </c>
      <c r="O915" s="1">
        <v>2.37975</v>
      </c>
      <c r="P915" s="1">
        <v>4.8760500000000002</v>
      </c>
      <c r="Q915" s="1">
        <v>1344.819</v>
      </c>
      <c r="R915" s="1"/>
    </row>
    <row r="916" spans="1:18" x14ac:dyDescent="0.2">
      <c r="A916" t="s">
        <v>79</v>
      </c>
      <c r="B916">
        <v>2013</v>
      </c>
      <c r="C916" t="s">
        <v>22</v>
      </c>
      <c r="D916" s="1">
        <v>71.368819999999999</v>
      </c>
      <c r="E916" s="1">
        <v>176.85319999999999</v>
      </c>
      <c r="F916" s="2">
        <v>1.866E-2</v>
      </c>
      <c r="G916" s="2">
        <v>6.0319900000000004</v>
      </c>
      <c r="H916" s="3">
        <v>27.3</v>
      </c>
      <c r="I916">
        <v>9</v>
      </c>
      <c r="J916">
        <v>91</v>
      </c>
      <c r="K916">
        <v>94</v>
      </c>
      <c r="L916">
        <v>92</v>
      </c>
      <c r="M916">
        <v>98.184960000000004</v>
      </c>
      <c r="N916" s="4">
        <v>30870</v>
      </c>
      <c r="O916" s="1">
        <v>2.5976499999999998</v>
      </c>
      <c r="P916" s="1">
        <v>5.0427299999999997</v>
      </c>
      <c r="Q916" s="1">
        <v>1353.703</v>
      </c>
      <c r="R916" s="1"/>
    </row>
    <row r="917" spans="1:18" x14ac:dyDescent="0.2">
      <c r="A917" t="s">
        <v>79</v>
      </c>
      <c r="B917">
        <v>2014</v>
      </c>
      <c r="C917" t="s">
        <v>22</v>
      </c>
      <c r="D917" s="1">
        <v>71.55395</v>
      </c>
      <c r="E917" s="1">
        <v>174.36940000000001</v>
      </c>
      <c r="F917" s="2">
        <v>1.8144999999999901E-2</v>
      </c>
      <c r="G917" s="2">
        <v>6.12608</v>
      </c>
      <c r="H917" s="3">
        <v>27.4</v>
      </c>
      <c r="I917">
        <v>9.6999999999999993</v>
      </c>
      <c r="J917">
        <v>96</v>
      </c>
      <c r="K917">
        <v>94</v>
      </c>
      <c r="L917">
        <v>92</v>
      </c>
      <c r="M917">
        <v>98.184960000000004</v>
      </c>
      <c r="N917" s="4">
        <v>30790</v>
      </c>
      <c r="O917" s="1">
        <v>2.6279499999999998</v>
      </c>
      <c r="P917" s="1">
        <v>5.2275099999999997</v>
      </c>
      <c r="Q917" s="1">
        <v>1362.345</v>
      </c>
      <c r="R917" s="1"/>
    </row>
    <row r="918" spans="1:18" x14ac:dyDescent="0.2">
      <c r="A918" t="s">
        <v>79</v>
      </c>
      <c r="B918">
        <v>2015</v>
      </c>
      <c r="C918" t="s">
        <v>22</v>
      </c>
      <c r="D918" s="1">
        <v>71.713419999999999</v>
      </c>
      <c r="E918" s="1">
        <v>172.85599999999999</v>
      </c>
      <c r="F918" s="2">
        <v>1.7425E-2</v>
      </c>
      <c r="G918" s="2">
        <v>6.1398299999999999</v>
      </c>
      <c r="H918" s="3">
        <v>27.5</v>
      </c>
      <c r="I918">
        <v>10.4</v>
      </c>
      <c r="J918">
        <v>89</v>
      </c>
      <c r="K918">
        <v>88</v>
      </c>
      <c r="L918">
        <v>96</v>
      </c>
      <c r="M918">
        <v>98.184960000000004</v>
      </c>
      <c r="N918" s="4">
        <v>33280</v>
      </c>
      <c r="O918" s="1">
        <v>3.10893</v>
      </c>
      <c r="P918" s="1">
        <v>6.0395099999999999</v>
      </c>
      <c r="Q918" s="1">
        <v>1370.328</v>
      </c>
      <c r="R918" s="1"/>
    </row>
    <row r="919" spans="1:18" x14ac:dyDescent="0.2">
      <c r="A919" t="s">
        <v>79</v>
      </c>
      <c r="B919">
        <v>2016</v>
      </c>
      <c r="C919" t="s">
        <v>22</v>
      </c>
      <c r="D919" s="1">
        <v>71.814850000000007</v>
      </c>
      <c r="E919" s="1">
        <v>171.83070000000001</v>
      </c>
      <c r="F919" s="2">
        <v>1.6954999999999901E-2</v>
      </c>
      <c r="G919" s="2">
        <v>5.9077699999999904</v>
      </c>
      <c r="H919" s="3">
        <v>27.6</v>
      </c>
      <c r="I919">
        <v>11.1</v>
      </c>
      <c r="J919">
        <v>86</v>
      </c>
      <c r="K919">
        <v>84</v>
      </c>
      <c r="L919">
        <v>97</v>
      </c>
      <c r="M919">
        <v>98.184960000000004</v>
      </c>
      <c r="N919" s="4">
        <v>31150</v>
      </c>
      <c r="O919" s="1">
        <v>3.5303300000000002</v>
      </c>
      <c r="P919" s="1">
        <v>6.87026</v>
      </c>
      <c r="Q919" s="1">
        <v>1377.56</v>
      </c>
      <c r="R919" s="1"/>
    </row>
    <row r="920" spans="1:18" x14ac:dyDescent="0.2">
      <c r="A920" t="s">
        <v>80</v>
      </c>
      <c r="B920">
        <v>2000</v>
      </c>
      <c r="C920" t="s">
        <v>22</v>
      </c>
      <c r="D920" s="1">
        <v>74.814859999999996</v>
      </c>
      <c r="E920" s="1">
        <v>134.19899999999899</v>
      </c>
      <c r="F920" s="2">
        <v>1.489E-2</v>
      </c>
      <c r="G920" s="2">
        <v>7.11463</v>
      </c>
      <c r="H920" s="3">
        <v>25.9</v>
      </c>
      <c r="I920">
        <v>9.3000000000000007</v>
      </c>
      <c r="J920">
        <v>89</v>
      </c>
      <c r="K920">
        <v>92</v>
      </c>
      <c r="L920">
        <v>90</v>
      </c>
      <c r="M920">
        <v>96.987589999999997</v>
      </c>
      <c r="N920" s="4">
        <v>10220</v>
      </c>
      <c r="O920" s="1">
        <v>4.1572199999999997</v>
      </c>
      <c r="P920" s="1">
        <v>10.00623</v>
      </c>
      <c r="Q920" s="1">
        <v>3319.7359999999999</v>
      </c>
      <c r="R920" s="1"/>
    </row>
    <row r="921" spans="1:18" x14ac:dyDescent="0.2">
      <c r="A921" t="s">
        <v>80</v>
      </c>
      <c r="B921">
        <v>2001</v>
      </c>
      <c r="C921" t="s">
        <v>22</v>
      </c>
      <c r="D921" s="1">
        <v>74.888829999999999</v>
      </c>
      <c r="E921" s="1">
        <v>127.14060000000001</v>
      </c>
      <c r="F921" s="2">
        <v>1.4755000000000001E-2</v>
      </c>
      <c r="G921" s="2">
        <v>6.9020899999999896</v>
      </c>
      <c r="H921" s="3">
        <v>25.9</v>
      </c>
      <c r="I921">
        <v>9.5</v>
      </c>
      <c r="J921">
        <v>94</v>
      </c>
      <c r="K921">
        <v>94</v>
      </c>
      <c r="L921">
        <v>94</v>
      </c>
      <c r="M921">
        <v>97.054469999999995</v>
      </c>
      <c r="N921" s="4">
        <v>10020</v>
      </c>
      <c r="O921" s="1">
        <v>4.7798699999999998</v>
      </c>
      <c r="P921" s="1">
        <v>10.64466</v>
      </c>
      <c r="Q921" s="1">
        <v>3325.473</v>
      </c>
      <c r="R921" s="1"/>
    </row>
    <row r="922" spans="1:18" x14ac:dyDescent="0.2">
      <c r="A922" t="s">
        <v>80</v>
      </c>
      <c r="B922">
        <v>2002</v>
      </c>
      <c r="C922" t="s">
        <v>22</v>
      </c>
      <c r="D922" s="1">
        <v>75.046589999999995</v>
      </c>
      <c r="E922" s="1">
        <v>128.68299999999999</v>
      </c>
      <c r="F922" s="2">
        <v>1.461E-2</v>
      </c>
      <c r="G922" s="2">
        <v>6.0841599999999998</v>
      </c>
      <c r="H922" s="3">
        <v>26</v>
      </c>
      <c r="I922">
        <v>9.8000000000000007</v>
      </c>
      <c r="J922">
        <v>95</v>
      </c>
      <c r="K922">
        <v>93</v>
      </c>
      <c r="L922">
        <v>95</v>
      </c>
      <c r="M922">
        <v>97.089529999999996</v>
      </c>
      <c r="N922" s="4">
        <v>9480</v>
      </c>
      <c r="O922" s="1">
        <v>5.0414099999999999</v>
      </c>
      <c r="P922" s="1">
        <v>10.517250000000001</v>
      </c>
      <c r="Q922" s="1">
        <v>3326.04</v>
      </c>
      <c r="R922" s="1"/>
    </row>
    <row r="923" spans="1:18" x14ac:dyDescent="0.2">
      <c r="A923" t="s">
        <v>80</v>
      </c>
      <c r="B923">
        <v>2003</v>
      </c>
      <c r="C923" t="s">
        <v>22</v>
      </c>
      <c r="D923" s="1">
        <v>74.964849999999998</v>
      </c>
      <c r="E923" s="1">
        <v>125.43559999999999</v>
      </c>
      <c r="F923" s="2">
        <v>1.443E-2</v>
      </c>
      <c r="G923" s="2">
        <v>5.39595</v>
      </c>
      <c r="H923" s="3">
        <v>26.1</v>
      </c>
      <c r="I923">
        <v>10</v>
      </c>
      <c r="J923">
        <v>95</v>
      </c>
      <c r="K923">
        <v>91</v>
      </c>
      <c r="L923">
        <v>91</v>
      </c>
      <c r="M923">
        <v>97.124639999999999</v>
      </c>
      <c r="N923" s="4">
        <v>9290</v>
      </c>
      <c r="O923" s="1">
        <v>5.4711699999999999</v>
      </c>
      <c r="P923" s="1">
        <v>10.447889999999999</v>
      </c>
      <c r="Q923" s="1">
        <v>3323.6679999999901</v>
      </c>
      <c r="R923" s="1"/>
    </row>
    <row r="924" spans="1:18" x14ac:dyDescent="0.2">
      <c r="A924" t="s">
        <v>80</v>
      </c>
      <c r="B924">
        <v>2004</v>
      </c>
      <c r="C924" t="s">
        <v>22</v>
      </c>
      <c r="D924" s="1">
        <v>75.131419999999906</v>
      </c>
      <c r="E924" s="1">
        <v>125.0067</v>
      </c>
      <c r="F924" s="2">
        <v>1.4224999999999899E-2</v>
      </c>
      <c r="G924" s="2">
        <v>5.8762699999999999</v>
      </c>
      <c r="H924" s="3">
        <v>26.2</v>
      </c>
      <c r="I924">
        <v>10.3</v>
      </c>
      <c r="J924">
        <v>95</v>
      </c>
      <c r="K924">
        <v>95</v>
      </c>
      <c r="L924">
        <v>94</v>
      </c>
      <c r="M924">
        <v>97.159229999999994</v>
      </c>
      <c r="N924" s="4">
        <v>10000</v>
      </c>
      <c r="O924" s="1">
        <v>4.7174500000000004</v>
      </c>
      <c r="P924" s="1">
        <v>9.0181899999999899</v>
      </c>
      <c r="Q924" s="1">
        <v>3321.4759999999901</v>
      </c>
      <c r="R924" s="1"/>
    </row>
    <row r="925" spans="1:18" x14ac:dyDescent="0.2">
      <c r="A925" t="s">
        <v>80</v>
      </c>
      <c r="B925">
        <v>2005</v>
      </c>
      <c r="C925" t="s">
        <v>22</v>
      </c>
      <c r="D925" s="1">
        <v>75.40898</v>
      </c>
      <c r="E925" s="1">
        <v>124.6546</v>
      </c>
      <c r="F925" s="2">
        <v>1.4015E-2</v>
      </c>
      <c r="G925" s="2">
        <v>6.2588099999999898</v>
      </c>
      <c r="H925" s="3">
        <v>26.3</v>
      </c>
      <c r="I925">
        <v>10.6</v>
      </c>
      <c r="J925">
        <v>95</v>
      </c>
      <c r="K925">
        <v>96</v>
      </c>
      <c r="L925">
        <v>96</v>
      </c>
      <c r="M925">
        <v>97.377840000000006</v>
      </c>
      <c r="N925" s="4">
        <v>11240</v>
      </c>
      <c r="O925" s="1">
        <v>3.8068199999999899</v>
      </c>
      <c r="P925" s="1">
        <v>8.4265899999999991</v>
      </c>
      <c r="Q925" s="1">
        <v>3321.8029999999999</v>
      </c>
      <c r="R925" s="1"/>
    </row>
    <row r="926" spans="1:18" x14ac:dyDescent="0.2">
      <c r="A926" t="s">
        <v>80</v>
      </c>
      <c r="B926">
        <v>2006</v>
      </c>
      <c r="C926" t="s">
        <v>22</v>
      </c>
      <c r="D926" s="1">
        <v>75.967579999999998</v>
      </c>
      <c r="E926" s="1">
        <v>118.1153</v>
      </c>
      <c r="F926" s="2">
        <v>1.3809999999999999E-2</v>
      </c>
      <c r="G926" s="2">
        <v>6.4508599999999996</v>
      </c>
      <c r="H926" s="3">
        <v>26.3</v>
      </c>
      <c r="I926">
        <v>10.8</v>
      </c>
      <c r="J926">
        <v>94</v>
      </c>
      <c r="K926">
        <v>95</v>
      </c>
      <c r="L926">
        <v>95</v>
      </c>
      <c r="M926">
        <v>97.597819999999999</v>
      </c>
      <c r="N926" s="4">
        <v>12120</v>
      </c>
      <c r="O926" s="1">
        <v>4.0111600000000003</v>
      </c>
      <c r="P926" s="1">
        <v>8.4114000000000004</v>
      </c>
      <c r="Q926" s="1">
        <v>3325.4009999999998</v>
      </c>
      <c r="R926" s="1"/>
    </row>
    <row r="927" spans="1:18" x14ac:dyDescent="0.2">
      <c r="A927" t="s">
        <v>80</v>
      </c>
      <c r="B927">
        <v>2007</v>
      </c>
      <c r="C927" t="s">
        <v>22</v>
      </c>
      <c r="D927" s="1">
        <v>75.185739999999996</v>
      </c>
      <c r="E927" s="1">
        <v>124.2037</v>
      </c>
      <c r="F927" s="2">
        <v>1.3615E-2</v>
      </c>
      <c r="G927" s="2">
        <v>6.5122599999999897</v>
      </c>
      <c r="H927" s="3">
        <v>26.4</v>
      </c>
      <c r="I927">
        <v>11.1</v>
      </c>
      <c r="J927">
        <v>96</v>
      </c>
      <c r="K927">
        <v>94</v>
      </c>
      <c r="L927">
        <v>94</v>
      </c>
      <c r="M927">
        <v>97.808239999999998</v>
      </c>
      <c r="N927" s="4">
        <v>13240</v>
      </c>
      <c r="O927" s="1">
        <v>3.95078</v>
      </c>
      <c r="P927" s="1">
        <v>8.1404800000000002</v>
      </c>
      <c r="Q927" s="1">
        <v>3331.7489999999998</v>
      </c>
      <c r="R927" s="1"/>
    </row>
    <row r="928" spans="1:18" x14ac:dyDescent="0.2">
      <c r="A928" t="s">
        <v>80</v>
      </c>
      <c r="B928">
        <v>2008</v>
      </c>
      <c r="C928" t="s">
        <v>22</v>
      </c>
      <c r="D928" s="1">
        <v>76.158909999999906</v>
      </c>
      <c r="E928" s="1">
        <v>118.66889999999999</v>
      </c>
      <c r="F928" s="2">
        <v>1.3455E-2</v>
      </c>
      <c r="G928" s="2">
        <v>6.53667</v>
      </c>
      <c r="H928" s="3">
        <v>26.5</v>
      </c>
      <c r="I928">
        <v>11.4</v>
      </c>
      <c r="J928">
        <v>95</v>
      </c>
      <c r="K928">
        <v>94</v>
      </c>
      <c r="L928">
        <v>94</v>
      </c>
      <c r="M928">
        <v>98.009699999999995</v>
      </c>
      <c r="N928" s="4">
        <v>14320</v>
      </c>
      <c r="O928" s="1">
        <v>4.9708300000000003</v>
      </c>
      <c r="P928" s="1">
        <v>8.8268699999999995</v>
      </c>
      <c r="Q928" s="1">
        <v>3340.22099999999</v>
      </c>
      <c r="R928" s="1"/>
    </row>
    <row r="929" spans="1:18" x14ac:dyDescent="0.2">
      <c r="A929" t="s">
        <v>80</v>
      </c>
      <c r="B929">
        <v>2009</v>
      </c>
      <c r="C929" t="s">
        <v>22</v>
      </c>
      <c r="D929" s="1">
        <v>76.330510000000004</v>
      </c>
      <c r="E929" s="1">
        <v>118.21040000000001</v>
      </c>
      <c r="F929" s="2">
        <v>1.33199999999999E-2</v>
      </c>
      <c r="G929" s="2">
        <v>6.4534199999999897</v>
      </c>
      <c r="H929" s="3">
        <v>26.6</v>
      </c>
      <c r="I929">
        <v>11.6</v>
      </c>
      <c r="J929">
        <v>94</v>
      </c>
      <c r="K929">
        <v>95</v>
      </c>
      <c r="L929">
        <v>95</v>
      </c>
      <c r="M929">
        <v>98.202380000000005</v>
      </c>
      <c r="N929" s="4">
        <v>14950</v>
      </c>
      <c r="O929" s="1">
        <v>5.1241199999999996</v>
      </c>
      <c r="P929" s="1">
        <v>8.6362699999999997</v>
      </c>
      <c r="Q929" s="1">
        <v>3349.6759999999999</v>
      </c>
      <c r="R929" s="1"/>
    </row>
    <row r="930" spans="1:18" x14ac:dyDescent="0.2">
      <c r="A930" t="s">
        <v>80</v>
      </c>
      <c r="B930">
        <v>2010</v>
      </c>
      <c r="C930" t="s">
        <v>22</v>
      </c>
      <c r="D930" s="1">
        <v>76.048909999999907</v>
      </c>
      <c r="E930" s="1">
        <v>117.93040000000001</v>
      </c>
      <c r="F930" s="2">
        <v>1.32E-2</v>
      </c>
      <c r="G930" s="2">
        <v>5.9908199999999896</v>
      </c>
      <c r="H930" s="3">
        <v>26.7</v>
      </c>
      <c r="I930">
        <v>11.9</v>
      </c>
      <c r="J930">
        <v>95</v>
      </c>
      <c r="K930">
        <v>95</v>
      </c>
      <c r="L930">
        <v>95</v>
      </c>
      <c r="M930">
        <v>98.386989999999997</v>
      </c>
      <c r="N930" s="4">
        <v>16180</v>
      </c>
      <c r="O930" s="1">
        <v>5.1567099999999897</v>
      </c>
      <c r="P930" s="1">
        <v>8.59422</v>
      </c>
      <c r="Q930" s="1">
        <v>3359.2750000000001</v>
      </c>
      <c r="R930" s="1"/>
    </row>
    <row r="931" spans="1:18" x14ac:dyDescent="0.2">
      <c r="A931" t="s">
        <v>80</v>
      </c>
      <c r="B931">
        <v>2011</v>
      </c>
      <c r="C931" t="s">
        <v>22</v>
      </c>
      <c r="D931" s="1">
        <v>76.292719999999903</v>
      </c>
      <c r="E931" s="1">
        <v>117.3929</v>
      </c>
      <c r="F931" s="2">
        <v>1.3075E-2</v>
      </c>
      <c r="G931" s="2">
        <v>6.0231399999999997</v>
      </c>
      <c r="H931" s="3">
        <v>26.8</v>
      </c>
      <c r="I931">
        <v>12.2</v>
      </c>
      <c r="J931">
        <v>95</v>
      </c>
      <c r="K931">
        <v>95</v>
      </c>
      <c r="L931">
        <v>95</v>
      </c>
      <c r="M931">
        <v>98.56371</v>
      </c>
      <c r="N931" s="4">
        <v>17380</v>
      </c>
      <c r="O931" s="1">
        <v>5.3099699999999999</v>
      </c>
      <c r="P931" s="1">
        <v>8.6352899999999995</v>
      </c>
      <c r="Q931" s="1">
        <v>3368.9340000000002</v>
      </c>
      <c r="R931" s="1"/>
    </row>
    <row r="932" spans="1:18" x14ac:dyDescent="0.2">
      <c r="A932" t="s">
        <v>80</v>
      </c>
      <c r="B932">
        <v>2012</v>
      </c>
      <c r="C932" t="s">
        <v>22</v>
      </c>
      <c r="D932" s="1">
        <v>76.206760000000003</v>
      </c>
      <c r="E932" s="1">
        <v>118.0509</v>
      </c>
      <c r="F932" s="2">
        <v>1.2919999999999999E-2</v>
      </c>
      <c r="G932" s="2">
        <v>6.5520500000000004</v>
      </c>
      <c r="H932" s="3">
        <v>26.9</v>
      </c>
      <c r="I932">
        <v>12.5</v>
      </c>
      <c r="J932">
        <v>96</v>
      </c>
      <c r="K932">
        <v>95</v>
      </c>
      <c r="L932">
        <v>95</v>
      </c>
      <c r="M932">
        <v>98.725210000000004</v>
      </c>
      <c r="N932" s="4">
        <v>17560</v>
      </c>
      <c r="O932" s="1">
        <v>5.6283799999999999</v>
      </c>
      <c r="P932" s="1">
        <v>8.7641299999999998</v>
      </c>
      <c r="Q932" s="1">
        <v>3378.9749999999999</v>
      </c>
      <c r="R932" s="1"/>
    </row>
    <row r="933" spans="1:18" x14ac:dyDescent="0.2">
      <c r="A933" t="s">
        <v>80</v>
      </c>
      <c r="B933">
        <v>2013</v>
      </c>
      <c r="C933" t="s">
        <v>22</v>
      </c>
      <c r="D933" s="1">
        <v>76.5077</v>
      </c>
      <c r="E933" s="1">
        <v>117.0145</v>
      </c>
      <c r="F933" s="2">
        <v>1.273E-2</v>
      </c>
      <c r="G933" s="2">
        <v>6.4186500000000004</v>
      </c>
      <c r="H933" s="3">
        <v>27</v>
      </c>
      <c r="I933">
        <v>12.8</v>
      </c>
      <c r="J933">
        <v>96</v>
      </c>
      <c r="K933">
        <v>94</v>
      </c>
      <c r="L933">
        <v>94</v>
      </c>
      <c r="M933">
        <v>98.880069999999904</v>
      </c>
      <c r="N933" s="4">
        <v>19020</v>
      </c>
      <c r="O933" s="1">
        <v>5.8599899999999998</v>
      </c>
      <c r="P933" s="1">
        <v>8.8199699999999996</v>
      </c>
      <c r="Q933" s="1">
        <v>3389.4429999999902</v>
      </c>
      <c r="R933" s="1"/>
    </row>
    <row r="934" spans="1:18" x14ac:dyDescent="0.2">
      <c r="A934" t="s">
        <v>80</v>
      </c>
      <c r="B934">
        <v>2014</v>
      </c>
      <c r="C934" t="s">
        <v>22</v>
      </c>
      <c r="D934" s="1">
        <v>76.882760000000005</v>
      </c>
      <c r="E934" s="1">
        <v>114.182</v>
      </c>
      <c r="F934" s="2">
        <v>1.2460000000000001E-2</v>
      </c>
      <c r="G934" s="2">
        <v>6.1449800000000003</v>
      </c>
      <c r="H934" s="3">
        <v>27.1</v>
      </c>
      <c r="I934">
        <v>13.1</v>
      </c>
      <c r="J934">
        <v>96</v>
      </c>
      <c r="K934">
        <v>95</v>
      </c>
      <c r="L934">
        <v>95</v>
      </c>
      <c r="M934">
        <v>99.031219999999905</v>
      </c>
      <c r="N934" s="4">
        <v>19740</v>
      </c>
      <c r="O934" s="1">
        <v>5.9742899999999999</v>
      </c>
      <c r="P934" s="1">
        <v>8.7702200000000001</v>
      </c>
      <c r="Q934" s="1">
        <v>3400.4359999999901</v>
      </c>
      <c r="R934" s="1"/>
    </row>
    <row r="935" spans="1:18" x14ac:dyDescent="0.2">
      <c r="A935" t="s">
        <v>80</v>
      </c>
      <c r="B935">
        <v>2015</v>
      </c>
      <c r="C935" t="s">
        <v>22</v>
      </c>
      <c r="D935" s="1">
        <v>76.848200000000006</v>
      </c>
      <c r="E935" s="1">
        <v>114.1996</v>
      </c>
      <c r="F935" s="2">
        <v>1.2120000000000001E-2</v>
      </c>
      <c r="G935" s="2">
        <v>5.9965599999999997</v>
      </c>
      <c r="H935" s="3">
        <v>27.3</v>
      </c>
      <c r="I935">
        <v>13.5</v>
      </c>
      <c r="J935">
        <v>96</v>
      </c>
      <c r="K935">
        <v>95</v>
      </c>
      <c r="L935">
        <v>95</v>
      </c>
      <c r="M935">
        <v>99.178780000000003</v>
      </c>
      <c r="N935" s="4">
        <v>20350</v>
      </c>
      <c r="O935" s="1">
        <v>6.1619799999999998</v>
      </c>
      <c r="P935" s="1">
        <v>9.0082000000000004</v>
      </c>
      <c r="Q935" s="1">
        <v>3412.009</v>
      </c>
      <c r="R935" s="1"/>
    </row>
    <row r="936" spans="1:18" x14ac:dyDescent="0.2">
      <c r="A936" t="s">
        <v>80</v>
      </c>
      <c r="B936">
        <v>2016</v>
      </c>
      <c r="C936" t="s">
        <v>22</v>
      </c>
      <c r="D936" s="1">
        <v>77.061580000000006</v>
      </c>
      <c r="E936" s="1">
        <v>113.9388</v>
      </c>
      <c r="F936" s="2">
        <v>1.175E-2</v>
      </c>
      <c r="G936" s="2">
        <v>5.5266400000000004</v>
      </c>
      <c r="H936" s="3">
        <v>27.4</v>
      </c>
      <c r="I936">
        <v>13.8</v>
      </c>
      <c r="J936">
        <v>95</v>
      </c>
      <c r="K936">
        <v>95</v>
      </c>
      <c r="L936">
        <v>95</v>
      </c>
      <c r="M936">
        <v>99.322890000000001</v>
      </c>
      <c r="N936" s="4">
        <v>20750</v>
      </c>
      <c r="O936" s="1">
        <v>6.3875299999999999</v>
      </c>
      <c r="P936" s="1">
        <v>9.1559000000000008</v>
      </c>
      <c r="Q936" s="1">
        <v>3424.1289999999999</v>
      </c>
      <c r="R936" s="1"/>
    </row>
    <row r="937" spans="1:18" x14ac:dyDescent="0.2">
      <c r="A937" t="s">
        <v>81</v>
      </c>
      <c r="B937">
        <v>2000</v>
      </c>
      <c r="C937" t="s">
        <v>22</v>
      </c>
      <c r="D937" s="1">
        <v>72.187190000000001</v>
      </c>
      <c r="E937" s="1">
        <v>185.89169999999999</v>
      </c>
      <c r="F937" s="2">
        <v>1.5055000000000001E-2</v>
      </c>
      <c r="G937" s="2">
        <v>12.802619999999999</v>
      </c>
      <c r="H937" s="3">
        <v>26.9</v>
      </c>
      <c r="I937">
        <v>3.5</v>
      </c>
      <c r="J937">
        <v>88</v>
      </c>
      <c r="K937">
        <v>70</v>
      </c>
      <c r="L937">
        <v>70</v>
      </c>
      <c r="M937">
        <v>88.480840000000001</v>
      </c>
      <c r="N937" s="4">
        <v>7530</v>
      </c>
      <c r="O937" s="1">
        <v>1.8697599999999901</v>
      </c>
      <c r="P937" s="1">
        <v>5.4334600000000002</v>
      </c>
      <c r="Q937" s="1">
        <v>156.72899999999899</v>
      </c>
      <c r="R937" s="1"/>
    </row>
    <row r="938" spans="1:18" x14ac:dyDescent="0.2">
      <c r="A938" t="s">
        <v>81</v>
      </c>
      <c r="B938">
        <v>2001</v>
      </c>
      <c r="C938" t="s">
        <v>22</v>
      </c>
      <c r="D938" s="1">
        <v>72.308130000000006</v>
      </c>
      <c r="E938" s="1">
        <v>180.60140000000001</v>
      </c>
      <c r="F938" s="2">
        <v>1.48949999999999E-2</v>
      </c>
      <c r="G938" s="2">
        <v>12.91905</v>
      </c>
      <c r="H938" s="3">
        <v>27.1</v>
      </c>
      <c r="I938">
        <v>3.7</v>
      </c>
      <c r="J938">
        <v>89</v>
      </c>
      <c r="K938">
        <v>99</v>
      </c>
      <c r="L938">
        <v>99</v>
      </c>
      <c r="M938">
        <v>88.462540000000004</v>
      </c>
      <c r="N938" s="4">
        <v>7250</v>
      </c>
      <c r="O938" s="1">
        <v>1.9964900000000001</v>
      </c>
      <c r="P938" s="1">
        <v>5.72</v>
      </c>
      <c r="Q938" s="1">
        <v>158.179</v>
      </c>
      <c r="R938" s="1"/>
    </row>
    <row r="939" spans="1:18" x14ac:dyDescent="0.2">
      <c r="A939" t="s">
        <v>81</v>
      </c>
      <c r="B939">
        <v>2002</v>
      </c>
      <c r="C939" t="s">
        <v>22</v>
      </c>
      <c r="D939" s="1">
        <v>72.265699999999995</v>
      </c>
      <c r="E939" s="1">
        <v>175.9853</v>
      </c>
      <c r="F939" s="2">
        <v>1.519E-2</v>
      </c>
      <c r="G939" s="2">
        <v>13.148009999999999</v>
      </c>
      <c r="H939" s="3">
        <v>27.2</v>
      </c>
      <c r="I939">
        <v>3.9</v>
      </c>
      <c r="J939">
        <v>98</v>
      </c>
      <c r="K939">
        <v>90</v>
      </c>
      <c r="L939">
        <v>74</v>
      </c>
      <c r="M939">
        <v>88.392969999999906</v>
      </c>
      <c r="N939" s="4">
        <v>7440</v>
      </c>
      <c r="O939" s="1">
        <v>2.0435300000000001</v>
      </c>
      <c r="P939" s="1">
        <v>6.0184800000000003</v>
      </c>
      <c r="Q939" s="1">
        <v>159.392</v>
      </c>
      <c r="R939" s="1"/>
    </row>
    <row r="940" spans="1:18" x14ac:dyDescent="0.2">
      <c r="A940" t="s">
        <v>81</v>
      </c>
      <c r="B940">
        <v>2003</v>
      </c>
      <c r="C940" t="s">
        <v>22</v>
      </c>
      <c r="D940" s="1">
        <v>72.116259999999997</v>
      </c>
      <c r="E940" s="1">
        <v>169.34299999999999</v>
      </c>
      <c r="F940" s="2">
        <v>1.5514999999999999E-2</v>
      </c>
      <c r="G940" s="2">
        <v>13.780189999999999</v>
      </c>
      <c r="H940" s="3">
        <v>27.4</v>
      </c>
      <c r="I940">
        <v>4.0999999999999996</v>
      </c>
      <c r="J940">
        <v>90</v>
      </c>
      <c r="K940">
        <v>91</v>
      </c>
      <c r="L940">
        <v>90</v>
      </c>
      <c r="M940">
        <v>89.177250000000001</v>
      </c>
      <c r="N940" s="4">
        <v>7760</v>
      </c>
      <c r="O940" s="1">
        <v>1.8349299999999999</v>
      </c>
      <c r="P940" s="1">
        <v>5.8537600000000003</v>
      </c>
      <c r="Q940" s="1">
        <v>160.53</v>
      </c>
      <c r="R940" s="1"/>
    </row>
    <row r="941" spans="1:18" x14ac:dyDescent="0.2">
      <c r="A941" t="s">
        <v>81</v>
      </c>
      <c r="B941">
        <v>2004</v>
      </c>
      <c r="C941" t="s">
        <v>22</v>
      </c>
      <c r="D941" s="1">
        <v>72.203269999999904</v>
      </c>
      <c r="E941" s="1">
        <v>162.34559999999999</v>
      </c>
      <c r="F941" s="2">
        <v>1.6135E-2</v>
      </c>
      <c r="G941" s="2">
        <v>12.57737</v>
      </c>
      <c r="H941" s="3">
        <v>27.6</v>
      </c>
      <c r="I941">
        <v>4.4000000000000004</v>
      </c>
      <c r="J941">
        <v>95</v>
      </c>
      <c r="K941">
        <v>91</v>
      </c>
      <c r="L941">
        <v>91</v>
      </c>
      <c r="M941">
        <v>89.97251</v>
      </c>
      <c r="N941" s="4">
        <v>8370</v>
      </c>
      <c r="O941" s="1">
        <v>1.7527999999999999</v>
      </c>
      <c r="P941" s="1">
        <v>5.3244800000000003</v>
      </c>
      <c r="Q941" s="1">
        <v>161.816</v>
      </c>
      <c r="R941" s="1"/>
    </row>
    <row r="942" spans="1:18" x14ac:dyDescent="0.2">
      <c r="A942" t="s">
        <v>81</v>
      </c>
      <c r="B942">
        <v>2005</v>
      </c>
      <c r="C942" t="s">
        <v>22</v>
      </c>
      <c r="D942" s="1">
        <v>72.490459999999999</v>
      </c>
      <c r="E942" s="1">
        <v>158.011</v>
      </c>
      <c r="F942" s="2">
        <v>1.6045E-2</v>
      </c>
      <c r="G942" s="2">
        <v>12.8747899999999</v>
      </c>
      <c r="H942" s="3">
        <v>27.8</v>
      </c>
      <c r="I942">
        <v>4.5999999999999996</v>
      </c>
      <c r="J942">
        <v>94</v>
      </c>
      <c r="K942">
        <v>95</v>
      </c>
      <c r="L942">
        <v>95</v>
      </c>
      <c r="M942">
        <v>90.778619999999904</v>
      </c>
      <c r="N942" s="4">
        <v>8520</v>
      </c>
      <c r="O942" s="1">
        <v>1.79070999999999</v>
      </c>
      <c r="P942" s="1">
        <v>5.4291900000000002</v>
      </c>
      <c r="Q942" s="1">
        <v>163.417</v>
      </c>
      <c r="R942" s="1"/>
    </row>
    <row r="943" spans="1:18" x14ac:dyDescent="0.2">
      <c r="A943" t="s">
        <v>81</v>
      </c>
      <c r="B943">
        <v>2006</v>
      </c>
      <c r="C943" t="s">
        <v>22</v>
      </c>
      <c r="D943" s="1">
        <v>73.169849999999997</v>
      </c>
      <c r="E943" s="1">
        <v>154.52879999999999</v>
      </c>
      <c r="F943" s="2">
        <v>1.6074999999999999E-2</v>
      </c>
      <c r="G943" s="2">
        <v>13.01993</v>
      </c>
      <c r="H943" s="3">
        <v>28</v>
      </c>
      <c r="I943">
        <v>4.9000000000000004</v>
      </c>
      <c r="J943">
        <v>94</v>
      </c>
      <c r="K943">
        <v>85</v>
      </c>
      <c r="L943">
        <v>85</v>
      </c>
      <c r="M943">
        <v>91.59496</v>
      </c>
      <c r="N943" s="4">
        <v>10140</v>
      </c>
      <c r="O943" s="1">
        <v>1.7430099999999999</v>
      </c>
      <c r="P943" s="1">
        <v>5.7279299999999997</v>
      </c>
      <c r="Q943" s="1">
        <v>165.38099999999901</v>
      </c>
      <c r="R943" s="1"/>
    </row>
    <row r="944" spans="1:18" x14ac:dyDescent="0.2">
      <c r="A944" t="s">
        <v>81</v>
      </c>
      <c r="B944">
        <v>2007</v>
      </c>
      <c r="C944" t="s">
        <v>22</v>
      </c>
      <c r="D944" s="1">
        <v>73.78877</v>
      </c>
      <c r="E944" s="1">
        <v>153.221</v>
      </c>
      <c r="F944" s="2">
        <v>1.576E-2</v>
      </c>
      <c r="G944" s="2">
        <v>12.585889999999999</v>
      </c>
      <c r="H944" s="3">
        <v>28.2</v>
      </c>
      <c r="I944">
        <v>5.0999999999999996</v>
      </c>
      <c r="J944">
        <v>94</v>
      </c>
      <c r="K944">
        <v>99</v>
      </c>
      <c r="L944">
        <v>99</v>
      </c>
      <c r="M944">
        <v>92.421210000000002</v>
      </c>
      <c r="N944" s="4">
        <v>10420</v>
      </c>
      <c r="O944" s="1">
        <v>1.6206100000000001</v>
      </c>
      <c r="P944" s="1">
        <v>5.7646800000000002</v>
      </c>
      <c r="Q944" s="1">
        <v>167.63900000000001</v>
      </c>
      <c r="R944" s="1"/>
    </row>
    <row r="945" spans="1:18" x14ac:dyDescent="0.2">
      <c r="A945" t="s">
        <v>81</v>
      </c>
      <c r="B945">
        <v>2008</v>
      </c>
      <c r="C945" t="s">
        <v>22</v>
      </c>
      <c r="D945" s="1">
        <v>74.21584</v>
      </c>
      <c r="E945" s="1">
        <v>152.1395</v>
      </c>
      <c r="F945" s="2">
        <v>1.52E-2</v>
      </c>
      <c r="G945" s="2">
        <v>12.045199999999999</v>
      </c>
      <c r="H945" s="3">
        <v>28.4</v>
      </c>
      <c r="I945">
        <v>5.4</v>
      </c>
      <c r="J945">
        <v>99</v>
      </c>
      <c r="K945">
        <v>96</v>
      </c>
      <c r="L945">
        <v>96</v>
      </c>
      <c r="M945">
        <v>93.256879999999995</v>
      </c>
      <c r="N945" s="4">
        <v>10970</v>
      </c>
      <c r="O945" s="1">
        <v>1.7799799999999999</v>
      </c>
      <c r="P945" s="1">
        <v>5.64452</v>
      </c>
      <c r="Q945" s="1">
        <v>170.011</v>
      </c>
      <c r="R945" s="1"/>
    </row>
    <row r="946" spans="1:18" x14ac:dyDescent="0.2">
      <c r="A946" t="s">
        <v>81</v>
      </c>
      <c r="B946">
        <v>2009</v>
      </c>
      <c r="C946" t="s">
        <v>22</v>
      </c>
      <c r="D946" s="1">
        <v>74.620739999999998</v>
      </c>
      <c r="E946" s="1">
        <v>151.8289</v>
      </c>
      <c r="F946" s="2">
        <v>1.4525E-2</v>
      </c>
      <c r="G946" s="2">
        <v>11.061349999999999</v>
      </c>
      <c r="H946" s="3">
        <v>28.6</v>
      </c>
      <c r="I946">
        <v>5.7</v>
      </c>
      <c r="J946">
        <v>99</v>
      </c>
      <c r="K946">
        <v>95</v>
      </c>
      <c r="L946">
        <v>95</v>
      </c>
      <c r="M946">
        <v>94.10172</v>
      </c>
      <c r="N946" s="4">
        <v>10980</v>
      </c>
      <c r="O946" s="1">
        <v>1.9881799999999901</v>
      </c>
      <c r="P946" s="1">
        <v>5.7392099999999999</v>
      </c>
      <c r="Q946" s="1">
        <v>172.22099999999901</v>
      </c>
      <c r="R946" s="1"/>
    </row>
    <row r="947" spans="1:18" x14ac:dyDescent="0.2">
      <c r="A947" t="s">
        <v>81</v>
      </c>
      <c r="B947">
        <v>2010</v>
      </c>
      <c r="C947" t="s">
        <v>22</v>
      </c>
      <c r="D947" s="1">
        <v>74.692850000000007</v>
      </c>
      <c r="E947" s="1">
        <v>152.57919999999999</v>
      </c>
      <c r="F947" s="2">
        <v>1.4035000000000001E-2</v>
      </c>
      <c r="G947" s="2">
        <v>10.58907</v>
      </c>
      <c r="H947" s="3">
        <v>28.7</v>
      </c>
      <c r="I947">
        <v>6</v>
      </c>
      <c r="J947">
        <v>95</v>
      </c>
      <c r="K947">
        <v>97</v>
      </c>
      <c r="L947">
        <v>97</v>
      </c>
      <c r="M947">
        <v>94.958489999999998</v>
      </c>
      <c r="N947" s="4">
        <v>11110</v>
      </c>
      <c r="O947" s="1">
        <v>1.9236</v>
      </c>
      <c r="P947" s="1">
        <v>5.3526800000000003</v>
      </c>
      <c r="Q947" s="1">
        <v>174.08500000000001</v>
      </c>
      <c r="R947" s="1"/>
    </row>
    <row r="948" spans="1:18" x14ac:dyDescent="0.2">
      <c r="A948" t="s">
        <v>81</v>
      </c>
      <c r="B948">
        <v>2011</v>
      </c>
      <c r="C948" t="s">
        <v>22</v>
      </c>
      <c r="D948" s="1">
        <v>74.989689999999996</v>
      </c>
      <c r="E948" s="1">
        <v>152.60480000000001</v>
      </c>
      <c r="F948" s="2">
        <v>1.3140000000000001E-2</v>
      </c>
      <c r="G948" s="2">
        <v>10.3558</v>
      </c>
      <c r="H948" s="3">
        <v>28.9</v>
      </c>
      <c r="I948">
        <v>6.4</v>
      </c>
      <c r="J948">
        <v>91</v>
      </c>
      <c r="K948">
        <v>99</v>
      </c>
      <c r="L948">
        <v>99</v>
      </c>
      <c r="M948">
        <v>95.839069999999893</v>
      </c>
      <c r="N948" s="4">
        <v>11880</v>
      </c>
      <c r="O948" s="1">
        <v>1.9724900000000001</v>
      </c>
      <c r="P948" s="1">
        <v>5.6121299999999996</v>
      </c>
      <c r="Q948" s="1">
        <v>175.54400000000001</v>
      </c>
      <c r="R948" s="1"/>
    </row>
    <row r="949" spans="1:18" x14ac:dyDescent="0.2">
      <c r="A949" t="s">
        <v>81</v>
      </c>
      <c r="B949">
        <v>2012</v>
      </c>
      <c r="C949" t="s">
        <v>22</v>
      </c>
      <c r="D949" s="1">
        <v>74.921700000000001</v>
      </c>
      <c r="E949" s="1">
        <v>152.7492</v>
      </c>
      <c r="F949" s="2">
        <v>1.2874999999999999E-2</v>
      </c>
      <c r="G949" s="2">
        <v>9.9100099999999998</v>
      </c>
      <c r="H949" s="3">
        <v>29.1</v>
      </c>
      <c r="I949">
        <v>6.8</v>
      </c>
      <c r="J949">
        <v>99</v>
      </c>
      <c r="K949">
        <v>98</v>
      </c>
      <c r="L949">
        <v>98</v>
      </c>
      <c r="M949">
        <v>96.644260000000003</v>
      </c>
      <c r="N949" s="4">
        <v>11850</v>
      </c>
      <c r="O949" s="1">
        <v>2.26661</v>
      </c>
      <c r="P949" s="1">
        <v>5.5849199999999897</v>
      </c>
      <c r="Q949" s="1">
        <v>176.64599999999999</v>
      </c>
      <c r="R949" s="1"/>
    </row>
    <row r="950" spans="1:18" x14ac:dyDescent="0.2">
      <c r="A950" t="s">
        <v>81</v>
      </c>
      <c r="B950">
        <v>2013</v>
      </c>
      <c r="C950" t="s">
        <v>22</v>
      </c>
      <c r="D950" s="1">
        <v>75.000019999999907</v>
      </c>
      <c r="E950" s="1">
        <v>149.06979999999999</v>
      </c>
      <c r="F950" s="2">
        <v>1.2295E-2</v>
      </c>
      <c r="G950" s="2">
        <v>9.4697399999999998</v>
      </c>
      <c r="H950" s="3">
        <v>29.4</v>
      </c>
      <c r="I950">
        <v>7.2</v>
      </c>
      <c r="J950">
        <v>99</v>
      </c>
      <c r="K950">
        <v>99</v>
      </c>
      <c r="L950">
        <v>99</v>
      </c>
      <c r="M950">
        <v>97.426079999999999</v>
      </c>
      <c r="N950" s="4">
        <v>11930</v>
      </c>
      <c r="O950" s="1">
        <v>2.3261699999999998</v>
      </c>
      <c r="P950" s="1">
        <v>5.7820400000000003</v>
      </c>
      <c r="Q950" s="1">
        <v>177.51300000000001</v>
      </c>
      <c r="R950" s="1"/>
    </row>
    <row r="951" spans="1:18" x14ac:dyDescent="0.2">
      <c r="A951" t="s">
        <v>81</v>
      </c>
      <c r="B951">
        <v>2014</v>
      </c>
      <c r="C951" t="s">
        <v>22</v>
      </c>
      <c r="D951" s="1">
        <v>75.080150000000003</v>
      </c>
      <c r="E951" s="1">
        <v>145.2706</v>
      </c>
      <c r="F951" s="2">
        <v>1.1679999999999999E-2</v>
      </c>
      <c r="G951" s="2">
        <v>9.6145700000000005</v>
      </c>
      <c r="H951" s="3">
        <v>29.6</v>
      </c>
      <c r="I951">
        <v>7.7</v>
      </c>
      <c r="J951">
        <v>99</v>
      </c>
      <c r="K951">
        <v>99</v>
      </c>
      <c r="L951">
        <v>99</v>
      </c>
      <c r="M951">
        <v>98.162549999999996</v>
      </c>
      <c r="N951" s="4">
        <v>11400</v>
      </c>
      <c r="O951" s="1">
        <v>2.1711499999999999</v>
      </c>
      <c r="P951" s="1">
        <v>4.9561999999999999</v>
      </c>
      <c r="Q951" s="1">
        <v>178.29599999999999</v>
      </c>
      <c r="R951" s="1"/>
    </row>
    <row r="952" spans="1:18" x14ac:dyDescent="0.2">
      <c r="A952" t="s">
        <v>81</v>
      </c>
      <c r="B952">
        <v>2015</v>
      </c>
      <c r="C952" t="s">
        <v>22</v>
      </c>
      <c r="D952" s="1">
        <v>75.437349999999995</v>
      </c>
      <c r="E952" s="1">
        <v>147.75</v>
      </c>
      <c r="F952" s="2">
        <v>1.1245E-2</v>
      </c>
      <c r="G952" s="2">
        <v>9.7260399999999994</v>
      </c>
      <c r="H952" s="3">
        <v>29.8</v>
      </c>
      <c r="I952">
        <v>8.1999999999999993</v>
      </c>
      <c r="J952">
        <v>97</v>
      </c>
      <c r="K952">
        <v>99</v>
      </c>
      <c r="L952">
        <v>99</v>
      </c>
      <c r="M952">
        <v>98.162409999999994</v>
      </c>
      <c r="N952" s="4">
        <v>11190</v>
      </c>
      <c r="O952" s="1">
        <v>2.19421</v>
      </c>
      <c r="P952" s="1">
        <v>4.8046600000000002</v>
      </c>
      <c r="Q952" s="1">
        <v>179.12599999999901</v>
      </c>
      <c r="R952" s="1"/>
    </row>
    <row r="953" spans="1:18" x14ac:dyDescent="0.2">
      <c r="A953" t="s">
        <v>81</v>
      </c>
      <c r="B953">
        <v>2016</v>
      </c>
      <c r="C953" t="s">
        <v>22</v>
      </c>
      <c r="D953" s="1">
        <v>75.599919999999997</v>
      </c>
      <c r="E953" s="1">
        <v>147.1686</v>
      </c>
      <c r="F953" s="2">
        <v>1.0959999999999999E-2</v>
      </c>
      <c r="G953" s="2">
        <v>10.180479999999999</v>
      </c>
      <c r="H953" s="3">
        <v>30</v>
      </c>
      <c r="I953">
        <v>8.8000000000000007</v>
      </c>
      <c r="J953">
        <v>99</v>
      </c>
      <c r="K953">
        <v>95</v>
      </c>
      <c r="L953">
        <v>95</v>
      </c>
      <c r="M953">
        <v>98.162219999999905</v>
      </c>
      <c r="N953" s="4">
        <v>12030</v>
      </c>
      <c r="O953" s="1">
        <v>2.1691199999999999</v>
      </c>
      <c r="P953" s="1">
        <v>5.1975800000000003</v>
      </c>
      <c r="Q953" s="1">
        <v>180.024</v>
      </c>
      <c r="R953" s="1"/>
    </row>
    <row r="954" spans="1:18" x14ac:dyDescent="0.2">
      <c r="A954" t="s">
        <v>82</v>
      </c>
      <c r="B954">
        <v>2000</v>
      </c>
      <c r="C954" t="s">
        <v>22</v>
      </c>
      <c r="D954" s="1">
        <v>74.536769999999905</v>
      </c>
      <c r="E954" s="1">
        <v>138.48330000000001</v>
      </c>
      <c r="F954" s="2">
        <v>2.2704999999999999E-2</v>
      </c>
      <c r="G954" s="2">
        <v>5.15761</v>
      </c>
      <c r="H954" s="3">
        <v>26.7</v>
      </c>
      <c r="I954">
        <v>9.1</v>
      </c>
      <c r="J954">
        <v>96</v>
      </c>
      <c r="K954">
        <v>97</v>
      </c>
      <c r="L954">
        <v>97</v>
      </c>
      <c r="M954">
        <v>89.039659999999998</v>
      </c>
      <c r="N954" s="4">
        <v>10850</v>
      </c>
      <c r="O954" s="1">
        <v>2.0117799999999999</v>
      </c>
      <c r="P954" s="1">
        <v>4.4491199999999997</v>
      </c>
      <c r="Q954" s="1">
        <v>98899.845000000001</v>
      </c>
      <c r="R954" s="1"/>
    </row>
    <row r="955" spans="1:18" x14ac:dyDescent="0.2">
      <c r="A955" t="s">
        <v>82</v>
      </c>
      <c r="B955">
        <v>2001</v>
      </c>
      <c r="C955" t="s">
        <v>22</v>
      </c>
      <c r="D955" s="1">
        <v>74.836619999999996</v>
      </c>
      <c r="E955" s="1">
        <v>135.46530000000001</v>
      </c>
      <c r="F955" s="2">
        <v>2.1645000000000001E-2</v>
      </c>
      <c r="G955" s="2">
        <v>5.0231500000000002</v>
      </c>
      <c r="H955" s="3">
        <v>26.8</v>
      </c>
      <c r="I955">
        <v>9.4</v>
      </c>
      <c r="J955">
        <v>95</v>
      </c>
      <c r="K955">
        <v>97</v>
      </c>
      <c r="L955">
        <v>97</v>
      </c>
      <c r="M955">
        <v>89.763919999999999</v>
      </c>
      <c r="N955" s="4">
        <v>10920</v>
      </c>
      <c r="O955" s="1">
        <v>2.10927</v>
      </c>
      <c r="P955" s="1">
        <v>4.82036</v>
      </c>
      <c r="Q955" s="1">
        <v>100298.15300000001</v>
      </c>
      <c r="R955" s="1"/>
    </row>
    <row r="956" spans="1:18" x14ac:dyDescent="0.2">
      <c r="A956" t="s">
        <v>82</v>
      </c>
      <c r="B956">
        <v>2002</v>
      </c>
      <c r="C956" t="s">
        <v>22</v>
      </c>
      <c r="D956" s="1">
        <v>74.831900000000005</v>
      </c>
      <c r="E956" s="1">
        <v>135.82749999999999</v>
      </c>
      <c r="F956" s="2">
        <v>2.0645E-2</v>
      </c>
      <c r="G956" s="2">
        <v>4.9207900000000002</v>
      </c>
      <c r="H956" s="3">
        <v>26.9</v>
      </c>
      <c r="I956">
        <v>9.8000000000000007</v>
      </c>
      <c r="J956">
        <v>96</v>
      </c>
      <c r="K956">
        <v>98</v>
      </c>
      <c r="L956">
        <v>97</v>
      </c>
      <c r="M956">
        <v>90.483260000000001</v>
      </c>
      <c r="N956" s="4">
        <v>10990</v>
      </c>
      <c r="O956" s="1">
        <v>2.16506</v>
      </c>
      <c r="P956" s="1">
        <v>5.0716400000000004</v>
      </c>
      <c r="Q956" s="1">
        <v>101684.758</v>
      </c>
      <c r="R956" s="1"/>
    </row>
    <row r="957" spans="1:18" x14ac:dyDescent="0.2">
      <c r="A957" t="s">
        <v>82</v>
      </c>
      <c r="B957">
        <v>2003</v>
      </c>
      <c r="C957" t="s">
        <v>22</v>
      </c>
      <c r="D957" s="1">
        <v>74.80565</v>
      </c>
      <c r="E957" s="1">
        <v>135.85579999999999</v>
      </c>
      <c r="F957" s="2">
        <v>1.975E-2</v>
      </c>
      <c r="G957" s="2">
        <v>5.0106699999999904</v>
      </c>
      <c r="H957" s="3">
        <v>27</v>
      </c>
      <c r="I957">
        <v>10.199999999999999</v>
      </c>
      <c r="J957">
        <v>96</v>
      </c>
      <c r="K957">
        <v>98</v>
      </c>
      <c r="L957">
        <v>98</v>
      </c>
      <c r="M957">
        <v>91.197649999999996</v>
      </c>
      <c r="N957" s="4">
        <v>11280</v>
      </c>
      <c r="O957" s="1">
        <v>2.4137</v>
      </c>
      <c r="P957" s="1">
        <v>5.8148599999999897</v>
      </c>
      <c r="Q957" s="1">
        <v>103081.02</v>
      </c>
      <c r="R957" s="1"/>
    </row>
    <row r="958" spans="1:18" x14ac:dyDescent="0.2">
      <c r="A958" t="s">
        <v>82</v>
      </c>
      <c r="B958">
        <v>2004</v>
      </c>
      <c r="C958" t="s">
        <v>22</v>
      </c>
      <c r="D958" s="1">
        <v>75.173319999999904</v>
      </c>
      <c r="E958" s="1">
        <v>132.3399</v>
      </c>
      <c r="F958" s="2">
        <v>1.8919999999999999E-2</v>
      </c>
      <c r="G958" s="2">
        <v>5.0019400000000003</v>
      </c>
      <c r="H958" s="3">
        <v>27.1</v>
      </c>
      <c r="I958">
        <v>10.5</v>
      </c>
      <c r="J958">
        <v>96</v>
      </c>
      <c r="K958">
        <v>98</v>
      </c>
      <c r="L958">
        <v>98</v>
      </c>
      <c r="M958">
        <v>91.907229999999998</v>
      </c>
      <c r="N958" s="4">
        <v>11910</v>
      </c>
      <c r="O958" s="1">
        <v>2.58745</v>
      </c>
      <c r="P958" s="1">
        <v>5.9539</v>
      </c>
      <c r="Q958" s="1">
        <v>104514.931999999</v>
      </c>
      <c r="R958" s="1"/>
    </row>
    <row r="959" spans="1:18" x14ac:dyDescent="0.2">
      <c r="A959" t="s">
        <v>82</v>
      </c>
      <c r="B959">
        <v>2005</v>
      </c>
      <c r="C959" t="s">
        <v>22</v>
      </c>
      <c r="D959" s="1">
        <v>75.011830000000003</v>
      </c>
      <c r="E959" s="1">
        <v>133.5763</v>
      </c>
      <c r="F959" s="2">
        <v>1.8124999999999999E-2</v>
      </c>
      <c r="G959" s="2">
        <v>5.0278099999999997</v>
      </c>
      <c r="H959" s="3">
        <v>27.2</v>
      </c>
      <c r="I959">
        <v>10.9</v>
      </c>
      <c r="J959">
        <v>96</v>
      </c>
      <c r="K959">
        <v>98</v>
      </c>
      <c r="L959">
        <v>98</v>
      </c>
      <c r="M959">
        <v>92.611660000000001</v>
      </c>
      <c r="N959" s="4">
        <v>12390</v>
      </c>
      <c r="O959" s="1">
        <v>2.46497999999999</v>
      </c>
      <c r="P959" s="1">
        <v>5.8361199999999904</v>
      </c>
      <c r="Q959" s="1">
        <v>106005.20299999999</v>
      </c>
      <c r="R959" s="1"/>
    </row>
    <row r="960" spans="1:18" x14ac:dyDescent="0.2">
      <c r="A960" t="s">
        <v>82</v>
      </c>
      <c r="B960">
        <v>2006</v>
      </c>
      <c r="C960" t="s">
        <v>22</v>
      </c>
      <c r="D960" s="1">
        <v>75.455309999999997</v>
      </c>
      <c r="E960" s="1">
        <v>131.3931</v>
      </c>
      <c r="F960" s="2">
        <v>1.7444999999999999E-2</v>
      </c>
      <c r="G960" s="2">
        <v>5.19597</v>
      </c>
      <c r="H960" s="3">
        <v>27.2</v>
      </c>
      <c r="I960">
        <v>11.3</v>
      </c>
      <c r="J960">
        <v>96</v>
      </c>
      <c r="K960">
        <v>98</v>
      </c>
      <c r="L960">
        <v>98</v>
      </c>
      <c r="M960">
        <v>93.311080000000004</v>
      </c>
      <c r="N960" s="4">
        <v>13600</v>
      </c>
      <c r="O960" s="1">
        <v>2.42198</v>
      </c>
      <c r="P960" s="1">
        <v>5.6552600000000002</v>
      </c>
      <c r="Q960" s="1">
        <v>107560.15300000001</v>
      </c>
      <c r="R960" s="1"/>
    </row>
    <row r="961" spans="1:18" x14ac:dyDescent="0.2">
      <c r="A961" t="s">
        <v>82</v>
      </c>
      <c r="B961">
        <v>2007</v>
      </c>
      <c r="C961" t="s">
        <v>22</v>
      </c>
      <c r="D961" s="1">
        <v>75.717159999999893</v>
      </c>
      <c r="E961" s="1">
        <v>128.96250000000001</v>
      </c>
      <c r="F961" s="2">
        <v>1.6830000000000001E-2</v>
      </c>
      <c r="G961" s="2">
        <v>4.2433500000000004</v>
      </c>
      <c r="H961" s="3">
        <v>27.3</v>
      </c>
      <c r="I961">
        <v>11.6</v>
      </c>
      <c r="J961">
        <v>96</v>
      </c>
      <c r="K961">
        <v>98</v>
      </c>
      <c r="L961">
        <v>98</v>
      </c>
      <c r="M961">
        <v>94.005399999999995</v>
      </c>
      <c r="N961" s="4">
        <v>14050</v>
      </c>
      <c r="O961" s="1">
        <v>2.5267599999999999</v>
      </c>
      <c r="P961" s="1">
        <v>5.7664499999999999</v>
      </c>
      <c r="Q961" s="1">
        <v>109170.50199999999</v>
      </c>
      <c r="R961" s="1"/>
    </row>
    <row r="962" spans="1:18" x14ac:dyDescent="0.2">
      <c r="A962" t="s">
        <v>82</v>
      </c>
      <c r="B962">
        <v>2008</v>
      </c>
      <c r="C962" t="s">
        <v>22</v>
      </c>
      <c r="D962" s="1">
        <v>75.330489999999998</v>
      </c>
      <c r="E962" s="1">
        <v>133.0086</v>
      </c>
      <c r="F962" s="2">
        <v>1.6289999999999999E-2</v>
      </c>
      <c r="G962" s="2">
        <v>4.2669699999999997</v>
      </c>
      <c r="H962" s="3">
        <v>27.4</v>
      </c>
      <c r="I962">
        <v>12</v>
      </c>
      <c r="J962">
        <v>96</v>
      </c>
      <c r="K962">
        <v>96</v>
      </c>
      <c r="L962">
        <v>96</v>
      </c>
      <c r="M962">
        <v>94.678049999999999</v>
      </c>
      <c r="N962" s="4">
        <v>14710</v>
      </c>
      <c r="O962" s="1">
        <v>2.61655999999999</v>
      </c>
      <c r="P962" s="1">
        <v>5.6988699999999897</v>
      </c>
      <c r="Q962" s="1">
        <v>110815.27099999999</v>
      </c>
      <c r="R962" s="1"/>
    </row>
    <row r="963" spans="1:18" x14ac:dyDescent="0.2">
      <c r="A963" t="s">
        <v>82</v>
      </c>
      <c r="B963">
        <v>2009</v>
      </c>
      <c r="C963" t="s">
        <v>22</v>
      </c>
      <c r="D963" s="1">
        <v>75.434299999999993</v>
      </c>
      <c r="E963" s="1">
        <v>135.5924</v>
      </c>
      <c r="F963" s="2">
        <v>1.5740000000000001E-2</v>
      </c>
      <c r="G963" s="2">
        <v>4.3707799999999999</v>
      </c>
      <c r="H963" s="3">
        <v>27.5</v>
      </c>
      <c r="I963">
        <v>12.4</v>
      </c>
      <c r="J963">
        <v>96</v>
      </c>
      <c r="K963">
        <v>95</v>
      </c>
      <c r="L963">
        <v>95</v>
      </c>
      <c r="M963">
        <v>95.221819999999994</v>
      </c>
      <c r="N963" s="4">
        <v>14310</v>
      </c>
      <c r="O963" s="1">
        <v>2.8606799999999999</v>
      </c>
      <c r="P963" s="1">
        <v>6.1297800000000002</v>
      </c>
      <c r="Q963" s="1">
        <v>112463.886999999</v>
      </c>
      <c r="R963" s="1"/>
    </row>
    <row r="964" spans="1:18" x14ac:dyDescent="0.2">
      <c r="A964" t="s">
        <v>82</v>
      </c>
      <c r="B964">
        <v>2010</v>
      </c>
      <c r="C964" t="s">
        <v>22</v>
      </c>
      <c r="D964" s="1">
        <v>75.175839999999994</v>
      </c>
      <c r="E964" s="1">
        <v>135.63730000000001</v>
      </c>
      <c r="F964" s="2">
        <v>1.5169999999999999E-2</v>
      </c>
      <c r="G964" s="2">
        <v>4.0513500000000002</v>
      </c>
      <c r="H964" s="3">
        <v>27.5</v>
      </c>
      <c r="I964">
        <v>12.7</v>
      </c>
      <c r="J964">
        <v>95</v>
      </c>
      <c r="K964">
        <v>95</v>
      </c>
      <c r="L964">
        <v>95</v>
      </c>
      <c r="M964">
        <v>95.760189999999994</v>
      </c>
      <c r="N964" s="4">
        <v>15080</v>
      </c>
      <c r="O964" s="1">
        <v>2.90673</v>
      </c>
      <c r="P964" s="1">
        <v>5.9751300000000001</v>
      </c>
      <c r="Q964" s="1">
        <v>114092.963</v>
      </c>
      <c r="R964" s="1"/>
    </row>
    <row r="965" spans="1:18" x14ac:dyDescent="0.2">
      <c r="A965" t="s">
        <v>82</v>
      </c>
      <c r="B965">
        <v>2011</v>
      </c>
      <c r="C965" t="s">
        <v>22</v>
      </c>
      <c r="D965" s="1">
        <v>75.734020000000001</v>
      </c>
      <c r="E965" s="1">
        <v>132.892</v>
      </c>
      <c r="F965" s="2">
        <v>1.4659999999999999E-2</v>
      </c>
      <c r="G965" s="2">
        <v>4.0010899999999996</v>
      </c>
      <c r="H965" s="3">
        <v>27.6</v>
      </c>
      <c r="I965">
        <v>13.1</v>
      </c>
      <c r="J965">
        <v>98</v>
      </c>
      <c r="K965">
        <v>97</v>
      </c>
      <c r="L965">
        <v>97</v>
      </c>
      <c r="M965">
        <v>96.293569999999903</v>
      </c>
      <c r="N965" s="4">
        <v>16260</v>
      </c>
      <c r="O965" s="1">
        <v>2.9261900000000001</v>
      </c>
      <c r="P965" s="1">
        <v>5.7011399999999997</v>
      </c>
      <c r="Q965" s="1">
        <v>115695.473</v>
      </c>
      <c r="R965" s="1"/>
    </row>
    <row r="966" spans="1:18" x14ac:dyDescent="0.2">
      <c r="A966" t="s">
        <v>82</v>
      </c>
      <c r="B966">
        <v>2012</v>
      </c>
      <c r="C966" t="s">
        <v>22</v>
      </c>
      <c r="D966" s="1">
        <v>75.994399999999999</v>
      </c>
      <c r="E966" s="1">
        <v>130.99680000000001</v>
      </c>
      <c r="F966" s="2">
        <v>1.4115000000000001E-2</v>
      </c>
      <c r="G966" s="2">
        <v>3.8565699999999898</v>
      </c>
      <c r="H966" s="3">
        <v>27.7</v>
      </c>
      <c r="I966">
        <v>13.4</v>
      </c>
      <c r="J966">
        <v>99</v>
      </c>
      <c r="K966">
        <v>99</v>
      </c>
      <c r="L966">
        <v>99</v>
      </c>
      <c r="M966">
        <v>96.821719999999999</v>
      </c>
      <c r="N966" s="4">
        <v>16830</v>
      </c>
      <c r="O966" s="1">
        <v>3.0141200000000001</v>
      </c>
      <c r="P966" s="1">
        <v>5.8422499999999999</v>
      </c>
      <c r="Q966" s="1">
        <v>117274.155</v>
      </c>
      <c r="R966" s="1"/>
    </row>
    <row r="967" spans="1:18" x14ac:dyDescent="0.2">
      <c r="A967" t="s">
        <v>82</v>
      </c>
      <c r="B967">
        <v>2013</v>
      </c>
      <c r="C967" t="s">
        <v>22</v>
      </c>
      <c r="D967" s="1">
        <v>76.322630000000004</v>
      </c>
      <c r="E967" s="1">
        <v>126.8301</v>
      </c>
      <c r="F967" s="2">
        <v>1.35699999999999E-2</v>
      </c>
      <c r="G967" s="2">
        <v>3.8077999999999999</v>
      </c>
      <c r="H967" s="3">
        <v>27.7</v>
      </c>
      <c r="I967">
        <v>13.7</v>
      </c>
      <c r="J967">
        <v>89</v>
      </c>
      <c r="K967">
        <v>83</v>
      </c>
      <c r="L967">
        <v>83</v>
      </c>
      <c r="M967">
        <v>97.344830000000002</v>
      </c>
      <c r="N967" s="4">
        <v>16870</v>
      </c>
      <c r="O967" s="1">
        <v>3.1345399999999999</v>
      </c>
      <c r="P967" s="1">
        <v>5.9407800000000002</v>
      </c>
      <c r="Q967" s="1">
        <v>118827.16099999999</v>
      </c>
      <c r="R967" s="1"/>
    </row>
    <row r="968" spans="1:18" x14ac:dyDescent="0.2">
      <c r="A968" t="s">
        <v>82</v>
      </c>
      <c r="B968">
        <v>2014</v>
      </c>
      <c r="C968" t="s">
        <v>22</v>
      </c>
      <c r="D968" s="1">
        <v>76.235249999999994</v>
      </c>
      <c r="E968" s="1">
        <v>129.06139999999999</v>
      </c>
      <c r="F968" s="2">
        <v>1.3180000000000001E-2</v>
      </c>
      <c r="G968" s="2">
        <v>3.9400300000000001</v>
      </c>
      <c r="H968" s="3">
        <v>27.8</v>
      </c>
      <c r="I968">
        <v>14.1</v>
      </c>
      <c r="J968">
        <v>97</v>
      </c>
      <c r="K968">
        <v>87</v>
      </c>
      <c r="L968">
        <v>87</v>
      </c>
      <c r="M968">
        <v>97.862880000000004</v>
      </c>
      <c r="N968" s="4">
        <v>17630</v>
      </c>
      <c r="O968" s="1">
        <v>2.99792999999999</v>
      </c>
      <c r="P968" s="1">
        <v>5.6303900000000002</v>
      </c>
      <c r="Q968" s="1">
        <v>120355.128</v>
      </c>
      <c r="R968" s="1"/>
    </row>
    <row r="969" spans="1:18" x14ac:dyDescent="0.2">
      <c r="A969" t="s">
        <v>82</v>
      </c>
      <c r="B969">
        <v>2015</v>
      </c>
      <c r="C969" t="s">
        <v>22</v>
      </c>
      <c r="D969" s="1">
        <v>76.222119999999904</v>
      </c>
      <c r="E969" s="1">
        <v>128.36799999999999</v>
      </c>
      <c r="F969" s="2">
        <v>1.2744999999999999E-2</v>
      </c>
      <c r="G969" s="2">
        <v>4.2353399999999999</v>
      </c>
      <c r="H969" s="3">
        <v>27.9</v>
      </c>
      <c r="I969">
        <v>14.4</v>
      </c>
      <c r="J969">
        <v>97</v>
      </c>
      <c r="K969">
        <v>87</v>
      </c>
      <c r="L969">
        <v>87</v>
      </c>
      <c r="M969">
        <v>98.375789999999995</v>
      </c>
      <c r="N969" s="4">
        <v>17830</v>
      </c>
      <c r="O969" s="1">
        <v>3.0773199999999998</v>
      </c>
      <c r="P969" s="1">
        <v>5.7970899999999999</v>
      </c>
      <c r="Q969" s="1">
        <v>121858.258</v>
      </c>
      <c r="R969" s="1"/>
    </row>
    <row r="970" spans="1:18" x14ac:dyDescent="0.2">
      <c r="A970" t="s">
        <v>82</v>
      </c>
      <c r="B970">
        <v>2016</v>
      </c>
      <c r="C970" t="s">
        <v>22</v>
      </c>
      <c r="D970" s="1">
        <v>76.563779999999994</v>
      </c>
      <c r="E970" s="1">
        <v>126.6144</v>
      </c>
      <c r="F970" s="2">
        <v>1.2489999999999999E-2</v>
      </c>
      <c r="G970" s="2">
        <v>4.2506500000000003</v>
      </c>
      <c r="H970" s="3">
        <v>28</v>
      </c>
      <c r="I970">
        <v>14.8</v>
      </c>
      <c r="J970">
        <v>96</v>
      </c>
      <c r="K970">
        <v>96</v>
      </c>
      <c r="L970">
        <v>93</v>
      </c>
      <c r="M970">
        <v>98.883679999999998</v>
      </c>
      <c r="N970" s="4">
        <v>18300</v>
      </c>
      <c r="O970" s="1">
        <v>2.9424000000000001</v>
      </c>
      <c r="P970" s="1">
        <v>5.6160899999999998</v>
      </c>
      <c r="Q970" s="1">
        <v>123333.375999999</v>
      </c>
      <c r="R970" s="1"/>
    </row>
    <row r="971" spans="1:18" x14ac:dyDescent="0.2">
      <c r="A971" t="s">
        <v>83</v>
      </c>
      <c r="B971">
        <v>2000</v>
      </c>
      <c r="C971" t="s">
        <v>22</v>
      </c>
      <c r="D971" s="1">
        <v>69.672910000000002</v>
      </c>
      <c r="E971" s="1">
        <v>196.92359999999999</v>
      </c>
      <c r="F971" s="2">
        <v>3.3284999999999898E-2</v>
      </c>
      <c r="G971" s="2">
        <v>3.5767799999999998</v>
      </c>
      <c r="H971" s="3">
        <v>25.8</v>
      </c>
      <c r="I971">
        <v>5.4</v>
      </c>
      <c r="J971">
        <v>86</v>
      </c>
      <c r="K971">
        <v>85</v>
      </c>
      <c r="L971">
        <v>83</v>
      </c>
      <c r="M971">
        <v>81.217109999999906</v>
      </c>
      <c r="N971" s="4">
        <v>2610</v>
      </c>
      <c r="O971" s="1">
        <v>2.5781000000000001</v>
      </c>
      <c r="P971" s="1">
        <v>5.2388399999999997</v>
      </c>
      <c r="Q971" s="1">
        <v>5069.3019999999997</v>
      </c>
      <c r="R971" s="1"/>
    </row>
    <row r="972" spans="1:18" x14ac:dyDescent="0.2">
      <c r="A972" t="s">
        <v>83</v>
      </c>
      <c r="B972">
        <v>2001</v>
      </c>
      <c r="C972" t="s">
        <v>22</v>
      </c>
      <c r="D972" s="1">
        <v>70.076580000000007</v>
      </c>
      <c r="E972" s="1">
        <v>194.84280000000001</v>
      </c>
      <c r="F972" s="2">
        <v>3.1794999999999997E-2</v>
      </c>
      <c r="G972" s="2">
        <v>3.4816699999999998</v>
      </c>
      <c r="H972" s="3">
        <v>25.9</v>
      </c>
      <c r="I972">
        <v>5.7</v>
      </c>
      <c r="J972">
        <v>99</v>
      </c>
      <c r="K972">
        <v>89</v>
      </c>
      <c r="L972">
        <v>87</v>
      </c>
      <c r="M972">
        <v>81.213279999999997</v>
      </c>
      <c r="N972" s="4">
        <v>2690</v>
      </c>
      <c r="O972" s="1">
        <v>2.5396999999999998</v>
      </c>
      <c r="P972" s="1">
        <v>5.4580299999999999</v>
      </c>
      <c r="Q972" s="1">
        <v>5145.366</v>
      </c>
      <c r="R972" s="1"/>
    </row>
    <row r="973" spans="1:18" x14ac:dyDescent="0.2">
      <c r="A973" t="s">
        <v>83</v>
      </c>
      <c r="B973">
        <v>2002</v>
      </c>
      <c r="C973" t="s">
        <v>22</v>
      </c>
      <c r="D973" s="1">
        <v>70.475859999999997</v>
      </c>
      <c r="E973" s="1">
        <v>192.2585</v>
      </c>
      <c r="F973" s="2">
        <v>3.0485000000000002E-2</v>
      </c>
      <c r="G973" s="2">
        <v>3.46265</v>
      </c>
      <c r="H973" s="3">
        <v>26</v>
      </c>
      <c r="I973">
        <v>6</v>
      </c>
      <c r="J973">
        <v>98</v>
      </c>
      <c r="K973">
        <v>85</v>
      </c>
      <c r="L973">
        <v>85</v>
      </c>
      <c r="M973">
        <v>81.210499999999996</v>
      </c>
      <c r="N973" s="4">
        <v>2730</v>
      </c>
      <c r="O973" s="1">
        <v>2.5056099999999999</v>
      </c>
      <c r="P973" s="1">
        <v>5.6526800000000001</v>
      </c>
      <c r="Q973" s="1">
        <v>5219.3279999999904</v>
      </c>
      <c r="R973" s="1"/>
    </row>
    <row r="974" spans="1:18" x14ac:dyDescent="0.2">
      <c r="A974" t="s">
        <v>83</v>
      </c>
      <c r="B974">
        <v>2003</v>
      </c>
      <c r="C974" t="s">
        <v>22</v>
      </c>
      <c r="D974" s="1">
        <v>70.876050000000006</v>
      </c>
      <c r="E974" s="1">
        <v>189.04650000000001</v>
      </c>
      <c r="F974" s="2">
        <v>2.9305000000000001E-2</v>
      </c>
      <c r="G974" s="2">
        <v>3.7231399999999999</v>
      </c>
      <c r="H974" s="3">
        <v>26.1</v>
      </c>
      <c r="I974">
        <v>6.2</v>
      </c>
      <c r="J974">
        <v>93</v>
      </c>
      <c r="K974">
        <v>86</v>
      </c>
      <c r="L974">
        <v>86</v>
      </c>
      <c r="M974">
        <v>81.209090000000003</v>
      </c>
      <c r="N974" s="4">
        <v>2820</v>
      </c>
      <c r="O974" s="1">
        <v>1.9993299999999901</v>
      </c>
      <c r="P974" s="1">
        <v>5.2874999999999996</v>
      </c>
      <c r="Q974" s="1">
        <v>5292.1180000000004</v>
      </c>
      <c r="R974" s="1"/>
    </row>
    <row r="975" spans="1:18" x14ac:dyDescent="0.2">
      <c r="A975" t="s">
        <v>83</v>
      </c>
      <c r="B975">
        <v>2004</v>
      </c>
      <c r="C975" t="s">
        <v>22</v>
      </c>
      <c r="D975" s="1">
        <v>71.321299999999994</v>
      </c>
      <c r="E975" s="1">
        <v>184.6506</v>
      </c>
      <c r="F975" s="2">
        <v>2.8064999999999899E-2</v>
      </c>
      <c r="G975" s="2">
        <v>3.7549000000000001</v>
      </c>
      <c r="H975" s="3">
        <v>26.2</v>
      </c>
      <c r="I975">
        <v>6.5</v>
      </c>
      <c r="J975">
        <v>84</v>
      </c>
      <c r="K975">
        <v>80</v>
      </c>
      <c r="L975">
        <v>79</v>
      </c>
      <c r="M975">
        <v>81.209040000000002</v>
      </c>
      <c r="N975" s="4">
        <v>3020</v>
      </c>
      <c r="O975" s="1">
        <v>2.5378699999999998</v>
      </c>
      <c r="P975" s="1">
        <v>5.9574299999999996</v>
      </c>
      <c r="Q975" s="1">
        <v>5364.9350000000004</v>
      </c>
      <c r="R975" s="1"/>
    </row>
    <row r="976" spans="1:18" x14ac:dyDescent="0.2">
      <c r="A976" t="s">
        <v>83</v>
      </c>
      <c r="B976">
        <v>2005</v>
      </c>
      <c r="C976" t="s">
        <v>22</v>
      </c>
      <c r="D976" s="1">
        <v>71.821269999999998</v>
      </c>
      <c r="E976" s="1">
        <v>179.09370000000001</v>
      </c>
      <c r="F976" s="2">
        <v>2.6929999999999999E-2</v>
      </c>
      <c r="G976" s="2">
        <v>3.64705999999999</v>
      </c>
      <c r="H976" s="3">
        <v>26.3</v>
      </c>
      <c r="I976">
        <v>6.8</v>
      </c>
      <c r="J976">
        <v>96</v>
      </c>
      <c r="K976">
        <v>87</v>
      </c>
      <c r="L976">
        <v>86</v>
      </c>
      <c r="M976">
        <v>81.21172</v>
      </c>
      <c r="N976" s="4">
        <v>3230</v>
      </c>
      <c r="O976" s="1">
        <v>2.68852</v>
      </c>
      <c r="P976" s="1">
        <v>6.07599</v>
      </c>
      <c r="Q976" s="1">
        <v>5438.69</v>
      </c>
      <c r="R976" s="1"/>
    </row>
    <row r="977" spans="1:18" x14ac:dyDescent="0.2">
      <c r="A977" t="s">
        <v>83</v>
      </c>
      <c r="B977">
        <v>2006</v>
      </c>
      <c r="C977" t="s">
        <v>22</v>
      </c>
      <c r="D977" s="1">
        <v>72.333569999999995</v>
      </c>
      <c r="E977" s="1">
        <v>173.54230000000001</v>
      </c>
      <c r="F977" s="2">
        <v>2.5565000000000001E-2</v>
      </c>
      <c r="G977" s="2">
        <v>3.6412</v>
      </c>
      <c r="H977" s="3">
        <v>26.4</v>
      </c>
      <c r="I977">
        <v>7.1</v>
      </c>
      <c r="J977">
        <v>99</v>
      </c>
      <c r="K977">
        <v>88</v>
      </c>
      <c r="L977">
        <v>88</v>
      </c>
      <c r="M977">
        <v>81.231030000000004</v>
      </c>
      <c r="N977" s="4">
        <v>3390</v>
      </c>
      <c r="O977" s="1">
        <v>2.60175</v>
      </c>
      <c r="P977" s="1">
        <v>6.0454800000000004</v>
      </c>
      <c r="Q977" s="1">
        <v>5513.7629999999999</v>
      </c>
      <c r="R977" s="1"/>
    </row>
    <row r="978" spans="1:18" x14ac:dyDescent="0.2">
      <c r="A978" t="s">
        <v>83</v>
      </c>
      <c r="B978">
        <v>2007</v>
      </c>
      <c r="C978" t="s">
        <v>22</v>
      </c>
      <c r="D978" s="1">
        <v>72.693269999999998</v>
      </c>
      <c r="E978" s="1">
        <v>170.13120000000001</v>
      </c>
      <c r="F978" s="2">
        <v>2.4250000000000001E-2</v>
      </c>
      <c r="G978" s="2">
        <v>3.7652000000000001</v>
      </c>
      <c r="H978" s="3">
        <v>26.5</v>
      </c>
      <c r="I978">
        <v>7.4</v>
      </c>
      <c r="J978">
        <v>99</v>
      </c>
      <c r="K978">
        <v>93</v>
      </c>
      <c r="L978">
        <v>93</v>
      </c>
      <c r="M978">
        <v>81.251689999999996</v>
      </c>
      <c r="N978" s="4">
        <v>3630</v>
      </c>
      <c r="O978" s="1">
        <v>2.98367</v>
      </c>
      <c r="P978" s="1">
        <v>6.9078600000000003</v>
      </c>
      <c r="Q978" s="1">
        <v>5590.0550000000003</v>
      </c>
      <c r="R978" s="1"/>
    </row>
    <row r="979" spans="1:18" x14ac:dyDescent="0.2">
      <c r="A979" t="s">
        <v>83</v>
      </c>
      <c r="B979">
        <v>2008</v>
      </c>
      <c r="C979" t="s">
        <v>22</v>
      </c>
      <c r="D979" s="1">
        <v>73.189800000000005</v>
      </c>
      <c r="E979" s="1">
        <v>165.27080000000001</v>
      </c>
      <c r="F979" s="2">
        <v>2.281E-2</v>
      </c>
      <c r="G979" s="2">
        <v>3.5868000000000002</v>
      </c>
      <c r="H979" s="3">
        <v>26.5</v>
      </c>
      <c r="I979">
        <v>7.8</v>
      </c>
      <c r="J979">
        <v>99</v>
      </c>
      <c r="K979">
        <v>97</v>
      </c>
      <c r="L979">
        <v>97</v>
      </c>
      <c r="M979">
        <v>81.274410000000003</v>
      </c>
      <c r="N979" s="4">
        <v>3780</v>
      </c>
      <c r="O979" s="1">
        <v>3.14784</v>
      </c>
      <c r="P979" s="1">
        <v>7.0112699999999997</v>
      </c>
      <c r="Q979" s="1">
        <v>5667.4319999999998</v>
      </c>
      <c r="R979" s="1"/>
    </row>
    <row r="980" spans="1:18" x14ac:dyDescent="0.2">
      <c r="A980" t="s">
        <v>83</v>
      </c>
      <c r="B980">
        <v>2009</v>
      </c>
      <c r="C980" t="s">
        <v>22</v>
      </c>
      <c r="D980" s="1">
        <v>73.562290000000004</v>
      </c>
      <c r="E980" s="1">
        <v>162.28049999999999</v>
      </c>
      <c r="F980" s="2">
        <v>2.1590000000000002E-2</v>
      </c>
      <c r="G980" s="2">
        <v>3.3226499999999999</v>
      </c>
      <c r="H980" s="3">
        <v>26.6</v>
      </c>
      <c r="I980">
        <v>8.1</v>
      </c>
      <c r="J980">
        <v>99</v>
      </c>
      <c r="K980">
        <v>99</v>
      </c>
      <c r="L980">
        <v>98</v>
      </c>
      <c r="M980">
        <v>81.298500000000004</v>
      </c>
      <c r="N980" s="4">
        <v>3620</v>
      </c>
      <c r="O980" s="1">
        <v>3.5198999999999998</v>
      </c>
      <c r="P980" s="1">
        <v>7.5079899999999897</v>
      </c>
      <c r="Q980" s="1">
        <v>5745.5259999999998</v>
      </c>
      <c r="R980" s="1"/>
    </row>
    <row r="981" spans="1:18" x14ac:dyDescent="0.2">
      <c r="A981" t="s">
        <v>83</v>
      </c>
      <c r="B981">
        <v>2010</v>
      </c>
      <c r="C981" t="s">
        <v>22</v>
      </c>
      <c r="D981" s="1">
        <v>73.858469999999997</v>
      </c>
      <c r="E981" s="1">
        <v>160.09639999999999</v>
      </c>
      <c r="F981" s="2">
        <v>2.06E-2</v>
      </c>
      <c r="G981" s="2">
        <v>3.3484799999999999</v>
      </c>
      <c r="H981" s="3">
        <v>26.7</v>
      </c>
      <c r="I981">
        <v>8.4</v>
      </c>
      <c r="J981">
        <v>99</v>
      </c>
      <c r="K981">
        <v>99</v>
      </c>
      <c r="L981">
        <v>98</v>
      </c>
      <c r="M981">
        <v>81.324280000000002</v>
      </c>
      <c r="N981" s="4">
        <v>3780</v>
      </c>
      <c r="O981" s="1">
        <v>2.9529700000000001</v>
      </c>
      <c r="P981" s="1">
        <v>7.0493399999999902</v>
      </c>
      <c r="Q981" s="1">
        <v>5824.0649999999996</v>
      </c>
      <c r="R981" s="1"/>
    </row>
    <row r="982" spans="1:18" x14ac:dyDescent="0.2">
      <c r="A982" t="s">
        <v>83</v>
      </c>
      <c r="B982">
        <v>2011</v>
      </c>
      <c r="C982" t="s">
        <v>22</v>
      </c>
      <c r="D982" s="1">
        <v>74.174390000000002</v>
      </c>
      <c r="E982" s="1">
        <v>157.51949999999999</v>
      </c>
      <c r="F982" s="2">
        <v>1.9865000000000001E-2</v>
      </c>
      <c r="G982" s="2">
        <v>3.3631199999999999</v>
      </c>
      <c r="H982" s="3">
        <v>26.8</v>
      </c>
      <c r="I982">
        <v>8.8000000000000007</v>
      </c>
      <c r="J982">
        <v>99</v>
      </c>
      <c r="K982">
        <v>99</v>
      </c>
      <c r="L982">
        <v>98</v>
      </c>
      <c r="M982">
        <v>81.351759999999999</v>
      </c>
      <c r="N982" s="4">
        <v>4050</v>
      </c>
      <c r="O982" s="1">
        <v>3.6634699999999998</v>
      </c>
      <c r="P982" s="1">
        <v>7.4244399999999997</v>
      </c>
      <c r="Q982" s="1">
        <v>5903.0389999999998</v>
      </c>
      <c r="R982" s="1"/>
    </row>
    <row r="983" spans="1:18" x14ac:dyDescent="0.2">
      <c r="A983" t="s">
        <v>83</v>
      </c>
      <c r="B983">
        <v>2012</v>
      </c>
      <c r="C983" t="s">
        <v>22</v>
      </c>
      <c r="D983" s="1">
        <v>74.464419999999905</v>
      </c>
      <c r="E983" s="1">
        <v>154.97190000000001</v>
      </c>
      <c r="F983" s="2">
        <v>1.9324999999999998E-2</v>
      </c>
      <c r="G983" s="2">
        <v>3.60731</v>
      </c>
      <c r="H983" s="3">
        <v>26.9</v>
      </c>
      <c r="I983">
        <v>9.1999999999999993</v>
      </c>
      <c r="J983">
        <v>99</v>
      </c>
      <c r="K983">
        <v>99</v>
      </c>
      <c r="L983">
        <v>98</v>
      </c>
      <c r="M983">
        <v>81.380939999999995</v>
      </c>
      <c r="N983" s="4">
        <v>4330</v>
      </c>
      <c r="O983" s="1">
        <v>3.6822900000000001</v>
      </c>
      <c r="P983" s="1">
        <v>7.6477599999999999</v>
      </c>
      <c r="Q983" s="1">
        <v>5982.5259999999998</v>
      </c>
      <c r="R983" s="1"/>
    </row>
    <row r="984" spans="1:18" x14ac:dyDescent="0.2">
      <c r="A984" t="s">
        <v>83</v>
      </c>
      <c r="B984">
        <v>2013</v>
      </c>
      <c r="C984" t="s">
        <v>22</v>
      </c>
      <c r="D984" s="1">
        <v>74.72645</v>
      </c>
      <c r="E984" s="1">
        <v>152.59630000000001</v>
      </c>
      <c r="F984" s="2">
        <v>1.8855E-2</v>
      </c>
      <c r="G984" s="2">
        <v>3.5614300000000001</v>
      </c>
      <c r="H984" s="3">
        <v>27</v>
      </c>
      <c r="I984">
        <v>9.6</v>
      </c>
      <c r="J984">
        <v>99</v>
      </c>
      <c r="K984">
        <v>99</v>
      </c>
      <c r="L984">
        <v>98</v>
      </c>
      <c r="M984">
        <v>81.411799999999999</v>
      </c>
      <c r="N984" s="4">
        <v>4560</v>
      </c>
      <c r="O984" s="1">
        <v>3.93946</v>
      </c>
      <c r="P984" s="1">
        <v>7.5238800000000001</v>
      </c>
      <c r="Q984" s="1">
        <v>6062.4569999999903</v>
      </c>
      <c r="R984" s="1"/>
    </row>
    <row r="985" spans="1:18" x14ac:dyDescent="0.2">
      <c r="A985" t="s">
        <v>83</v>
      </c>
      <c r="B985">
        <v>2014</v>
      </c>
      <c r="C985" t="s">
        <v>22</v>
      </c>
      <c r="D985" s="1">
        <v>74.988869999999906</v>
      </c>
      <c r="E985" s="1">
        <v>150.27680000000001</v>
      </c>
      <c r="F985" s="2">
        <v>1.8325000000000001E-2</v>
      </c>
      <c r="G985" s="2">
        <v>3.5455000000000001</v>
      </c>
      <c r="H985" s="3">
        <v>27.1</v>
      </c>
      <c r="I985">
        <v>10</v>
      </c>
      <c r="J985">
        <v>99</v>
      </c>
      <c r="K985">
        <v>99</v>
      </c>
      <c r="L985">
        <v>98</v>
      </c>
      <c r="M985">
        <v>81.443979999999996</v>
      </c>
      <c r="N985" s="4">
        <v>4820</v>
      </c>
      <c r="O985" s="1">
        <v>4.5058299999999996</v>
      </c>
      <c r="P985" s="1">
        <v>8.0098099999999999</v>
      </c>
      <c r="Q985" s="1">
        <v>6142.7309999999998</v>
      </c>
      <c r="R985" s="1"/>
    </row>
    <row r="986" spans="1:18" x14ac:dyDescent="0.2">
      <c r="A986" t="s">
        <v>83</v>
      </c>
      <c r="B986">
        <v>2015</v>
      </c>
      <c r="C986" t="s">
        <v>22</v>
      </c>
      <c r="D986" s="1">
        <v>75.246740000000003</v>
      </c>
      <c r="E986" s="1">
        <v>147.92580000000001</v>
      </c>
      <c r="F986" s="2">
        <v>1.7815000000000001E-2</v>
      </c>
      <c r="G986" s="2">
        <v>3.72994</v>
      </c>
      <c r="H986" s="3">
        <v>27.2</v>
      </c>
      <c r="I986">
        <v>10.4</v>
      </c>
      <c r="J986">
        <v>99</v>
      </c>
      <c r="K986">
        <v>99</v>
      </c>
      <c r="L986">
        <v>98</v>
      </c>
      <c r="M986">
        <v>81.47354</v>
      </c>
      <c r="N986" s="4">
        <v>5030</v>
      </c>
      <c r="O986" s="1">
        <v>4.4483600000000001</v>
      </c>
      <c r="P986" s="1">
        <v>8.0014899999999898</v>
      </c>
      <c r="Q986" s="1">
        <v>6223.24</v>
      </c>
      <c r="R986" s="1"/>
    </row>
    <row r="987" spans="1:18" x14ac:dyDescent="0.2">
      <c r="A987" t="s">
        <v>83</v>
      </c>
      <c r="B987">
        <v>2016</v>
      </c>
      <c r="C987" t="s">
        <v>22</v>
      </c>
      <c r="D987" s="1">
        <v>75.484989999999996</v>
      </c>
      <c r="E987" s="1">
        <v>145.86170000000001</v>
      </c>
      <c r="F987" s="2">
        <v>1.7305000000000001E-2</v>
      </c>
      <c r="G987" s="2">
        <v>3.81148</v>
      </c>
      <c r="H987" s="3">
        <v>27.2</v>
      </c>
      <c r="I987">
        <v>10.8</v>
      </c>
      <c r="J987">
        <v>99</v>
      </c>
      <c r="K987">
        <v>99</v>
      </c>
      <c r="L987">
        <v>98</v>
      </c>
      <c r="M987">
        <v>81.504739999999998</v>
      </c>
      <c r="N987" s="4">
        <v>5260</v>
      </c>
      <c r="O987" s="1">
        <v>5.2668900000000001</v>
      </c>
      <c r="P987" s="1">
        <v>8.7909500000000005</v>
      </c>
      <c r="Q987" s="1">
        <v>6303.9740000000002</v>
      </c>
      <c r="R987" s="1"/>
    </row>
    <row r="988" spans="1:18" x14ac:dyDescent="0.2">
      <c r="A988" t="s">
        <v>84</v>
      </c>
      <c r="B988">
        <v>2000</v>
      </c>
      <c r="C988" t="s">
        <v>22</v>
      </c>
      <c r="D988" s="1">
        <v>75.811269999999993</v>
      </c>
      <c r="E988" s="1">
        <v>119.61150000000001</v>
      </c>
      <c r="F988" s="2">
        <v>2.1694999999999999E-2</v>
      </c>
      <c r="G988" s="2">
        <v>5.0763199999999999</v>
      </c>
      <c r="H988" s="3">
        <v>25.6</v>
      </c>
      <c r="I988">
        <v>5.3</v>
      </c>
      <c r="J988">
        <v>97</v>
      </c>
      <c r="K988">
        <v>99</v>
      </c>
      <c r="L988">
        <v>98</v>
      </c>
      <c r="M988">
        <v>88.228709999999893</v>
      </c>
      <c r="N988" s="4">
        <v>8120</v>
      </c>
      <c r="O988" s="1">
        <v>4.7463600000000001</v>
      </c>
      <c r="P988" s="1">
        <v>7.04725</v>
      </c>
      <c r="Q988" s="1">
        <v>3030.328</v>
      </c>
      <c r="R988" s="1"/>
    </row>
    <row r="989" spans="1:18" x14ac:dyDescent="0.2">
      <c r="A989" t="s">
        <v>84</v>
      </c>
      <c r="B989">
        <v>2001</v>
      </c>
      <c r="C989" t="s">
        <v>22</v>
      </c>
      <c r="D989" s="1">
        <v>75.747630000000001</v>
      </c>
      <c r="E989" s="1">
        <v>120.1283</v>
      </c>
      <c r="F989" s="2">
        <v>2.12699999999999E-2</v>
      </c>
      <c r="G989" s="2">
        <v>4.8987499999999997</v>
      </c>
      <c r="H989" s="3">
        <v>25.7</v>
      </c>
      <c r="I989">
        <v>5.6</v>
      </c>
      <c r="J989">
        <v>95</v>
      </c>
      <c r="K989">
        <v>95</v>
      </c>
      <c r="L989">
        <v>99</v>
      </c>
      <c r="M989">
        <v>88.880290000000002</v>
      </c>
      <c r="N989" s="4">
        <v>8150</v>
      </c>
      <c r="O989" s="1">
        <v>4.6247099999999897</v>
      </c>
      <c r="P989" s="1">
        <v>6.9629000000000003</v>
      </c>
      <c r="Q989" s="1">
        <v>3089.6479999999901</v>
      </c>
      <c r="R989" s="1"/>
    </row>
    <row r="990" spans="1:18" x14ac:dyDescent="0.2">
      <c r="A990" t="s">
        <v>84</v>
      </c>
      <c r="B990">
        <v>2002</v>
      </c>
      <c r="C990" t="s">
        <v>22</v>
      </c>
      <c r="D990" s="1">
        <v>76.029759999999996</v>
      </c>
      <c r="E990" s="1">
        <v>119.8126</v>
      </c>
      <c r="F990" s="2">
        <v>2.0959999999999999E-2</v>
      </c>
      <c r="G990" s="2">
        <v>4.9400500000000003</v>
      </c>
      <c r="H990" s="3">
        <v>25.8</v>
      </c>
      <c r="I990">
        <v>5.9</v>
      </c>
      <c r="J990">
        <v>95</v>
      </c>
      <c r="K990">
        <v>99</v>
      </c>
      <c r="L990">
        <v>99</v>
      </c>
      <c r="M990">
        <v>89.507159999999999</v>
      </c>
      <c r="N990" s="4">
        <v>8580</v>
      </c>
      <c r="O990" s="1">
        <v>4.6685400000000001</v>
      </c>
      <c r="P990" s="1">
        <v>7.0975399999999897</v>
      </c>
      <c r="Q990" s="1">
        <v>3149.1880000000001</v>
      </c>
      <c r="R990" s="1"/>
    </row>
    <row r="991" spans="1:18" x14ac:dyDescent="0.2">
      <c r="A991" t="s">
        <v>84</v>
      </c>
      <c r="B991">
        <v>2003</v>
      </c>
      <c r="C991" t="s">
        <v>22</v>
      </c>
      <c r="D991" s="1">
        <v>75.819019999999995</v>
      </c>
      <c r="E991" s="1">
        <v>120.09610000000001</v>
      </c>
      <c r="F991" s="2">
        <v>2.0715000000000001E-2</v>
      </c>
      <c r="G991" s="2">
        <v>4.9200599999999897</v>
      </c>
      <c r="H991" s="3">
        <v>25.9</v>
      </c>
      <c r="I991">
        <v>6.2</v>
      </c>
      <c r="J991">
        <v>95</v>
      </c>
      <c r="K991">
        <v>95</v>
      </c>
      <c r="L991">
        <v>98</v>
      </c>
      <c r="M991">
        <v>90.102959999999996</v>
      </c>
      <c r="N991" s="4">
        <v>8660</v>
      </c>
      <c r="O991" s="1">
        <v>4.4043999999999999</v>
      </c>
      <c r="P991" s="1">
        <v>6.74702</v>
      </c>
      <c r="Q991" s="1">
        <v>3209.0479999999998</v>
      </c>
      <c r="R991" s="1"/>
    </row>
    <row r="992" spans="1:18" x14ac:dyDescent="0.2">
      <c r="A992" t="s">
        <v>84</v>
      </c>
      <c r="B992">
        <v>2004</v>
      </c>
      <c r="C992" t="s">
        <v>22</v>
      </c>
      <c r="D992" s="1">
        <v>76.137889999999999</v>
      </c>
      <c r="E992" s="1">
        <v>116.529</v>
      </c>
      <c r="F992" s="2">
        <v>2.0424999999999999E-2</v>
      </c>
      <c r="G992" s="2">
        <v>4.97342</v>
      </c>
      <c r="H992" s="3">
        <v>26</v>
      </c>
      <c r="I992">
        <v>6.6</v>
      </c>
      <c r="J992">
        <v>97</v>
      </c>
      <c r="K992">
        <v>92</v>
      </c>
      <c r="L992">
        <v>95</v>
      </c>
      <c r="M992">
        <v>90.652769999999904</v>
      </c>
      <c r="N992" s="4">
        <v>9240</v>
      </c>
      <c r="O992" s="1">
        <v>4.7222200000000001</v>
      </c>
      <c r="P992" s="1">
        <v>7.1070399999999996</v>
      </c>
      <c r="Q992" s="1">
        <v>3269.3559999999902</v>
      </c>
      <c r="R992" s="1"/>
    </row>
    <row r="993" spans="1:18" x14ac:dyDescent="0.2">
      <c r="A993" t="s">
        <v>84</v>
      </c>
      <c r="B993">
        <v>2005</v>
      </c>
      <c r="C993" t="s">
        <v>22</v>
      </c>
      <c r="D993" s="1">
        <v>76.049909999999997</v>
      </c>
      <c r="E993" s="1">
        <v>115.9543</v>
      </c>
      <c r="F993" s="2">
        <v>2.0015000000000002E-2</v>
      </c>
      <c r="G993" s="2">
        <v>4.8955500000000001</v>
      </c>
      <c r="H993" s="3">
        <v>26.1</v>
      </c>
      <c r="I993">
        <v>6.9</v>
      </c>
      <c r="J993">
        <v>99</v>
      </c>
      <c r="K993">
        <v>88</v>
      </c>
      <c r="L993">
        <v>92</v>
      </c>
      <c r="M993">
        <v>91.108109999999996</v>
      </c>
      <c r="N993" s="4">
        <v>9990</v>
      </c>
      <c r="O993" s="1">
        <v>3.8826999999999998</v>
      </c>
      <c r="P993" s="1">
        <v>6.19658</v>
      </c>
      <c r="Q993" s="1">
        <v>3330.2170000000001</v>
      </c>
      <c r="R993" s="1"/>
    </row>
    <row r="994" spans="1:18" x14ac:dyDescent="0.2">
      <c r="A994" t="s">
        <v>84</v>
      </c>
      <c r="B994">
        <v>2006</v>
      </c>
      <c r="C994" t="s">
        <v>22</v>
      </c>
      <c r="D994" s="1">
        <v>76.35727</v>
      </c>
      <c r="E994" s="1">
        <v>119.37820000000001</v>
      </c>
      <c r="F994" s="2">
        <v>1.9469999999999901E-2</v>
      </c>
      <c r="G994" s="2">
        <v>5.0698099999999897</v>
      </c>
      <c r="H994" s="3">
        <v>26.1</v>
      </c>
      <c r="I994">
        <v>7.2</v>
      </c>
      <c r="J994">
        <v>95</v>
      </c>
      <c r="K994">
        <v>98</v>
      </c>
      <c r="L994">
        <v>88</v>
      </c>
      <c r="M994">
        <v>91.555239999999998</v>
      </c>
      <c r="N994" s="4">
        <v>10990</v>
      </c>
      <c r="O994" s="1">
        <v>4.2733499999999998</v>
      </c>
      <c r="P994" s="1">
        <v>6.55016</v>
      </c>
      <c r="Q994" s="1">
        <v>3391.6659999999902</v>
      </c>
      <c r="R994" s="1"/>
    </row>
    <row r="995" spans="1:18" x14ac:dyDescent="0.2">
      <c r="A995" t="s">
        <v>84</v>
      </c>
      <c r="B995">
        <v>2007</v>
      </c>
      <c r="C995" t="s">
        <v>22</v>
      </c>
      <c r="D995" s="1">
        <v>76.633449999999996</v>
      </c>
      <c r="E995" s="1">
        <v>118.5993</v>
      </c>
      <c r="F995" s="2">
        <v>1.8849999999999999E-2</v>
      </c>
      <c r="G995" s="2">
        <v>5.45791</v>
      </c>
      <c r="H995" s="3">
        <v>26.2</v>
      </c>
      <c r="I995">
        <v>7.5</v>
      </c>
      <c r="J995">
        <v>95</v>
      </c>
      <c r="K995">
        <v>84</v>
      </c>
      <c r="L995">
        <v>85</v>
      </c>
      <c r="M995">
        <v>91.994079999999997</v>
      </c>
      <c r="N995" s="4">
        <v>12270</v>
      </c>
      <c r="O995" s="1">
        <v>4.68743</v>
      </c>
      <c r="P995" s="1">
        <v>6.9254399999999903</v>
      </c>
      <c r="Q995" s="1">
        <v>3453.6750000000002</v>
      </c>
      <c r="R995" s="1"/>
    </row>
    <row r="996" spans="1:18" x14ac:dyDescent="0.2">
      <c r="A996" t="s">
        <v>84</v>
      </c>
      <c r="B996">
        <v>2008</v>
      </c>
      <c r="C996" t="s">
        <v>22</v>
      </c>
      <c r="D996" s="1">
        <v>76.646799999999999</v>
      </c>
      <c r="E996" s="1">
        <v>121.967</v>
      </c>
      <c r="F996" s="2">
        <v>1.8095E-2</v>
      </c>
      <c r="G996" s="2">
        <v>5.9999599999999997</v>
      </c>
      <c r="H996" s="3">
        <v>26.3</v>
      </c>
      <c r="I996">
        <v>7.8</v>
      </c>
      <c r="J996">
        <v>96</v>
      </c>
      <c r="K996">
        <v>86</v>
      </c>
      <c r="L996">
        <v>86</v>
      </c>
      <c r="M996">
        <v>92.424970000000002</v>
      </c>
      <c r="N996" s="4">
        <v>13590</v>
      </c>
      <c r="O996" s="1">
        <v>4.6509199999999904</v>
      </c>
      <c r="P996" s="1">
        <v>6.8464499999999999</v>
      </c>
      <c r="Q996" s="1">
        <v>3516.2040000000002</v>
      </c>
      <c r="R996" s="1"/>
    </row>
    <row r="997" spans="1:18" x14ac:dyDescent="0.2">
      <c r="A997" t="s">
        <v>84</v>
      </c>
      <c r="B997">
        <v>2009</v>
      </c>
      <c r="C997" t="s">
        <v>22</v>
      </c>
      <c r="D997" s="1">
        <v>76.867009999999993</v>
      </c>
      <c r="E997" s="1">
        <v>122.24769999999999</v>
      </c>
      <c r="F997" s="2">
        <v>1.745E-2</v>
      </c>
      <c r="G997" s="2">
        <v>6.1354199999999999</v>
      </c>
      <c r="H997" s="3">
        <v>26.4</v>
      </c>
      <c r="I997">
        <v>8.1</v>
      </c>
      <c r="J997">
        <v>96</v>
      </c>
      <c r="K997">
        <v>85</v>
      </c>
      <c r="L997">
        <v>85</v>
      </c>
      <c r="M997">
        <v>92.847830000000002</v>
      </c>
      <c r="N997" s="4">
        <v>13560</v>
      </c>
      <c r="O997" s="1">
        <v>4.7432699999999999</v>
      </c>
      <c r="P997" s="1">
        <v>6.9939799999999996</v>
      </c>
      <c r="Q997" s="1">
        <v>3579.2150000000001</v>
      </c>
      <c r="R997" s="1"/>
    </row>
    <row r="998" spans="1:18" x14ac:dyDescent="0.2">
      <c r="A998" t="s">
        <v>84</v>
      </c>
      <c r="B998">
        <v>2010</v>
      </c>
      <c r="C998" t="s">
        <v>22</v>
      </c>
      <c r="D998" s="1">
        <v>76.680449999999993</v>
      </c>
      <c r="E998" s="1">
        <v>116.9551</v>
      </c>
      <c r="F998" s="2">
        <v>1.6854999999999998E-2</v>
      </c>
      <c r="G998" s="2">
        <v>6.1561699999999897</v>
      </c>
      <c r="H998" s="3">
        <v>26.5</v>
      </c>
      <c r="I998">
        <v>8.4</v>
      </c>
      <c r="J998">
        <v>97</v>
      </c>
      <c r="K998">
        <v>95</v>
      </c>
      <c r="L998">
        <v>94</v>
      </c>
      <c r="M998">
        <v>93.262569999999997</v>
      </c>
      <c r="N998" s="4">
        <v>13910</v>
      </c>
      <c r="O998" s="1">
        <v>4.7765599999999999</v>
      </c>
      <c r="P998" s="1">
        <v>7.1716399999999902</v>
      </c>
      <c r="Q998" s="1">
        <v>3642.6869999999999</v>
      </c>
      <c r="R998" s="1"/>
    </row>
    <row r="999" spans="1:18" x14ac:dyDescent="0.2">
      <c r="A999" t="s">
        <v>84</v>
      </c>
      <c r="B999">
        <v>2011</v>
      </c>
      <c r="C999" t="s">
        <v>22</v>
      </c>
      <c r="D999" s="1">
        <v>77.325719999999905</v>
      </c>
      <c r="E999" s="1">
        <v>116.59139999999999</v>
      </c>
      <c r="F999" s="2">
        <v>1.6285000000000001E-2</v>
      </c>
      <c r="G999" s="2">
        <v>6.2203599999999897</v>
      </c>
      <c r="H999" s="3">
        <v>26.5</v>
      </c>
      <c r="I999">
        <v>8.6999999999999993</v>
      </c>
      <c r="J999">
        <v>97</v>
      </c>
      <c r="K999">
        <v>91</v>
      </c>
      <c r="L999">
        <v>87</v>
      </c>
      <c r="M999">
        <v>93.670400000000001</v>
      </c>
      <c r="N999" s="4">
        <v>16090</v>
      </c>
      <c r="O999" s="1">
        <v>4.3222500000000004</v>
      </c>
      <c r="P999" s="1">
        <v>6.6175300000000004</v>
      </c>
      <c r="Q999" s="1">
        <v>3706.4829999999902</v>
      </c>
      <c r="R999" s="1"/>
    </row>
    <row r="1000" spans="1:18" x14ac:dyDescent="0.2">
      <c r="A1000" t="s">
        <v>84</v>
      </c>
      <c r="B1000">
        <v>2012</v>
      </c>
      <c r="C1000" t="s">
        <v>22</v>
      </c>
      <c r="D1000" s="1">
        <v>77.285169999999994</v>
      </c>
      <c r="E1000" s="1">
        <v>115.7349</v>
      </c>
      <c r="F1000" s="2">
        <v>1.5734999999999999E-2</v>
      </c>
      <c r="G1000" s="2">
        <v>6.2459600000000002</v>
      </c>
      <c r="H1000" s="3">
        <v>26.6</v>
      </c>
      <c r="I1000">
        <v>9.1</v>
      </c>
      <c r="J1000">
        <v>98</v>
      </c>
      <c r="K1000">
        <v>87</v>
      </c>
      <c r="L1000">
        <v>85</v>
      </c>
      <c r="M1000">
        <v>94.070989999999995</v>
      </c>
      <c r="N1000" s="4">
        <v>17570</v>
      </c>
      <c r="O1000" s="1">
        <v>3.98325</v>
      </c>
      <c r="P1000" s="1">
        <v>6.5809600000000001</v>
      </c>
      <c r="Q1000" s="1">
        <v>3770.6259999999902</v>
      </c>
      <c r="R1000" s="1"/>
    </row>
    <row r="1001" spans="1:18" x14ac:dyDescent="0.2">
      <c r="A1001" t="s">
        <v>84</v>
      </c>
      <c r="B1001">
        <v>2013</v>
      </c>
      <c r="C1001" t="s">
        <v>22</v>
      </c>
      <c r="D1001" s="1">
        <v>77.609049999999996</v>
      </c>
      <c r="E1001" s="1">
        <v>113.6866</v>
      </c>
      <c r="F1001" s="2">
        <v>1.5315E-2</v>
      </c>
      <c r="G1001" s="2">
        <v>6.2567599999999999</v>
      </c>
      <c r="H1001" s="3">
        <v>26.7</v>
      </c>
      <c r="I1001">
        <v>9.4</v>
      </c>
      <c r="J1001">
        <v>92</v>
      </c>
      <c r="K1001">
        <v>81</v>
      </c>
      <c r="L1001">
        <v>80</v>
      </c>
      <c r="M1001">
        <v>94.464159999999893</v>
      </c>
      <c r="N1001" s="4">
        <v>18620</v>
      </c>
      <c r="O1001" s="1">
        <v>4.1422800000000004</v>
      </c>
      <c r="P1001" s="1">
        <v>6.6505299999999998</v>
      </c>
      <c r="Q1001" s="1">
        <v>3835.4349999999999</v>
      </c>
      <c r="R1001" s="1"/>
    </row>
    <row r="1002" spans="1:18" x14ac:dyDescent="0.2">
      <c r="A1002" t="s">
        <v>84</v>
      </c>
      <c r="B1002">
        <v>2014</v>
      </c>
      <c r="C1002" t="s">
        <v>22</v>
      </c>
      <c r="D1002" s="1">
        <v>77.763050000000007</v>
      </c>
      <c r="E1002" s="1">
        <v>111.0758</v>
      </c>
      <c r="F1002" s="2">
        <v>1.4814999999999899E-2</v>
      </c>
      <c r="G1002" s="2">
        <v>6.3418799999999997</v>
      </c>
      <c r="H1002" s="3">
        <v>26.8</v>
      </c>
      <c r="I1002">
        <v>9.6999999999999993</v>
      </c>
      <c r="J1002">
        <v>90</v>
      </c>
      <c r="K1002">
        <v>80</v>
      </c>
      <c r="L1002">
        <v>80</v>
      </c>
      <c r="M1002">
        <v>94.882189999999994</v>
      </c>
      <c r="N1002" s="4">
        <v>19070</v>
      </c>
      <c r="O1002" s="1">
        <v>4.2910199999999996</v>
      </c>
      <c r="P1002" s="1">
        <v>6.9106399999999901</v>
      </c>
      <c r="Q1002" s="1">
        <v>3901.3139999999999</v>
      </c>
      <c r="R1002" s="1"/>
    </row>
    <row r="1003" spans="1:18" x14ac:dyDescent="0.2">
      <c r="A1003" t="s">
        <v>84</v>
      </c>
      <c r="B1003">
        <v>2015</v>
      </c>
      <c r="C1003" t="s">
        <v>22</v>
      </c>
      <c r="D1003" s="1">
        <v>77.874039999999994</v>
      </c>
      <c r="E1003" s="1">
        <v>111.9397</v>
      </c>
      <c r="F1003" s="2">
        <v>1.4435E-2</v>
      </c>
      <c r="G1003" s="2">
        <v>6.9231899999999902</v>
      </c>
      <c r="H1003" s="3">
        <v>26.8</v>
      </c>
      <c r="I1003">
        <v>10.1</v>
      </c>
      <c r="J1003">
        <v>93</v>
      </c>
      <c r="K1003">
        <v>72</v>
      </c>
      <c r="L1003">
        <v>73</v>
      </c>
      <c r="M1003">
        <v>95.494349999999997</v>
      </c>
      <c r="N1003" s="4">
        <v>20040</v>
      </c>
      <c r="O1003" s="1">
        <v>4.2510599999999998</v>
      </c>
      <c r="P1003" s="1">
        <v>6.8078699999999897</v>
      </c>
      <c r="Q1003" s="1">
        <v>3968.4870000000001</v>
      </c>
      <c r="R1003" s="1"/>
    </row>
    <row r="1004" spans="1:18" x14ac:dyDescent="0.2">
      <c r="A1004" t="s">
        <v>84</v>
      </c>
      <c r="B1004">
        <v>2016</v>
      </c>
      <c r="C1004" t="s">
        <v>22</v>
      </c>
      <c r="D1004" s="1">
        <v>78.029849999999996</v>
      </c>
      <c r="E1004" s="1">
        <v>110.99720000000001</v>
      </c>
      <c r="F1004" s="2">
        <v>1.41E-2</v>
      </c>
      <c r="G1004" s="2">
        <v>6.7007000000000003</v>
      </c>
      <c r="H1004" s="3">
        <v>26.9</v>
      </c>
      <c r="I1004">
        <v>10.5</v>
      </c>
      <c r="J1004">
        <v>95</v>
      </c>
      <c r="K1004">
        <v>86</v>
      </c>
      <c r="L1004">
        <v>86</v>
      </c>
      <c r="M1004">
        <v>95.97945</v>
      </c>
      <c r="N1004" s="4">
        <v>20890</v>
      </c>
      <c r="O1004" s="1">
        <v>4.7500099999999996</v>
      </c>
      <c r="P1004" s="1">
        <v>7.2416299999999998</v>
      </c>
      <c r="Q1004" s="1">
        <v>4037.078</v>
      </c>
      <c r="R1004" s="1"/>
    </row>
    <row r="1005" spans="1:18" x14ac:dyDescent="0.2">
      <c r="A1005" t="s">
        <v>85</v>
      </c>
      <c r="B1005">
        <v>2000</v>
      </c>
      <c r="C1005" t="s">
        <v>22</v>
      </c>
      <c r="D1005" s="1">
        <v>71.256979999999999</v>
      </c>
      <c r="E1005" s="1">
        <v>154.76349999999999</v>
      </c>
      <c r="F1005" s="2">
        <v>3.0745000000000001E-2</v>
      </c>
      <c r="G1005" s="2">
        <v>4.7580900000000002</v>
      </c>
      <c r="H1005" s="3">
        <v>25</v>
      </c>
      <c r="I1005">
        <v>4.4000000000000004</v>
      </c>
      <c r="J1005">
        <v>97</v>
      </c>
      <c r="K1005">
        <v>93</v>
      </c>
      <c r="L1005">
        <v>98</v>
      </c>
      <c r="M1005">
        <v>80.674459999999996</v>
      </c>
      <c r="N1005" s="4">
        <v>5000</v>
      </c>
      <c r="O1005" s="1">
        <v>2.2855099999999999</v>
      </c>
      <c r="P1005" s="1">
        <v>4.5474300000000003</v>
      </c>
      <c r="Q1005" s="1">
        <v>26459.944</v>
      </c>
      <c r="R1005" s="1"/>
    </row>
    <row r="1006" spans="1:18" x14ac:dyDescent="0.2">
      <c r="A1006" t="s">
        <v>85</v>
      </c>
      <c r="B1006">
        <v>2001</v>
      </c>
      <c r="C1006" t="s">
        <v>22</v>
      </c>
      <c r="D1006" s="1">
        <v>71.677509999999998</v>
      </c>
      <c r="E1006" s="1">
        <v>152.6181</v>
      </c>
      <c r="F1006" s="2">
        <v>2.835E-2</v>
      </c>
      <c r="G1006" s="2">
        <v>4.0940399999999997</v>
      </c>
      <c r="H1006" s="3">
        <v>25.1</v>
      </c>
      <c r="I1006">
        <v>4.5999999999999996</v>
      </c>
      <c r="J1006">
        <v>97</v>
      </c>
      <c r="K1006">
        <v>90</v>
      </c>
      <c r="L1006">
        <v>90</v>
      </c>
      <c r="M1006">
        <v>81.393240000000006</v>
      </c>
      <c r="N1006" s="4">
        <v>5110</v>
      </c>
      <c r="O1006" s="1">
        <v>2.6189800000000001</v>
      </c>
      <c r="P1006" s="1">
        <v>4.9610300000000001</v>
      </c>
      <c r="Q1006" s="1">
        <v>26799.285</v>
      </c>
      <c r="R1006" s="1"/>
    </row>
    <row r="1007" spans="1:18" x14ac:dyDescent="0.2">
      <c r="A1007" t="s">
        <v>85</v>
      </c>
      <c r="B1007">
        <v>2002</v>
      </c>
      <c r="C1007" t="s">
        <v>22</v>
      </c>
      <c r="D1007" s="1">
        <v>72.104730000000004</v>
      </c>
      <c r="E1007" s="1">
        <v>150.19499999999999</v>
      </c>
      <c r="F1007" s="2">
        <v>2.613E-2</v>
      </c>
      <c r="G1007" s="2">
        <v>3.92810999999999</v>
      </c>
      <c r="H1007" s="3">
        <v>25.2</v>
      </c>
      <c r="I1007">
        <v>4.7</v>
      </c>
      <c r="J1007">
        <v>95</v>
      </c>
      <c r="K1007">
        <v>95</v>
      </c>
      <c r="L1007">
        <v>95</v>
      </c>
      <c r="M1007">
        <v>82.100759999999994</v>
      </c>
      <c r="N1007" s="4">
        <v>5380</v>
      </c>
      <c r="O1007" s="1">
        <v>2.8411900000000001</v>
      </c>
      <c r="P1007" s="1">
        <v>5.1677</v>
      </c>
      <c r="Q1007" s="1">
        <v>27100.967999999899</v>
      </c>
      <c r="R1007" s="1"/>
    </row>
    <row r="1008" spans="1:18" x14ac:dyDescent="0.2">
      <c r="A1008" t="s">
        <v>85</v>
      </c>
      <c r="B1008">
        <v>2003</v>
      </c>
      <c r="C1008" t="s">
        <v>22</v>
      </c>
      <c r="D1008" s="1">
        <v>72.501310000000004</v>
      </c>
      <c r="E1008" s="1">
        <v>147.51480000000001</v>
      </c>
      <c r="F1008" s="2">
        <v>2.4145E-2</v>
      </c>
      <c r="G1008" s="2">
        <v>4.5861199999999904</v>
      </c>
      <c r="H1008" s="3">
        <v>25.3</v>
      </c>
      <c r="I1008">
        <v>4.9000000000000004</v>
      </c>
      <c r="J1008">
        <v>95</v>
      </c>
      <c r="K1008">
        <v>95</v>
      </c>
      <c r="L1008">
        <v>94</v>
      </c>
      <c r="M1008">
        <v>82.797539999999998</v>
      </c>
      <c r="N1008" s="4">
        <v>5600</v>
      </c>
      <c r="O1008" s="1">
        <v>2.8296299999999999</v>
      </c>
      <c r="P1008" s="1">
        <v>5.1078799999999998</v>
      </c>
      <c r="Q1008" s="1">
        <v>27372.225999999999</v>
      </c>
      <c r="R1008" s="1"/>
    </row>
    <row r="1009" spans="1:18" x14ac:dyDescent="0.2">
      <c r="A1009" t="s">
        <v>85</v>
      </c>
      <c r="B1009">
        <v>2004</v>
      </c>
      <c r="C1009" t="s">
        <v>22</v>
      </c>
      <c r="D1009" s="1">
        <v>72.887799999999999</v>
      </c>
      <c r="E1009" s="1">
        <v>144.93369999999999</v>
      </c>
      <c r="F1009" s="2">
        <v>2.2435E-2</v>
      </c>
      <c r="G1009" s="2">
        <v>4.53756</v>
      </c>
      <c r="H1009" s="3">
        <v>25.4</v>
      </c>
      <c r="I1009">
        <v>5.0999999999999996</v>
      </c>
      <c r="J1009">
        <v>85</v>
      </c>
      <c r="K1009">
        <v>81</v>
      </c>
      <c r="L1009">
        <v>86</v>
      </c>
      <c r="M1009">
        <v>83.483319999999907</v>
      </c>
      <c r="N1009" s="4">
        <v>5860</v>
      </c>
      <c r="O1009" s="1">
        <v>2.6859899999999999</v>
      </c>
      <c r="P1009" s="1">
        <v>4.7920299999999996</v>
      </c>
      <c r="Q1009" s="1">
        <v>27624.213</v>
      </c>
      <c r="R1009" s="1"/>
    </row>
    <row r="1010" spans="1:18" x14ac:dyDescent="0.2">
      <c r="A1010" t="s">
        <v>85</v>
      </c>
      <c r="B1010">
        <v>2005</v>
      </c>
      <c r="C1010" t="s">
        <v>22</v>
      </c>
      <c r="D1010" s="1">
        <v>73.216769999999997</v>
      </c>
      <c r="E1010" s="1">
        <v>143.00210000000001</v>
      </c>
      <c r="F1010" s="2">
        <v>2.09199999999999E-2</v>
      </c>
      <c r="G1010" s="2">
        <v>4.6495699999999998</v>
      </c>
      <c r="H1010" s="3">
        <v>25.5</v>
      </c>
      <c r="I1010">
        <v>5.3</v>
      </c>
      <c r="J1010">
        <v>77</v>
      </c>
      <c r="K1010">
        <v>66</v>
      </c>
      <c r="L1010">
        <v>77</v>
      </c>
      <c r="M1010">
        <v>84.157939999999996</v>
      </c>
      <c r="N1010" s="4">
        <v>6290</v>
      </c>
      <c r="O1010" s="1">
        <v>2.4549699999999999</v>
      </c>
      <c r="P1010" s="1">
        <v>4.5412099999999898</v>
      </c>
      <c r="Q1010" s="1">
        <v>27866.145</v>
      </c>
      <c r="R1010" s="1"/>
    </row>
    <row r="1011" spans="1:18" x14ac:dyDescent="0.2">
      <c r="A1011" t="s">
        <v>85</v>
      </c>
      <c r="B1011">
        <v>2006</v>
      </c>
      <c r="C1011" t="s">
        <v>22</v>
      </c>
      <c r="D1011" s="1">
        <v>73.536439999999999</v>
      </c>
      <c r="E1011" s="1">
        <v>140.7533</v>
      </c>
      <c r="F1011" s="2">
        <v>1.975E-2</v>
      </c>
      <c r="G1011" s="2">
        <v>4.4759900000000004</v>
      </c>
      <c r="H1011" s="3">
        <v>25.6</v>
      </c>
      <c r="I1011">
        <v>5.5</v>
      </c>
      <c r="J1011">
        <v>93</v>
      </c>
      <c r="K1011">
        <v>94</v>
      </c>
      <c r="L1011">
        <v>94</v>
      </c>
      <c r="M1011">
        <v>84.822220000000002</v>
      </c>
      <c r="N1011" s="4">
        <v>6770</v>
      </c>
      <c r="O1011" s="1">
        <v>2.2279399999999998</v>
      </c>
      <c r="P1011" s="1">
        <v>4.5159399999999996</v>
      </c>
      <c r="Q1011" s="1">
        <v>28102.056</v>
      </c>
      <c r="R1011" s="1"/>
    </row>
    <row r="1012" spans="1:18" x14ac:dyDescent="0.2">
      <c r="A1012" t="s">
        <v>85</v>
      </c>
      <c r="B1012">
        <v>2007</v>
      </c>
      <c r="C1012" t="s">
        <v>22</v>
      </c>
      <c r="D1012" s="1">
        <v>73.780529999999999</v>
      </c>
      <c r="E1012" s="1">
        <v>138.9776</v>
      </c>
      <c r="F1012" s="2">
        <v>1.8775E-2</v>
      </c>
      <c r="G1012" s="2">
        <v>4.5137499999999999</v>
      </c>
      <c r="H1012" s="3">
        <v>25.7</v>
      </c>
      <c r="I1012">
        <v>5.7</v>
      </c>
      <c r="J1012">
        <v>92</v>
      </c>
      <c r="K1012">
        <v>93</v>
      </c>
      <c r="L1012">
        <v>93</v>
      </c>
      <c r="M1012">
        <v>85.475650000000002</v>
      </c>
      <c r="N1012" s="4">
        <v>7510</v>
      </c>
      <c r="O1012" s="1">
        <v>2.0682999999999998</v>
      </c>
      <c r="P1012" s="1">
        <v>4.40381</v>
      </c>
      <c r="Q1012" s="1">
        <v>28333.052</v>
      </c>
      <c r="R1012" s="1"/>
    </row>
    <row r="1013" spans="1:18" x14ac:dyDescent="0.2">
      <c r="A1013" t="s">
        <v>85</v>
      </c>
      <c r="B1013">
        <v>2008</v>
      </c>
      <c r="C1013" t="s">
        <v>22</v>
      </c>
      <c r="D1013" s="1">
        <v>74.108000000000004</v>
      </c>
      <c r="E1013" s="1">
        <v>135.80340000000001</v>
      </c>
      <c r="F1013" s="2">
        <v>1.7780000000000001E-2</v>
      </c>
      <c r="G1013" s="2">
        <v>4.9524999999999997</v>
      </c>
      <c r="H1013" s="3">
        <v>25.8</v>
      </c>
      <c r="I1013">
        <v>5.9</v>
      </c>
      <c r="J1013">
        <v>92</v>
      </c>
      <c r="K1013">
        <v>93</v>
      </c>
      <c r="L1013">
        <v>93</v>
      </c>
      <c r="M1013">
        <v>86.079149999999998</v>
      </c>
      <c r="N1013" s="4">
        <v>8370</v>
      </c>
      <c r="O1013" s="1">
        <v>2.0977999999999999</v>
      </c>
      <c r="P1013" s="1">
        <v>4.44489</v>
      </c>
      <c r="Q1013" s="1">
        <v>28562.316999999999</v>
      </c>
      <c r="R1013" s="1"/>
    </row>
    <row r="1014" spans="1:18" x14ac:dyDescent="0.2">
      <c r="A1014" t="s">
        <v>85</v>
      </c>
      <c r="B1014">
        <v>2009</v>
      </c>
      <c r="C1014" t="s">
        <v>22</v>
      </c>
      <c r="D1014" s="1">
        <v>74.298869999999994</v>
      </c>
      <c r="E1014" s="1">
        <v>134.74369999999999</v>
      </c>
      <c r="F1014" s="2">
        <v>1.6989999999999901E-2</v>
      </c>
      <c r="G1014" s="2">
        <v>5.0356199999999998</v>
      </c>
      <c r="H1014" s="3">
        <v>25.9</v>
      </c>
      <c r="I1014">
        <v>6.1</v>
      </c>
      <c r="J1014">
        <v>91</v>
      </c>
      <c r="K1014">
        <v>92</v>
      </c>
      <c r="L1014">
        <v>93</v>
      </c>
      <c r="M1014">
        <v>86.65898</v>
      </c>
      <c r="N1014" s="4">
        <v>8510</v>
      </c>
      <c r="O1014" s="1">
        <v>2.4898699999999998</v>
      </c>
      <c r="P1014" s="1">
        <v>4.9561000000000002</v>
      </c>
      <c r="Q1014" s="1">
        <v>28792.654999999999</v>
      </c>
      <c r="R1014" s="1"/>
    </row>
    <row r="1015" spans="1:18" x14ac:dyDescent="0.2">
      <c r="A1015" t="s">
        <v>85</v>
      </c>
      <c r="B1015">
        <v>2010</v>
      </c>
      <c r="C1015" t="s">
        <v>22</v>
      </c>
      <c r="D1015" s="1">
        <v>74.563479999999998</v>
      </c>
      <c r="E1015" s="1">
        <v>132.1755</v>
      </c>
      <c r="F1015" s="2">
        <v>1.61E-2</v>
      </c>
      <c r="G1015" s="2">
        <v>5.1319599999999896</v>
      </c>
      <c r="H1015" s="3">
        <v>26</v>
      </c>
      <c r="I1015">
        <v>6.3</v>
      </c>
      <c r="J1015">
        <v>94</v>
      </c>
      <c r="K1015">
        <v>92</v>
      </c>
      <c r="L1015">
        <v>93</v>
      </c>
      <c r="M1015">
        <v>87.234279999999998</v>
      </c>
      <c r="N1015" s="4">
        <v>9140</v>
      </c>
      <c r="O1015" s="1">
        <v>2.43242</v>
      </c>
      <c r="P1015" s="1">
        <v>4.7241499999999998</v>
      </c>
      <c r="Q1015" s="1">
        <v>29027.673999999999</v>
      </c>
      <c r="R1015" s="1"/>
    </row>
    <row r="1016" spans="1:18" x14ac:dyDescent="0.2">
      <c r="A1016" t="s">
        <v>85</v>
      </c>
      <c r="B1016">
        <v>2011</v>
      </c>
      <c r="C1016" t="s">
        <v>22</v>
      </c>
      <c r="D1016" s="1">
        <v>74.806269999999998</v>
      </c>
      <c r="E1016" s="1">
        <v>130.15979999999999</v>
      </c>
      <c r="F1016" s="2">
        <v>1.5254999999999999E-2</v>
      </c>
      <c r="G1016" s="2">
        <v>5.0915800000000004</v>
      </c>
      <c r="H1016" s="3">
        <v>26.1</v>
      </c>
      <c r="I1016">
        <v>6.5</v>
      </c>
      <c r="J1016">
        <v>96</v>
      </c>
      <c r="K1016">
        <v>91</v>
      </c>
      <c r="L1016">
        <v>91</v>
      </c>
      <c r="M1016">
        <v>87.804490000000001</v>
      </c>
      <c r="N1016" s="4">
        <v>9840</v>
      </c>
      <c r="O1016" s="1">
        <v>2.4118300000000001</v>
      </c>
      <c r="P1016" s="1">
        <v>4.6249000000000002</v>
      </c>
      <c r="Q1016" s="1">
        <v>29264.317999999999</v>
      </c>
      <c r="R1016" s="1"/>
    </row>
    <row r="1017" spans="1:18" x14ac:dyDescent="0.2">
      <c r="A1017" t="s">
        <v>85</v>
      </c>
      <c r="B1017">
        <v>2012</v>
      </c>
      <c r="C1017" t="s">
        <v>22</v>
      </c>
      <c r="D1017" s="1">
        <v>74.995540000000005</v>
      </c>
      <c r="E1017" s="1">
        <v>129.40430000000001</v>
      </c>
      <c r="F1017" s="2">
        <v>1.43349999999999E-2</v>
      </c>
      <c r="G1017" s="2">
        <v>5.2103299999999999</v>
      </c>
      <c r="H1017" s="3">
        <v>26.2</v>
      </c>
      <c r="I1017">
        <v>6.8</v>
      </c>
      <c r="J1017">
        <v>94</v>
      </c>
      <c r="K1017">
        <v>94</v>
      </c>
      <c r="L1017">
        <v>95</v>
      </c>
      <c r="M1017">
        <v>88.370219999999904</v>
      </c>
      <c r="N1017" s="4">
        <v>10680</v>
      </c>
      <c r="O1017" s="1">
        <v>2.5471200000000001</v>
      </c>
      <c r="P1017" s="1">
        <v>4.7552899999999996</v>
      </c>
      <c r="Q1017" s="1">
        <v>29506.787999999899</v>
      </c>
      <c r="R1017" s="1"/>
    </row>
    <row r="1018" spans="1:18" x14ac:dyDescent="0.2">
      <c r="A1018" t="s">
        <v>85</v>
      </c>
      <c r="B1018">
        <v>2013</v>
      </c>
      <c r="C1018" t="s">
        <v>22</v>
      </c>
      <c r="D1018" s="1">
        <v>75.208370000000002</v>
      </c>
      <c r="E1018" s="1">
        <v>128.09690000000001</v>
      </c>
      <c r="F1018" s="2">
        <v>1.3605000000000001E-2</v>
      </c>
      <c r="G1018" s="2">
        <v>5.1210800000000001</v>
      </c>
      <c r="H1018" s="3">
        <v>26.3</v>
      </c>
      <c r="I1018">
        <v>7</v>
      </c>
      <c r="J1018">
        <v>85</v>
      </c>
      <c r="K1018">
        <v>71</v>
      </c>
      <c r="L1018">
        <v>88</v>
      </c>
      <c r="M1018">
        <v>88.930970000000002</v>
      </c>
      <c r="N1018" s="4">
        <v>11540</v>
      </c>
      <c r="O1018" s="1">
        <v>2.63761</v>
      </c>
      <c r="P1018" s="1">
        <v>4.7013499999999997</v>
      </c>
      <c r="Q1018" s="1">
        <v>29773.987000000001</v>
      </c>
      <c r="R1018" s="1"/>
    </row>
    <row r="1019" spans="1:18" x14ac:dyDescent="0.2">
      <c r="A1019" t="s">
        <v>85</v>
      </c>
      <c r="B1019">
        <v>2014</v>
      </c>
      <c r="C1019" t="s">
        <v>22</v>
      </c>
      <c r="D1019" s="1">
        <v>75.420919999999995</v>
      </c>
      <c r="E1019" s="1">
        <v>126.9419</v>
      </c>
      <c r="F1019" s="2">
        <v>1.29E-2</v>
      </c>
      <c r="G1019" s="2">
        <v>5.2624699999999898</v>
      </c>
      <c r="H1019" s="3">
        <v>26.4</v>
      </c>
      <c r="I1019">
        <v>7.3</v>
      </c>
      <c r="J1019">
        <v>89</v>
      </c>
      <c r="K1019">
        <v>78</v>
      </c>
      <c r="L1019">
        <v>88</v>
      </c>
      <c r="M1019">
        <v>89.487049999999996</v>
      </c>
      <c r="N1019" s="4">
        <v>11990</v>
      </c>
      <c r="O1019" s="1">
        <v>3.0271300000000001</v>
      </c>
      <c r="P1019" s="1">
        <v>4.9974999999999996</v>
      </c>
      <c r="Q1019" s="1">
        <v>30090.359</v>
      </c>
      <c r="R1019" s="1"/>
    </row>
    <row r="1020" spans="1:18" x14ac:dyDescent="0.2">
      <c r="A1020" t="s">
        <v>85</v>
      </c>
      <c r="B1020">
        <v>2015</v>
      </c>
      <c r="C1020" t="s">
        <v>22</v>
      </c>
      <c r="D1020" s="1">
        <v>75.634959999999893</v>
      </c>
      <c r="E1020" s="1">
        <v>125.46</v>
      </c>
      <c r="F1020" s="2">
        <v>1.2355E-2</v>
      </c>
      <c r="G1020" s="2">
        <v>5.3011299999999997</v>
      </c>
      <c r="H1020" s="3">
        <v>26.5</v>
      </c>
      <c r="I1020">
        <v>7.5</v>
      </c>
      <c r="J1020">
        <v>92</v>
      </c>
      <c r="K1020">
        <v>88</v>
      </c>
      <c r="L1020">
        <v>90</v>
      </c>
      <c r="M1020">
        <v>90.038730000000001</v>
      </c>
      <c r="N1020" s="4">
        <v>12500</v>
      </c>
      <c r="O1020" s="1">
        <v>3.1121099999999999</v>
      </c>
      <c r="P1020" s="1">
        <v>5.0258599999999998</v>
      </c>
      <c r="Q1020" s="1">
        <v>30470.734</v>
      </c>
      <c r="R1020" s="1"/>
    </row>
    <row r="1021" spans="1:18" x14ac:dyDescent="0.2">
      <c r="A1021" t="s">
        <v>85</v>
      </c>
      <c r="B1021">
        <v>2016</v>
      </c>
      <c r="C1021" t="s">
        <v>22</v>
      </c>
      <c r="D1021" s="1">
        <v>75.860069999999993</v>
      </c>
      <c r="E1021" s="1">
        <v>124.0595</v>
      </c>
      <c r="F1021" s="2">
        <v>1.1885E-2</v>
      </c>
      <c r="G1021" s="2">
        <v>5.3114099999999898</v>
      </c>
      <c r="H1021" s="3">
        <v>26.7</v>
      </c>
      <c r="I1021">
        <v>7.8</v>
      </c>
      <c r="J1021">
        <v>88</v>
      </c>
      <c r="K1021">
        <v>88</v>
      </c>
      <c r="L1021">
        <v>89</v>
      </c>
      <c r="M1021">
        <v>90.585569999999905</v>
      </c>
      <c r="N1021" s="4">
        <v>12850</v>
      </c>
      <c r="O1021" s="1">
        <v>3.17830999999999</v>
      </c>
      <c r="P1021" s="1">
        <v>5.0635899999999996</v>
      </c>
      <c r="Q1021" s="1">
        <v>30926.031999999999</v>
      </c>
      <c r="R1021" s="1"/>
    </row>
    <row r="1022" spans="1:18" x14ac:dyDescent="0.2">
      <c r="A1022" t="s">
        <v>86</v>
      </c>
      <c r="B1022">
        <v>2000</v>
      </c>
      <c r="C1022" t="s">
        <v>22</v>
      </c>
      <c r="D1022" s="1">
        <v>70.574389999999994</v>
      </c>
      <c r="E1022" s="1">
        <v>182.05080000000001</v>
      </c>
      <c r="F1022" s="2">
        <v>1.2319999999999999E-2</v>
      </c>
      <c r="G1022" s="2">
        <v>9.2149099999999997</v>
      </c>
      <c r="H1022" s="3">
        <v>25.3</v>
      </c>
      <c r="I1022">
        <v>4.0999999999999996</v>
      </c>
      <c r="J1022">
        <v>92</v>
      </c>
      <c r="K1022">
        <v>97</v>
      </c>
      <c r="L1022">
        <v>97</v>
      </c>
      <c r="M1022">
        <v>93.307640000000006</v>
      </c>
      <c r="N1022" s="4">
        <v>7100</v>
      </c>
      <c r="O1022" s="1">
        <v>1.7821099999999901</v>
      </c>
      <c r="P1022" s="1">
        <v>5.3237500000000004</v>
      </c>
      <c r="Q1022" s="1">
        <v>102.833</v>
      </c>
      <c r="R1022" s="1"/>
    </row>
    <row r="1023" spans="1:18" x14ac:dyDescent="0.2">
      <c r="A1023" t="s">
        <v>86</v>
      </c>
      <c r="B1023">
        <v>2001</v>
      </c>
      <c r="C1023" t="s">
        <v>22</v>
      </c>
      <c r="D1023" s="1">
        <v>70.835359999999994</v>
      </c>
      <c r="E1023" s="1">
        <v>178.1738</v>
      </c>
      <c r="F1023" s="2">
        <v>1.2109999999999999E-2</v>
      </c>
      <c r="G1023" s="2">
        <v>9.7665000000000006</v>
      </c>
      <c r="H1023" s="3">
        <v>25.4</v>
      </c>
      <c r="I1023">
        <v>4.4000000000000004</v>
      </c>
      <c r="J1023">
        <v>99</v>
      </c>
      <c r="K1023">
        <v>96</v>
      </c>
      <c r="L1023">
        <v>96</v>
      </c>
      <c r="M1023">
        <v>93.539959999999994</v>
      </c>
      <c r="N1023" s="4">
        <v>6970</v>
      </c>
      <c r="O1023" s="1">
        <v>2.0661299999999998</v>
      </c>
      <c r="P1023" s="1">
        <v>5.5843999999999996</v>
      </c>
      <c r="Q1023" s="1">
        <v>103.249</v>
      </c>
      <c r="R1023" s="1"/>
    </row>
    <row r="1024" spans="1:18" x14ac:dyDescent="0.2">
      <c r="A1024" t="s">
        <v>86</v>
      </c>
      <c r="B1024">
        <v>2002</v>
      </c>
      <c r="C1024" t="s">
        <v>22</v>
      </c>
      <c r="D1024" s="1">
        <v>71.029079999999993</v>
      </c>
      <c r="E1024" s="1">
        <v>175.24760000000001</v>
      </c>
      <c r="F1024" s="2">
        <v>1.2685E-2</v>
      </c>
      <c r="G1024" s="2">
        <v>10.991680000000001</v>
      </c>
      <c r="H1024" s="3">
        <v>25.5</v>
      </c>
      <c r="I1024">
        <v>4.5999999999999996</v>
      </c>
      <c r="J1024">
        <v>96</v>
      </c>
      <c r="K1024">
        <v>98</v>
      </c>
      <c r="L1024">
        <v>98</v>
      </c>
      <c r="M1024">
        <v>93.772269999999907</v>
      </c>
      <c r="N1024" s="4">
        <v>7220</v>
      </c>
      <c r="O1024" s="1">
        <v>2.4693900000000002</v>
      </c>
      <c r="P1024" s="1">
        <v>5.97499</v>
      </c>
      <c r="Q1024" s="1">
        <v>103.634</v>
      </c>
      <c r="R1024" s="1"/>
    </row>
    <row r="1025" spans="1:18" x14ac:dyDescent="0.2">
      <c r="A1025" t="s">
        <v>86</v>
      </c>
      <c r="B1025">
        <v>2003</v>
      </c>
      <c r="C1025" t="s">
        <v>22</v>
      </c>
      <c r="D1025" s="1">
        <v>71.012950000000004</v>
      </c>
      <c r="E1025" s="1">
        <v>174.79419999999999</v>
      </c>
      <c r="F1025" s="2">
        <v>1.2959999999999999E-2</v>
      </c>
      <c r="G1025" s="2">
        <v>9.8903800000000004</v>
      </c>
      <c r="H1025" s="3">
        <v>25.7</v>
      </c>
      <c r="I1025">
        <v>4.9000000000000004</v>
      </c>
      <c r="J1025">
        <v>99</v>
      </c>
      <c r="K1025">
        <v>98</v>
      </c>
      <c r="L1025">
        <v>97</v>
      </c>
      <c r="M1025">
        <v>94.004589999999993</v>
      </c>
      <c r="N1025" s="4">
        <v>8050</v>
      </c>
      <c r="O1025" s="1">
        <v>2.2582200000000001</v>
      </c>
      <c r="P1025" s="1">
        <v>5.4197199999999999</v>
      </c>
      <c r="Q1025" s="1">
        <v>104.005</v>
      </c>
      <c r="R1025" s="1"/>
    </row>
    <row r="1026" spans="1:18" x14ac:dyDescent="0.2">
      <c r="A1026" t="s">
        <v>86</v>
      </c>
      <c r="B1026">
        <v>2004</v>
      </c>
      <c r="C1026" t="s">
        <v>22</v>
      </c>
      <c r="D1026" s="1">
        <v>70.289819999999906</v>
      </c>
      <c r="E1026" s="1">
        <v>186.2071</v>
      </c>
      <c r="F1026" s="2">
        <v>1.423E-2</v>
      </c>
      <c r="G1026" s="2">
        <v>8.6837</v>
      </c>
      <c r="H1026" s="3">
        <v>25.8</v>
      </c>
      <c r="I1026">
        <v>5.2</v>
      </c>
      <c r="J1026">
        <v>74</v>
      </c>
      <c r="K1026">
        <v>84</v>
      </c>
      <c r="L1026">
        <v>83</v>
      </c>
      <c r="M1026">
        <v>94.236900000000006</v>
      </c>
      <c r="N1026" s="4">
        <v>7980</v>
      </c>
      <c r="O1026" s="1">
        <v>2.50895</v>
      </c>
      <c r="P1026" s="1">
        <v>5.3108000000000004</v>
      </c>
      <c r="Q1026" s="1">
        <v>104.34699999999999</v>
      </c>
      <c r="R1026" s="1"/>
    </row>
    <row r="1027" spans="1:18" x14ac:dyDescent="0.2">
      <c r="A1027" t="s">
        <v>86</v>
      </c>
      <c r="B1027">
        <v>2005</v>
      </c>
      <c r="C1027" t="s">
        <v>22</v>
      </c>
      <c r="D1027" s="1">
        <v>71.27901</v>
      </c>
      <c r="E1027" s="1">
        <v>171.37260000000001</v>
      </c>
      <c r="F1027" s="2">
        <v>1.3979999999999999E-2</v>
      </c>
      <c r="G1027" s="2">
        <v>8.8509200000000003</v>
      </c>
      <c r="H1027" s="3">
        <v>25.9</v>
      </c>
      <c r="I1027">
        <v>5.6</v>
      </c>
      <c r="J1027">
        <v>99</v>
      </c>
      <c r="K1027">
        <v>99</v>
      </c>
      <c r="L1027">
        <v>99</v>
      </c>
      <c r="M1027">
        <v>94.469219999999893</v>
      </c>
      <c r="N1027" s="4">
        <v>10000</v>
      </c>
      <c r="O1027" s="1">
        <v>2.7012800000000001</v>
      </c>
      <c r="P1027" s="1">
        <v>5.4530799999999999</v>
      </c>
      <c r="Q1027" s="1">
        <v>104.661</v>
      </c>
      <c r="R1027" s="1"/>
    </row>
    <row r="1028" spans="1:18" x14ac:dyDescent="0.2">
      <c r="A1028" t="s">
        <v>86</v>
      </c>
      <c r="B1028">
        <v>2006</v>
      </c>
      <c r="C1028" t="s">
        <v>22</v>
      </c>
      <c r="D1028" s="1">
        <v>71.586749999999995</v>
      </c>
      <c r="E1028" s="1">
        <v>167.2226</v>
      </c>
      <c r="F1028" s="2">
        <v>1.379E-2</v>
      </c>
      <c r="G1028" s="2">
        <v>9.2640399999999996</v>
      </c>
      <c r="H1028" s="3">
        <v>26</v>
      </c>
      <c r="I1028">
        <v>5.9</v>
      </c>
      <c r="J1028">
        <v>98</v>
      </c>
      <c r="K1028">
        <v>91</v>
      </c>
      <c r="L1028">
        <v>91</v>
      </c>
      <c r="M1028">
        <v>94.701530000000005</v>
      </c>
      <c r="N1028" s="4">
        <v>9860</v>
      </c>
      <c r="O1028" s="1">
        <v>2.92117</v>
      </c>
      <c r="P1028" s="1">
        <v>6.0353500000000002</v>
      </c>
      <c r="Q1028" s="1">
        <v>104.932999999999</v>
      </c>
      <c r="R1028" s="1"/>
    </row>
    <row r="1029" spans="1:18" x14ac:dyDescent="0.2">
      <c r="A1029" t="s">
        <v>86</v>
      </c>
      <c r="B1029">
        <v>2007</v>
      </c>
      <c r="C1029" t="s">
        <v>22</v>
      </c>
      <c r="D1029" s="1">
        <v>71.798719999999904</v>
      </c>
      <c r="E1029" s="1">
        <v>164.47229999999999</v>
      </c>
      <c r="F1029" s="2">
        <v>1.324E-2</v>
      </c>
      <c r="G1029" s="2">
        <v>9.1444799999999997</v>
      </c>
      <c r="H1029" s="3">
        <v>26.1</v>
      </c>
      <c r="I1029">
        <v>6.3</v>
      </c>
      <c r="J1029">
        <v>98</v>
      </c>
      <c r="K1029">
        <v>96</v>
      </c>
      <c r="L1029">
        <v>96</v>
      </c>
      <c r="M1029">
        <v>94.933850000000007</v>
      </c>
      <c r="N1029" s="4">
        <v>10570</v>
      </c>
      <c r="O1029" s="1">
        <v>2.6560899999999998</v>
      </c>
      <c r="P1029" s="1">
        <v>5.9131599999999898</v>
      </c>
      <c r="Q1029" s="1">
        <v>105.19</v>
      </c>
      <c r="R1029" s="1"/>
    </row>
    <row r="1030" spans="1:18" x14ac:dyDescent="0.2">
      <c r="A1030" t="s">
        <v>86</v>
      </c>
      <c r="B1030">
        <v>2008</v>
      </c>
      <c r="C1030" t="s">
        <v>22</v>
      </c>
      <c r="D1030" s="1">
        <v>72.065719999999999</v>
      </c>
      <c r="E1030" s="1">
        <v>161.6515</v>
      </c>
      <c r="F1030" s="2">
        <v>1.257E-2</v>
      </c>
      <c r="G1030" s="2">
        <v>9.0383300000000002</v>
      </c>
      <c r="H1030" s="3">
        <v>26.2</v>
      </c>
      <c r="I1030">
        <v>6.7</v>
      </c>
      <c r="J1030">
        <v>99</v>
      </c>
      <c r="K1030">
        <v>99</v>
      </c>
      <c r="L1030">
        <v>99</v>
      </c>
      <c r="M1030">
        <v>95.166159999999905</v>
      </c>
      <c r="N1030" s="4">
        <v>10880</v>
      </c>
      <c r="O1030" s="1">
        <v>2.4005700000000001</v>
      </c>
      <c r="P1030" s="1">
        <v>5.8238599999999998</v>
      </c>
      <c r="Q1030" s="1">
        <v>105.456</v>
      </c>
      <c r="R1030" s="1"/>
    </row>
    <row r="1031" spans="1:18" x14ac:dyDescent="0.2">
      <c r="A1031" t="s">
        <v>86</v>
      </c>
      <c r="B1031">
        <v>2009</v>
      </c>
      <c r="C1031" t="s">
        <v>22</v>
      </c>
      <c r="D1031" s="1">
        <v>72.353229999999996</v>
      </c>
      <c r="E1031" s="1">
        <v>157.8536</v>
      </c>
      <c r="F1031" s="2">
        <v>1.2500000000000001E-2</v>
      </c>
      <c r="G1031" s="2">
        <v>8.5470500000000005</v>
      </c>
      <c r="H1031" s="3">
        <v>26.3</v>
      </c>
      <c r="I1031">
        <v>7.1</v>
      </c>
      <c r="J1031">
        <v>98</v>
      </c>
      <c r="K1031">
        <v>99</v>
      </c>
      <c r="L1031">
        <v>99</v>
      </c>
      <c r="M1031">
        <v>95.398480000000006</v>
      </c>
      <c r="N1031" s="4">
        <v>9880</v>
      </c>
      <c r="O1031" s="1">
        <v>2.6533799999999998</v>
      </c>
      <c r="P1031" s="1">
        <v>6.0763400000000001</v>
      </c>
      <c r="Q1031" s="1">
        <v>105.789</v>
      </c>
      <c r="R1031" s="1"/>
    </row>
    <row r="1032" spans="1:18" x14ac:dyDescent="0.2">
      <c r="A1032" t="s">
        <v>86</v>
      </c>
      <c r="B1032">
        <v>2010</v>
      </c>
      <c r="C1032" t="s">
        <v>22</v>
      </c>
      <c r="D1032" s="1">
        <v>72.605379999999997</v>
      </c>
      <c r="E1032" s="1">
        <v>153.6995</v>
      </c>
      <c r="F1032" s="2">
        <v>1.218E-2</v>
      </c>
      <c r="G1032" s="2">
        <v>8.3555499999999991</v>
      </c>
      <c r="H1032" s="3">
        <v>26.4</v>
      </c>
      <c r="I1032">
        <v>7.6</v>
      </c>
      <c r="J1032">
        <v>95</v>
      </c>
      <c r="K1032">
        <v>94</v>
      </c>
      <c r="L1032">
        <v>97</v>
      </c>
      <c r="M1032">
        <v>95.630790000000005</v>
      </c>
      <c r="N1032" s="4">
        <v>10230</v>
      </c>
      <c r="O1032" s="1">
        <v>2.5402399999999998</v>
      </c>
      <c r="P1032" s="1">
        <v>6.1931699999999896</v>
      </c>
      <c r="Q1032" s="1">
        <v>106.232999999999</v>
      </c>
      <c r="R1032" s="1"/>
    </row>
    <row r="1033" spans="1:18" x14ac:dyDescent="0.2">
      <c r="A1033" t="s">
        <v>86</v>
      </c>
      <c r="B1033">
        <v>2011</v>
      </c>
      <c r="C1033" t="s">
        <v>22</v>
      </c>
      <c r="D1033" s="1">
        <v>72.867409999999893</v>
      </c>
      <c r="E1033" s="1">
        <v>149.75299999999999</v>
      </c>
      <c r="F1033" s="2">
        <v>1.261E-2</v>
      </c>
      <c r="G1033" s="2">
        <v>8.3724299999999996</v>
      </c>
      <c r="H1033" s="3">
        <v>26.5</v>
      </c>
      <c r="I1033">
        <v>8</v>
      </c>
      <c r="J1033">
        <v>95</v>
      </c>
      <c r="K1033">
        <v>95</v>
      </c>
      <c r="L1033">
        <v>95</v>
      </c>
      <c r="M1033">
        <v>95.863109999999907</v>
      </c>
      <c r="N1033" s="4">
        <v>10590</v>
      </c>
      <c r="O1033" s="1">
        <v>2.6167099999999999</v>
      </c>
      <c r="P1033" s="1">
        <v>6.2086699999999997</v>
      </c>
      <c r="Q1033" s="1">
        <v>106.79600000000001</v>
      </c>
      <c r="R1033" s="1"/>
    </row>
    <row r="1034" spans="1:18" x14ac:dyDescent="0.2">
      <c r="A1034" t="s">
        <v>86</v>
      </c>
      <c r="B1034">
        <v>2012</v>
      </c>
      <c r="C1034" t="s">
        <v>22</v>
      </c>
      <c r="D1034" s="1">
        <v>73.060379999999995</v>
      </c>
      <c r="E1034" s="1">
        <v>146.68770000000001</v>
      </c>
      <c r="F1034" s="2">
        <v>1.277E-2</v>
      </c>
      <c r="G1034" s="2">
        <v>8.5066699999999997</v>
      </c>
      <c r="H1034" s="3">
        <v>26.6</v>
      </c>
      <c r="I1034">
        <v>8.5</v>
      </c>
      <c r="J1034">
        <v>94</v>
      </c>
      <c r="K1034">
        <v>98</v>
      </c>
      <c r="L1034">
        <v>97</v>
      </c>
      <c r="M1034">
        <v>95.97139</v>
      </c>
      <c r="N1034" s="4">
        <v>10580</v>
      </c>
      <c r="O1034" s="1">
        <v>2.4788299999999999</v>
      </c>
      <c r="P1034" s="1">
        <v>5.9359599999999997</v>
      </c>
      <c r="Q1034" s="1">
        <v>107.446</v>
      </c>
      <c r="R1034" s="1"/>
    </row>
    <row r="1035" spans="1:18" x14ac:dyDescent="0.2">
      <c r="A1035" t="s">
        <v>86</v>
      </c>
      <c r="B1035">
        <v>2013</v>
      </c>
      <c r="C1035" t="s">
        <v>22</v>
      </c>
      <c r="D1035" s="1">
        <v>73.151809999999998</v>
      </c>
      <c r="E1035" s="1">
        <v>144.60769999999999</v>
      </c>
      <c r="F1035" s="2">
        <v>1.3554999999999999E-2</v>
      </c>
      <c r="G1035" s="2">
        <v>8.5324500000000008</v>
      </c>
      <c r="H1035" s="3">
        <v>26.7</v>
      </c>
      <c r="I1035">
        <v>9</v>
      </c>
      <c r="J1035">
        <v>94</v>
      </c>
      <c r="K1035">
        <v>98</v>
      </c>
      <c r="L1035">
        <v>97</v>
      </c>
      <c r="M1035">
        <v>95.628649999999993</v>
      </c>
      <c r="N1035" s="4">
        <v>11030</v>
      </c>
      <c r="O1035" s="1">
        <v>2.3358699999999999</v>
      </c>
      <c r="P1035" s="1">
        <v>5.6789199999999997</v>
      </c>
      <c r="Q1035" s="1">
        <v>108.17</v>
      </c>
      <c r="R1035" s="1"/>
    </row>
    <row r="1036" spans="1:18" x14ac:dyDescent="0.2">
      <c r="A1036" t="s">
        <v>86</v>
      </c>
      <c r="B1036">
        <v>2014</v>
      </c>
      <c r="C1036" t="s">
        <v>22</v>
      </c>
      <c r="D1036" s="1">
        <v>73.220919999999893</v>
      </c>
      <c r="E1036" s="1">
        <v>142.87289999999999</v>
      </c>
      <c r="F1036" s="2">
        <v>1.4394999999999899E-2</v>
      </c>
      <c r="G1036" s="2">
        <v>8.5380399999999899</v>
      </c>
      <c r="H1036" s="3">
        <v>26.8</v>
      </c>
      <c r="I1036">
        <v>9.6</v>
      </c>
      <c r="J1036">
        <v>94</v>
      </c>
      <c r="K1036">
        <v>81</v>
      </c>
      <c r="L1036">
        <v>97</v>
      </c>
      <c r="M1036">
        <v>95.628649999999993</v>
      </c>
      <c r="N1036" s="4">
        <v>11290</v>
      </c>
      <c r="O1036" s="1">
        <v>2.1535000000000002</v>
      </c>
      <c r="P1036" s="1">
        <v>4.72377</v>
      </c>
      <c r="Q1036" s="1">
        <v>108.902</v>
      </c>
      <c r="R1036" s="1"/>
    </row>
    <row r="1037" spans="1:18" x14ac:dyDescent="0.2">
      <c r="A1037" t="s">
        <v>86</v>
      </c>
      <c r="B1037">
        <v>2015</v>
      </c>
      <c r="C1037" t="s">
        <v>22</v>
      </c>
      <c r="D1037" s="1">
        <v>73.323179999999994</v>
      </c>
      <c r="E1037" s="1">
        <v>141.28489999999999</v>
      </c>
      <c r="F1037" s="2">
        <v>1.4695E-2</v>
      </c>
      <c r="G1037" s="2">
        <v>8.6853499999999997</v>
      </c>
      <c r="H1037" s="3">
        <v>26.9</v>
      </c>
      <c r="I1037">
        <v>10.1</v>
      </c>
      <c r="J1037">
        <v>99</v>
      </c>
      <c r="K1037">
        <v>99</v>
      </c>
      <c r="L1037">
        <v>92</v>
      </c>
      <c r="M1037">
        <v>95.628649999999993</v>
      </c>
      <c r="N1037" s="4">
        <v>11760</v>
      </c>
      <c r="O1037" s="1">
        <v>1.94828</v>
      </c>
      <c r="P1037" s="1">
        <v>4.7173299999999996</v>
      </c>
      <c r="Q1037" s="1">
        <v>109.59899999999899</v>
      </c>
      <c r="R1037" s="1"/>
    </row>
    <row r="1038" spans="1:18" x14ac:dyDescent="0.2">
      <c r="A1038" t="s">
        <v>86</v>
      </c>
      <c r="B1038">
        <v>2016</v>
      </c>
      <c r="C1038" t="s">
        <v>22</v>
      </c>
      <c r="D1038" s="1">
        <v>73.403959999999998</v>
      </c>
      <c r="E1038" s="1">
        <v>140.1568</v>
      </c>
      <c r="F1038" s="2">
        <v>1.4905E-2</v>
      </c>
      <c r="G1038" s="2">
        <v>8.8655100000000004</v>
      </c>
      <c r="H1038" s="3">
        <v>27</v>
      </c>
      <c r="I1038">
        <v>10.7</v>
      </c>
      <c r="J1038">
        <v>95</v>
      </c>
      <c r="K1038">
        <v>98</v>
      </c>
      <c r="L1038">
        <v>96</v>
      </c>
      <c r="M1038">
        <v>95.628649999999993</v>
      </c>
      <c r="N1038" s="4">
        <v>12580</v>
      </c>
      <c r="O1038" s="1">
        <v>2.1637</v>
      </c>
      <c r="P1038" s="1">
        <v>4.6879900000000001</v>
      </c>
      <c r="Q1038" s="1">
        <v>110.261</v>
      </c>
      <c r="R1038" s="1"/>
    </row>
    <row r="1039" spans="1:18" x14ac:dyDescent="0.2">
      <c r="A1039" t="s">
        <v>87</v>
      </c>
      <c r="B1039">
        <v>2000</v>
      </c>
      <c r="C1039" t="s">
        <v>22</v>
      </c>
      <c r="D1039" s="1">
        <v>67.631680000000003</v>
      </c>
      <c r="E1039" s="1">
        <v>219.64750000000001</v>
      </c>
      <c r="F1039" s="2">
        <v>4.3089999999999899E-2</v>
      </c>
      <c r="G1039" s="2">
        <v>2.5233400000000001</v>
      </c>
      <c r="H1039" s="3">
        <v>25</v>
      </c>
      <c r="I1039">
        <v>4.2</v>
      </c>
      <c r="J1039">
        <v>86</v>
      </c>
      <c r="K1039">
        <v>80</v>
      </c>
      <c r="L1039">
        <v>81</v>
      </c>
      <c r="M1039">
        <v>85.753769999999903</v>
      </c>
      <c r="N1039" s="4">
        <v>4780</v>
      </c>
      <c r="O1039" s="1">
        <v>2.0169899999999998</v>
      </c>
      <c r="P1039" s="1">
        <v>5.6911199999999997</v>
      </c>
      <c r="Q1039" s="1">
        <v>11650.743</v>
      </c>
      <c r="R1039" s="1"/>
    </row>
    <row r="1040" spans="1:18" x14ac:dyDescent="0.2">
      <c r="A1040" t="s">
        <v>87</v>
      </c>
      <c r="B1040">
        <v>2001</v>
      </c>
      <c r="C1040" t="s">
        <v>22</v>
      </c>
      <c r="D1040" s="1">
        <v>68.106650000000002</v>
      </c>
      <c r="E1040" s="1">
        <v>214.30179999999999</v>
      </c>
      <c r="F1040" s="2">
        <v>4.1480000000000003E-2</v>
      </c>
      <c r="G1040" s="2">
        <v>2.41398</v>
      </c>
      <c r="H1040" s="3">
        <v>25.1</v>
      </c>
      <c r="I1040">
        <v>4.5</v>
      </c>
      <c r="J1040">
        <v>91</v>
      </c>
      <c r="K1040">
        <v>78</v>
      </c>
      <c r="L1040">
        <v>77</v>
      </c>
      <c r="M1040">
        <v>86.284210000000002</v>
      </c>
      <c r="N1040" s="4">
        <v>4910</v>
      </c>
      <c r="O1040" s="1">
        <v>2.08955</v>
      </c>
      <c r="P1040" s="1">
        <v>6.4010899999999999</v>
      </c>
      <c r="Q1040" s="1">
        <v>11924.946</v>
      </c>
      <c r="R1040" s="1"/>
    </row>
    <row r="1041" spans="1:18" x14ac:dyDescent="0.2">
      <c r="A1041" t="s">
        <v>87</v>
      </c>
      <c r="B1041">
        <v>2002</v>
      </c>
      <c r="C1041" t="s">
        <v>22</v>
      </c>
      <c r="D1041" s="1">
        <v>68.950630000000004</v>
      </c>
      <c r="E1041" s="1">
        <v>205.7988</v>
      </c>
      <c r="F1041" s="2">
        <v>3.9544999999999997E-2</v>
      </c>
      <c r="G1041" s="2">
        <v>2.3045100000000001</v>
      </c>
      <c r="H1041" s="3">
        <v>25.2</v>
      </c>
      <c r="I1041">
        <v>4.8</v>
      </c>
      <c r="J1041">
        <v>92</v>
      </c>
      <c r="K1041">
        <v>82</v>
      </c>
      <c r="L1041">
        <v>82</v>
      </c>
      <c r="M1041">
        <v>86.810680000000005</v>
      </c>
      <c r="N1041" s="4">
        <v>5010</v>
      </c>
      <c r="O1041" s="1">
        <v>2.0516700000000001</v>
      </c>
      <c r="P1041" s="1">
        <v>6.3437700000000001</v>
      </c>
      <c r="Q1041" s="1">
        <v>12208.848</v>
      </c>
      <c r="R1041" s="1"/>
    </row>
    <row r="1042" spans="1:18" x14ac:dyDescent="0.2">
      <c r="A1042" t="s">
        <v>87</v>
      </c>
      <c r="B1042">
        <v>2003</v>
      </c>
      <c r="C1042" t="s">
        <v>22</v>
      </c>
      <c r="D1042" s="1">
        <v>69.091380000000001</v>
      </c>
      <c r="E1042" s="1">
        <v>209.0488</v>
      </c>
      <c r="F1042" s="2">
        <v>3.7705000000000002E-2</v>
      </c>
      <c r="G1042" s="2">
        <v>2.3404099999999999</v>
      </c>
      <c r="H1042" s="3">
        <v>25.3</v>
      </c>
      <c r="I1042">
        <v>5.0999999999999996</v>
      </c>
      <c r="J1042">
        <v>94</v>
      </c>
      <c r="K1042">
        <v>84</v>
      </c>
      <c r="L1042">
        <v>84</v>
      </c>
      <c r="M1042">
        <v>87.329490000000007</v>
      </c>
      <c r="N1042" s="4">
        <v>5110</v>
      </c>
      <c r="O1042" s="1">
        <v>2.14981</v>
      </c>
      <c r="P1042" s="1">
        <v>6.4798099999999996</v>
      </c>
      <c r="Q1042" s="1">
        <v>12500.477999999999</v>
      </c>
      <c r="R1042" s="1"/>
    </row>
    <row r="1043" spans="1:18" x14ac:dyDescent="0.2">
      <c r="A1043" t="s">
        <v>87</v>
      </c>
      <c r="B1043">
        <v>2004</v>
      </c>
      <c r="C1043" t="s">
        <v>22</v>
      </c>
      <c r="D1043" s="1">
        <v>69.357129999999998</v>
      </c>
      <c r="E1043" s="1">
        <v>206.1377</v>
      </c>
      <c r="F1043" s="2">
        <v>3.5874999999999997E-2</v>
      </c>
      <c r="G1043" s="2">
        <v>2.3838599999999999</v>
      </c>
      <c r="H1043" s="3">
        <v>25.4</v>
      </c>
      <c r="I1043">
        <v>5.4</v>
      </c>
      <c r="J1043">
        <v>95</v>
      </c>
      <c r="K1043">
        <v>88</v>
      </c>
      <c r="L1043">
        <v>87</v>
      </c>
      <c r="M1043">
        <v>87.842320000000001</v>
      </c>
      <c r="N1043" s="4">
        <v>5280</v>
      </c>
      <c r="O1043" s="1">
        <v>2.1100400000000001</v>
      </c>
      <c r="P1043" s="1">
        <v>6.5285599999999997</v>
      </c>
      <c r="Q1043" s="1">
        <v>12796.924999999999</v>
      </c>
      <c r="R1043" s="1"/>
    </row>
    <row r="1044" spans="1:18" x14ac:dyDescent="0.2">
      <c r="A1044" t="s">
        <v>87</v>
      </c>
      <c r="B1044">
        <v>2005</v>
      </c>
      <c r="C1044" t="s">
        <v>22</v>
      </c>
      <c r="D1044" s="1">
        <v>69.139859999999999</v>
      </c>
      <c r="E1044" s="1">
        <v>211.16919999999999</v>
      </c>
      <c r="F1044" s="2">
        <v>3.4625000000000003E-2</v>
      </c>
      <c r="G1044" s="2">
        <v>2.3424800000000001</v>
      </c>
      <c r="H1044" s="3">
        <v>25.5</v>
      </c>
      <c r="I1044">
        <v>5.7</v>
      </c>
      <c r="J1044">
        <v>93</v>
      </c>
      <c r="K1044">
        <v>87</v>
      </c>
      <c r="L1044">
        <v>87</v>
      </c>
      <c r="M1044">
        <v>88.351309999999998</v>
      </c>
      <c r="N1044" s="4">
        <v>5490</v>
      </c>
      <c r="O1044" s="1">
        <v>1.9486399999999999</v>
      </c>
      <c r="P1044" s="1">
        <v>6.3688799999999999</v>
      </c>
      <c r="Q1044" s="1">
        <v>13096.028</v>
      </c>
      <c r="R1044" s="1"/>
    </row>
    <row r="1045" spans="1:18" x14ac:dyDescent="0.2">
      <c r="A1045" t="s">
        <v>87</v>
      </c>
      <c r="B1045">
        <v>2006</v>
      </c>
      <c r="C1045" t="s">
        <v>22</v>
      </c>
      <c r="D1045" s="1">
        <v>69.697140000000005</v>
      </c>
      <c r="E1045" s="1">
        <v>205.4417</v>
      </c>
      <c r="F1045" s="2">
        <v>3.3529999999999997E-2</v>
      </c>
      <c r="G1045" s="2">
        <v>2.3551199999999999</v>
      </c>
      <c r="H1045" s="3">
        <v>25.6</v>
      </c>
      <c r="I1045">
        <v>6</v>
      </c>
      <c r="J1045">
        <v>95</v>
      </c>
      <c r="K1045">
        <v>90</v>
      </c>
      <c r="L1045">
        <v>89</v>
      </c>
      <c r="M1045">
        <v>88.856610000000003</v>
      </c>
      <c r="N1045" s="4">
        <v>5790</v>
      </c>
      <c r="O1045" s="1">
        <v>2.14019</v>
      </c>
      <c r="P1045" s="1">
        <v>6.5903</v>
      </c>
      <c r="Q1045" s="1">
        <v>13397.021000000001</v>
      </c>
      <c r="R1045" s="1"/>
    </row>
    <row r="1046" spans="1:18" x14ac:dyDescent="0.2">
      <c r="A1046" t="s">
        <v>87</v>
      </c>
      <c r="B1046">
        <v>2007</v>
      </c>
      <c r="C1046" t="s">
        <v>22</v>
      </c>
      <c r="D1046" s="1">
        <v>70.580600000000004</v>
      </c>
      <c r="E1046" s="1">
        <v>190.542</v>
      </c>
      <c r="F1046" s="2">
        <v>3.2895000000000001E-2</v>
      </c>
      <c r="G1046" s="2">
        <v>2.3631599999999899</v>
      </c>
      <c r="H1046" s="3">
        <v>25.7</v>
      </c>
      <c r="I1046">
        <v>6.4</v>
      </c>
      <c r="J1046">
        <v>86</v>
      </c>
      <c r="K1046">
        <v>85</v>
      </c>
      <c r="L1046">
        <v>85</v>
      </c>
      <c r="M1046">
        <v>89.358379999999997</v>
      </c>
      <c r="N1046" s="4">
        <v>6170</v>
      </c>
      <c r="O1046" s="1">
        <v>2.0322399999999998</v>
      </c>
      <c r="P1046" s="1">
        <v>6.35893</v>
      </c>
      <c r="Q1046" s="1">
        <v>13700.326999999999</v>
      </c>
      <c r="R1046" s="1"/>
    </row>
    <row r="1047" spans="1:18" x14ac:dyDescent="0.2">
      <c r="A1047" t="s">
        <v>87</v>
      </c>
      <c r="B1047">
        <v>2008</v>
      </c>
      <c r="C1047" t="s">
        <v>22</v>
      </c>
      <c r="D1047" s="1">
        <v>70.960009999999997</v>
      </c>
      <c r="E1047" s="1">
        <v>186.4059</v>
      </c>
      <c r="F1047" s="2">
        <v>3.2474999999999997E-2</v>
      </c>
      <c r="G1047" s="2">
        <v>2.1044999999999998</v>
      </c>
      <c r="H1047" s="3">
        <v>25.8</v>
      </c>
      <c r="I1047">
        <v>6.7</v>
      </c>
      <c r="J1047">
        <v>96</v>
      </c>
      <c r="K1047">
        <v>96</v>
      </c>
      <c r="L1047">
        <v>95</v>
      </c>
      <c r="M1047">
        <v>89.8566</v>
      </c>
      <c r="N1047" s="4">
        <v>6380</v>
      </c>
      <c r="O1047" s="1">
        <v>2.1129099999999998</v>
      </c>
      <c r="P1047" s="1">
        <v>6.2551199999999998</v>
      </c>
      <c r="Q1047" s="1">
        <v>14006.428</v>
      </c>
      <c r="R1047" s="1"/>
    </row>
    <row r="1048" spans="1:18" x14ac:dyDescent="0.2">
      <c r="A1048" t="s">
        <v>87</v>
      </c>
      <c r="B1048">
        <v>2009</v>
      </c>
      <c r="C1048" t="s">
        <v>22</v>
      </c>
      <c r="D1048" s="1">
        <v>70.776330000000002</v>
      </c>
      <c r="E1048" s="1">
        <v>190.76689999999999</v>
      </c>
      <c r="F1048" s="2">
        <v>3.1914999999999999E-2</v>
      </c>
      <c r="G1048" s="2">
        <v>2.02772</v>
      </c>
      <c r="H1048" s="3">
        <v>25.9</v>
      </c>
      <c r="I1048">
        <v>7.1</v>
      </c>
      <c r="J1048">
        <v>92</v>
      </c>
      <c r="K1048">
        <v>92</v>
      </c>
      <c r="L1048">
        <v>92</v>
      </c>
      <c r="M1048">
        <v>90.350909999999999</v>
      </c>
      <c r="N1048" s="4">
        <v>6290</v>
      </c>
      <c r="O1048" s="1">
        <v>2.2745599999999899</v>
      </c>
      <c r="P1048" s="1">
        <v>6.3809500000000003</v>
      </c>
      <c r="Q1048" s="1">
        <v>14316.263000000001</v>
      </c>
      <c r="R1048" s="1"/>
    </row>
    <row r="1049" spans="1:18" x14ac:dyDescent="0.2">
      <c r="A1049" t="s">
        <v>87</v>
      </c>
      <c r="B1049">
        <v>2010</v>
      </c>
      <c r="C1049" t="s">
        <v>22</v>
      </c>
      <c r="D1049" s="1">
        <v>70.997410000000002</v>
      </c>
      <c r="E1049" s="1">
        <v>186.1481</v>
      </c>
      <c r="F1049" s="2">
        <v>3.1064999999999999E-2</v>
      </c>
      <c r="G1049" s="2">
        <v>2.01952</v>
      </c>
      <c r="H1049" s="3">
        <v>26</v>
      </c>
      <c r="I1049">
        <v>7.4</v>
      </c>
      <c r="J1049">
        <v>93</v>
      </c>
      <c r="K1049">
        <v>94</v>
      </c>
      <c r="L1049">
        <v>94</v>
      </c>
      <c r="M1049">
        <v>90.841819999999998</v>
      </c>
      <c r="N1049" s="4">
        <v>6400</v>
      </c>
      <c r="O1049" s="1">
        <v>2.06968</v>
      </c>
      <c r="P1049" s="1">
        <v>6.1494400000000002</v>
      </c>
      <c r="Q1049" s="1">
        <v>14630.416999999999</v>
      </c>
      <c r="R1049" s="1"/>
    </row>
    <row r="1050" spans="1:18" x14ac:dyDescent="0.2">
      <c r="A1050" t="s">
        <v>87</v>
      </c>
      <c r="B1050">
        <v>2011</v>
      </c>
      <c r="C1050" t="s">
        <v>22</v>
      </c>
      <c r="D1050" s="1">
        <v>71.588269999999994</v>
      </c>
      <c r="E1050" s="1">
        <v>179.7645</v>
      </c>
      <c r="F1050" s="2">
        <v>2.9784999999999999E-2</v>
      </c>
      <c r="G1050" s="2">
        <v>2.0400700000000001</v>
      </c>
      <c r="H1050" s="3">
        <v>26.1</v>
      </c>
      <c r="I1050">
        <v>7.8</v>
      </c>
      <c r="J1050">
        <v>89</v>
      </c>
      <c r="K1050">
        <v>88</v>
      </c>
      <c r="L1050">
        <v>88</v>
      </c>
      <c r="M1050">
        <v>91.328969999999998</v>
      </c>
      <c r="N1050" s="4">
        <v>6630</v>
      </c>
      <c r="O1050" s="1">
        <v>1.98454</v>
      </c>
      <c r="P1050" s="1">
        <v>5.9363599999999996</v>
      </c>
      <c r="Q1050" s="1">
        <v>14948.800999999999</v>
      </c>
      <c r="R1050" s="1"/>
    </row>
    <row r="1051" spans="1:18" x14ac:dyDescent="0.2">
      <c r="A1051" t="s">
        <v>87</v>
      </c>
      <c r="B1051">
        <v>2012</v>
      </c>
      <c r="C1051" t="s">
        <v>22</v>
      </c>
      <c r="D1051" s="1">
        <v>72.037649999999999</v>
      </c>
      <c r="E1051" s="1">
        <v>173.04730000000001</v>
      </c>
      <c r="F1051" s="2">
        <v>2.8379999999999999E-2</v>
      </c>
      <c r="G1051" s="2">
        <v>1.90293</v>
      </c>
      <c r="H1051" s="3">
        <v>26.2</v>
      </c>
      <c r="I1051">
        <v>8.1999999999999993</v>
      </c>
      <c r="J1051">
        <v>93</v>
      </c>
      <c r="K1051">
        <v>94</v>
      </c>
      <c r="L1051">
        <v>96</v>
      </c>
      <c r="M1051">
        <v>91.812600000000003</v>
      </c>
      <c r="N1051" s="4">
        <v>6880</v>
      </c>
      <c r="O1051" s="1">
        <v>2.0067699999999999</v>
      </c>
      <c r="P1051" s="1">
        <v>6.0147500000000003</v>
      </c>
      <c r="Q1051" s="1">
        <v>15270.771000000001</v>
      </c>
      <c r="R1051" s="1"/>
    </row>
    <row r="1052" spans="1:18" x14ac:dyDescent="0.2">
      <c r="A1052" t="s">
        <v>87</v>
      </c>
      <c r="B1052">
        <v>2013</v>
      </c>
      <c r="C1052" t="s">
        <v>22</v>
      </c>
      <c r="D1052" s="1">
        <v>72.24391</v>
      </c>
      <c r="E1052" s="1">
        <v>172.3211</v>
      </c>
      <c r="F1052" s="2">
        <v>2.6894999999999999E-2</v>
      </c>
      <c r="G1052" s="2">
        <v>1.81609</v>
      </c>
      <c r="H1052" s="3">
        <v>26.3</v>
      </c>
      <c r="I1052">
        <v>8.6</v>
      </c>
      <c r="J1052">
        <v>85</v>
      </c>
      <c r="K1052">
        <v>84</v>
      </c>
      <c r="L1052">
        <v>85</v>
      </c>
      <c r="M1052">
        <v>92.293750000000003</v>
      </c>
      <c r="N1052" s="4">
        <v>7120</v>
      </c>
      <c r="O1052" s="1">
        <v>2.1797</v>
      </c>
      <c r="P1052" s="1">
        <v>6.1695399999999996</v>
      </c>
      <c r="Q1052" s="1">
        <v>15595.816000000001</v>
      </c>
      <c r="R1052" s="1"/>
    </row>
    <row r="1053" spans="1:18" x14ac:dyDescent="0.2">
      <c r="A1053" t="s">
        <v>87</v>
      </c>
      <c r="B1053">
        <v>2014</v>
      </c>
      <c r="C1053" t="s">
        <v>22</v>
      </c>
      <c r="D1053" s="1">
        <v>72.568159999999907</v>
      </c>
      <c r="E1053" s="1">
        <v>169.08920000000001</v>
      </c>
      <c r="F1053" s="2">
        <v>2.5514999999999999E-2</v>
      </c>
      <c r="G1053" s="2">
        <v>1.6774799999999901</v>
      </c>
      <c r="H1053" s="3">
        <v>26.4</v>
      </c>
      <c r="I1053">
        <v>9.1</v>
      </c>
      <c r="J1053">
        <v>67</v>
      </c>
      <c r="K1053">
        <v>65</v>
      </c>
      <c r="L1053">
        <v>73</v>
      </c>
      <c r="M1053">
        <v>92.77225</v>
      </c>
      <c r="N1053" s="4">
        <v>7370</v>
      </c>
      <c r="O1053" s="1">
        <v>2.2048099999999899</v>
      </c>
      <c r="P1053" s="1">
        <v>5.9423699999999897</v>
      </c>
      <c r="Q1053" s="1">
        <v>15923.236000000001</v>
      </c>
      <c r="R1053" s="1"/>
    </row>
    <row r="1054" spans="1:18" x14ac:dyDescent="0.2">
      <c r="A1054" t="s">
        <v>87</v>
      </c>
      <c r="B1054">
        <v>2015</v>
      </c>
      <c r="C1054" t="s">
        <v>22</v>
      </c>
      <c r="D1054" s="1">
        <v>72.932640000000006</v>
      </c>
      <c r="E1054" s="1">
        <v>164.74379999999999</v>
      </c>
      <c r="F1054" s="2">
        <v>2.444E-2</v>
      </c>
      <c r="G1054" s="2">
        <v>1.63669</v>
      </c>
      <c r="H1054" s="3">
        <v>26.5</v>
      </c>
      <c r="I1054">
        <v>9.5</v>
      </c>
      <c r="J1054">
        <v>77</v>
      </c>
      <c r="K1054">
        <v>90</v>
      </c>
      <c r="L1054">
        <v>74</v>
      </c>
      <c r="M1054">
        <v>93.24812</v>
      </c>
      <c r="N1054" s="4">
        <v>7620</v>
      </c>
      <c r="O1054" s="1">
        <v>2.2151900000000002</v>
      </c>
      <c r="P1054" s="1">
        <v>5.9604799999999996</v>
      </c>
      <c r="Q1054" s="1">
        <v>16252.4289999999</v>
      </c>
      <c r="R1054" s="1"/>
    </row>
    <row r="1055" spans="1:18" x14ac:dyDescent="0.2">
      <c r="A1055" t="s">
        <v>87</v>
      </c>
      <c r="B1055">
        <v>2016</v>
      </c>
      <c r="C1055" t="s">
        <v>22</v>
      </c>
      <c r="D1055" s="1">
        <v>73.227069999999998</v>
      </c>
      <c r="E1055" s="1">
        <v>161.6523</v>
      </c>
      <c r="F1055" s="2">
        <v>2.3689999999999999E-2</v>
      </c>
      <c r="G1055" s="2">
        <v>1.59337</v>
      </c>
      <c r="H1055" s="3">
        <v>26.6</v>
      </c>
      <c r="I1055">
        <v>9.9</v>
      </c>
      <c r="J1055">
        <v>86</v>
      </c>
      <c r="K1055">
        <v>82</v>
      </c>
      <c r="L1055">
        <v>80</v>
      </c>
      <c r="M1055">
        <v>93.720889999999997</v>
      </c>
      <c r="N1055" s="4">
        <v>7780</v>
      </c>
      <c r="O1055" s="1">
        <v>2.1877499999999999</v>
      </c>
      <c r="P1055" s="1">
        <v>6.0086699999999897</v>
      </c>
      <c r="Q1055" s="1">
        <v>16583.076000000001</v>
      </c>
      <c r="R1055" s="1"/>
    </row>
    <row r="1056" spans="1:18" x14ac:dyDescent="0.2">
      <c r="A1056" t="s">
        <v>88</v>
      </c>
      <c r="B1056">
        <v>2000</v>
      </c>
      <c r="C1056" t="s">
        <v>22</v>
      </c>
      <c r="D1056" s="1">
        <v>64.658059999999907</v>
      </c>
      <c r="E1056" s="1">
        <v>282.39249999999998</v>
      </c>
      <c r="F1056" s="2">
        <v>4.1694999999999899E-2</v>
      </c>
      <c r="G1056" s="2">
        <v>6.8210699999999997</v>
      </c>
      <c r="H1056" s="3">
        <v>24.6</v>
      </c>
      <c r="I1056">
        <v>3.7</v>
      </c>
      <c r="J1056">
        <v>86</v>
      </c>
      <c r="K1056">
        <v>79</v>
      </c>
      <c r="L1056">
        <v>88</v>
      </c>
      <c r="M1056">
        <v>87.90513</v>
      </c>
      <c r="N1056" s="4">
        <v>3450</v>
      </c>
      <c r="O1056" s="1">
        <v>2.0668899999999999</v>
      </c>
      <c r="P1056" s="1">
        <v>3.8872399999999998</v>
      </c>
      <c r="Q1056" s="1">
        <v>746.71500000000003</v>
      </c>
      <c r="R1056" s="1"/>
    </row>
    <row r="1057" spans="1:18" x14ac:dyDescent="0.2">
      <c r="A1057" t="s">
        <v>88</v>
      </c>
      <c r="B1057">
        <v>2001</v>
      </c>
      <c r="C1057" t="s">
        <v>22</v>
      </c>
      <c r="D1057" s="1">
        <v>65.102199999999996</v>
      </c>
      <c r="E1057" s="1">
        <v>272.8861</v>
      </c>
      <c r="F1057" s="2">
        <v>4.1300000000000003E-2</v>
      </c>
      <c r="G1057" s="2">
        <v>7.36442</v>
      </c>
      <c r="H1057" s="3">
        <v>24.8</v>
      </c>
      <c r="I1057">
        <v>3.9</v>
      </c>
      <c r="J1057">
        <v>92</v>
      </c>
      <c r="K1057">
        <v>90</v>
      </c>
      <c r="L1057">
        <v>85</v>
      </c>
      <c r="M1057">
        <v>88.383619999999993</v>
      </c>
      <c r="N1057" s="4">
        <v>3570</v>
      </c>
      <c r="O1057" s="1">
        <v>2.1189499999999999</v>
      </c>
      <c r="P1057" s="1">
        <v>4.0205799999999998</v>
      </c>
      <c r="Q1057" s="1">
        <v>745.20600000000002</v>
      </c>
      <c r="R1057" s="1"/>
    </row>
    <row r="1058" spans="1:18" x14ac:dyDescent="0.2">
      <c r="A1058" t="s">
        <v>88</v>
      </c>
      <c r="B1058">
        <v>2002</v>
      </c>
      <c r="C1058" t="s">
        <v>22</v>
      </c>
      <c r="D1058" s="1">
        <v>64.466279999999998</v>
      </c>
      <c r="E1058" s="1">
        <v>280.16289999999998</v>
      </c>
      <c r="F1058" s="2">
        <v>4.0175000000000002E-2</v>
      </c>
      <c r="G1058" s="2">
        <v>8.4662899999999901</v>
      </c>
      <c r="H1058" s="3">
        <v>24.9</v>
      </c>
      <c r="I1058">
        <v>4.2</v>
      </c>
      <c r="J1058">
        <v>93</v>
      </c>
      <c r="K1058">
        <v>93</v>
      </c>
      <c r="L1058">
        <v>91</v>
      </c>
      <c r="M1058">
        <v>88.862690000000001</v>
      </c>
      <c r="N1058" s="4">
        <v>3660</v>
      </c>
      <c r="O1058" s="1">
        <v>2.3051200000000001</v>
      </c>
      <c r="P1058" s="1">
        <v>4.19278</v>
      </c>
      <c r="Q1058" s="1">
        <v>744.78899999999999</v>
      </c>
      <c r="R1058" s="1"/>
    </row>
    <row r="1059" spans="1:18" x14ac:dyDescent="0.2">
      <c r="A1059" t="s">
        <v>88</v>
      </c>
      <c r="B1059">
        <v>2003</v>
      </c>
      <c r="C1059" t="s">
        <v>22</v>
      </c>
      <c r="D1059" s="1">
        <v>64.392690000000002</v>
      </c>
      <c r="E1059" s="1">
        <v>276.98200000000003</v>
      </c>
      <c r="F1059" s="2">
        <v>3.8559999999999997E-2</v>
      </c>
      <c r="G1059" s="2">
        <v>8.7491899999999898</v>
      </c>
      <c r="H1059" s="3">
        <v>25</v>
      </c>
      <c r="I1059">
        <v>4.5</v>
      </c>
      <c r="J1059">
        <v>89</v>
      </c>
      <c r="K1059">
        <v>91</v>
      </c>
      <c r="L1059">
        <v>90</v>
      </c>
      <c r="M1059">
        <v>89.333879999999994</v>
      </c>
      <c r="N1059" s="4">
        <v>3770</v>
      </c>
      <c r="O1059" s="1">
        <v>2.2984399999999998</v>
      </c>
      <c r="P1059" s="1">
        <v>4.2806499999999996</v>
      </c>
      <c r="Q1059" s="1">
        <v>745.14300000000003</v>
      </c>
      <c r="R1059" s="1"/>
    </row>
    <row r="1060" spans="1:18" x14ac:dyDescent="0.2">
      <c r="A1060" t="s">
        <v>88</v>
      </c>
      <c r="B1060">
        <v>2004</v>
      </c>
      <c r="C1060" t="s">
        <v>22</v>
      </c>
      <c r="D1060" s="1">
        <v>64.577680000000001</v>
      </c>
      <c r="E1060" s="1">
        <v>270.42399999999998</v>
      </c>
      <c r="F1060" s="2">
        <v>3.6839999999999998E-2</v>
      </c>
      <c r="G1060" s="2">
        <v>8.6456300000000006</v>
      </c>
      <c r="H1060" s="3">
        <v>25.1</v>
      </c>
      <c r="I1060">
        <v>4.8</v>
      </c>
      <c r="J1060">
        <v>88</v>
      </c>
      <c r="K1060">
        <v>91</v>
      </c>
      <c r="L1060">
        <v>91</v>
      </c>
      <c r="M1060">
        <v>89.803579999999997</v>
      </c>
      <c r="N1060" s="4">
        <v>4000</v>
      </c>
      <c r="O1060" s="1">
        <v>2.2491300000000001</v>
      </c>
      <c r="P1060" s="1">
        <v>4.8582999999999998</v>
      </c>
      <c r="Q1060" s="1">
        <v>745.73699999999997</v>
      </c>
      <c r="R1060" s="1"/>
    </row>
    <row r="1061" spans="1:18" x14ac:dyDescent="0.2">
      <c r="A1061" t="s">
        <v>88</v>
      </c>
      <c r="B1061">
        <v>2005</v>
      </c>
      <c r="C1061" t="s">
        <v>22</v>
      </c>
      <c r="D1061" s="1">
        <v>64.784750000000003</v>
      </c>
      <c r="E1061" s="1">
        <v>266.55950000000001</v>
      </c>
      <c r="F1061" s="2">
        <v>3.5549999999999998E-2</v>
      </c>
      <c r="G1061" s="2">
        <v>5.84056</v>
      </c>
      <c r="H1061" s="3">
        <v>25.2</v>
      </c>
      <c r="I1061">
        <v>5.2</v>
      </c>
      <c r="J1061">
        <v>92</v>
      </c>
      <c r="K1061">
        <v>93</v>
      </c>
      <c r="L1061">
        <v>93</v>
      </c>
      <c r="M1061">
        <v>90.274090000000001</v>
      </c>
      <c r="N1061" s="4">
        <v>4110</v>
      </c>
      <c r="O1061" s="1">
        <v>2.25169</v>
      </c>
      <c r="P1061" s="1">
        <v>5.1870799999999999</v>
      </c>
      <c r="Q1061" s="1">
        <v>746.16300000000001</v>
      </c>
      <c r="R1061" s="1"/>
    </row>
    <row r="1062" spans="1:18" x14ac:dyDescent="0.2">
      <c r="A1062" t="s">
        <v>88</v>
      </c>
      <c r="B1062">
        <v>2006</v>
      </c>
      <c r="C1062" t="s">
        <v>22</v>
      </c>
      <c r="D1062" s="1">
        <v>64.99973</v>
      </c>
      <c r="E1062" s="1">
        <v>266.73910000000001</v>
      </c>
      <c r="F1062" s="2">
        <v>3.4709999999999998E-2</v>
      </c>
      <c r="G1062" s="2">
        <v>5.6787099999999997</v>
      </c>
      <c r="H1062" s="3">
        <v>25.3</v>
      </c>
      <c r="I1062">
        <v>5.5</v>
      </c>
      <c r="J1062">
        <v>90</v>
      </c>
      <c r="K1062">
        <v>92</v>
      </c>
      <c r="L1062">
        <v>93</v>
      </c>
      <c r="M1062">
        <v>90.745480000000001</v>
      </c>
      <c r="N1062" s="4">
        <v>4700</v>
      </c>
      <c r="O1062" s="1">
        <v>1.7932599999999901</v>
      </c>
      <c r="P1062" s="1">
        <v>5.0209000000000001</v>
      </c>
      <c r="Q1062" s="1">
        <v>746.34299999999996</v>
      </c>
      <c r="R1062" s="1"/>
    </row>
    <row r="1063" spans="1:18" x14ac:dyDescent="0.2">
      <c r="A1063" t="s">
        <v>88</v>
      </c>
      <c r="B1063">
        <v>2007</v>
      </c>
      <c r="C1063" t="s">
        <v>22</v>
      </c>
      <c r="D1063" s="1">
        <v>65.648110000000003</v>
      </c>
      <c r="E1063" s="1">
        <v>256.52890000000002</v>
      </c>
      <c r="F1063" s="2">
        <v>3.4235000000000002E-2</v>
      </c>
      <c r="G1063" s="2">
        <v>5.73142</v>
      </c>
      <c r="H1063" s="3">
        <v>25.4</v>
      </c>
      <c r="I1063">
        <v>5.9</v>
      </c>
      <c r="J1063">
        <v>96</v>
      </c>
      <c r="K1063">
        <v>94</v>
      </c>
      <c r="L1063">
        <v>94</v>
      </c>
      <c r="M1063">
        <v>91.217669999999998</v>
      </c>
      <c r="N1063" s="4">
        <v>5120</v>
      </c>
      <c r="O1063" s="1">
        <v>1.69625</v>
      </c>
      <c r="P1063" s="1">
        <v>5.1799799999999996</v>
      </c>
      <c r="Q1063" s="1">
        <v>746.47399999999902</v>
      </c>
      <c r="R1063" s="1"/>
    </row>
    <row r="1064" spans="1:18" x14ac:dyDescent="0.2">
      <c r="A1064" t="s">
        <v>88</v>
      </c>
      <c r="B1064">
        <v>2008</v>
      </c>
      <c r="C1064" t="s">
        <v>22</v>
      </c>
      <c r="D1064" s="1">
        <v>66.079169999999905</v>
      </c>
      <c r="E1064" s="1">
        <v>249.06610000000001</v>
      </c>
      <c r="F1064" s="2">
        <v>3.4044999999999999E-2</v>
      </c>
      <c r="G1064" s="2">
        <v>5.8257300000000001</v>
      </c>
      <c r="H1064" s="3">
        <v>25.6</v>
      </c>
      <c r="I1064">
        <v>6.3</v>
      </c>
      <c r="J1064">
        <v>95</v>
      </c>
      <c r="K1064">
        <v>93</v>
      </c>
      <c r="L1064">
        <v>93</v>
      </c>
      <c r="M1064">
        <v>91.690659999999994</v>
      </c>
      <c r="N1064" s="4">
        <v>5250</v>
      </c>
      <c r="O1064" s="1">
        <v>1.5263899999999999</v>
      </c>
      <c r="P1064" s="1">
        <v>4.8867599999999998</v>
      </c>
      <c r="Q1064" s="1">
        <v>746.81700000000001</v>
      </c>
      <c r="R1064" s="1"/>
    </row>
    <row r="1065" spans="1:18" x14ac:dyDescent="0.2">
      <c r="A1065" t="s">
        <v>88</v>
      </c>
      <c r="B1065">
        <v>2009</v>
      </c>
      <c r="C1065" t="s">
        <v>22</v>
      </c>
      <c r="D1065" s="1">
        <v>65.986660000000001</v>
      </c>
      <c r="E1065" s="1">
        <v>251.7304</v>
      </c>
      <c r="F1065" s="2">
        <v>3.3589999999999898E-2</v>
      </c>
      <c r="G1065" s="2">
        <v>5.8723000000000001</v>
      </c>
      <c r="H1065" s="3">
        <v>25.7</v>
      </c>
      <c r="I1065">
        <v>6.8</v>
      </c>
      <c r="J1065">
        <v>97</v>
      </c>
      <c r="K1065">
        <v>97</v>
      </c>
      <c r="L1065">
        <v>98</v>
      </c>
      <c r="M1065">
        <v>92.164500000000004</v>
      </c>
      <c r="N1065" s="4">
        <v>5470</v>
      </c>
      <c r="O1065" s="1">
        <v>1.5728599999999999</v>
      </c>
      <c r="P1065" s="1">
        <v>5.2131600000000002</v>
      </c>
      <c r="Q1065" s="1">
        <v>747.71799999999996</v>
      </c>
      <c r="R1065" s="1"/>
    </row>
    <row r="1066" spans="1:18" x14ac:dyDescent="0.2">
      <c r="A1066" t="s">
        <v>88</v>
      </c>
      <c r="B1066">
        <v>2010</v>
      </c>
      <c r="C1066" t="s">
        <v>22</v>
      </c>
      <c r="D1066" s="1">
        <v>65.769750000000002</v>
      </c>
      <c r="E1066" s="1">
        <v>257.87790000000001</v>
      </c>
      <c r="F1066" s="2">
        <v>3.2915E-2</v>
      </c>
      <c r="G1066" s="2">
        <v>5.9234599999999897</v>
      </c>
      <c r="H1066" s="3">
        <v>25.8</v>
      </c>
      <c r="I1066">
        <v>7.2</v>
      </c>
      <c r="J1066">
        <v>95</v>
      </c>
      <c r="K1066">
        <v>95</v>
      </c>
      <c r="L1066">
        <v>95</v>
      </c>
      <c r="M1066">
        <v>92.639110000000002</v>
      </c>
      <c r="N1066" s="4">
        <v>5670</v>
      </c>
      <c r="O1066" s="1">
        <v>1.6904399999999999</v>
      </c>
      <c r="P1066" s="1">
        <v>5.4634900000000002</v>
      </c>
      <c r="Q1066" s="1">
        <v>749.43600000000004</v>
      </c>
      <c r="R1066" s="1"/>
    </row>
    <row r="1067" spans="1:18" x14ac:dyDescent="0.2">
      <c r="A1067" t="s">
        <v>88</v>
      </c>
      <c r="B1067">
        <v>2011</v>
      </c>
      <c r="C1067" t="s">
        <v>22</v>
      </c>
      <c r="D1067" s="1">
        <v>65.668459999999996</v>
      </c>
      <c r="E1067" s="1">
        <v>262.69409999999999</v>
      </c>
      <c r="F1067" s="2">
        <v>3.2044999999999997E-2</v>
      </c>
      <c r="G1067" s="2">
        <v>6.0099</v>
      </c>
      <c r="H1067" s="3">
        <v>25.9</v>
      </c>
      <c r="I1067">
        <v>7.6</v>
      </c>
      <c r="J1067">
        <v>98</v>
      </c>
      <c r="K1067">
        <v>93</v>
      </c>
      <c r="L1067">
        <v>93</v>
      </c>
      <c r="M1067">
        <v>93.114519999999999</v>
      </c>
      <c r="N1067" s="4">
        <v>6080</v>
      </c>
      <c r="O1067" s="1">
        <v>1.87985</v>
      </c>
      <c r="P1067" s="1">
        <v>5.16716</v>
      </c>
      <c r="Q1067" s="1">
        <v>752.02800000000002</v>
      </c>
      <c r="R1067" s="1"/>
    </row>
    <row r="1068" spans="1:18" x14ac:dyDescent="0.2">
      <c r="A1068" t="s">
        <v>88</v>
      </c>
      <c r="B1068">
        <v>2012</v>
      </c>
      <c r="C1068" t="s">
        <v>22</v>
      </c>
      <c r="D1068" s="1">
        <v>65.331829999999997</v>
      </c>
      <c r="E1068" s="1">
        <v>271.77800000000002</v>
      </c>
      <c r="F1068" s="2">
        <v>3.0779999999999998E-2</v>
      </c>
      <c r="G1068" s="2">
        <v>6.11341</v>
      </c>
      <c r="H1068" s="3">
        <v>26</v>
      </c>
      <c r="I1068">
        <v>8.1</v>
      </c>
      <c r="J1068">
        <v>99</v>
      </c>
      <c r="K1068">
        <v>97</v>
      </c>
      <c r="L1068">
        <v>97</v>
      </c>
      <c r="M1068">
        <v>93.605699999999999</v>
      </c>
      <c r="N1068" s="4">
        <v>6520</v>
      </c>
      <c r="O1068" s="1">
        <v>2.05219</v>
      </c>
      <c r="P1068" s="1">
        <v>4.8944900000000002</v>
      </c>
      <c r="Q1068" s="1">
        <v>755.39899999999898</v>
      </c>
      <c r="R1068" s="1"/>
    </row>
    <row r="1069" spans="1:18" x14ac:dyDescent="0.2">
      <c r="A1069" t="s">
        <v>88</v>
      </c>
      <c r="B1069">
        <v>2013</v>
      </c>
      <c r="C1069" t="s">
        <v>22</v>
      </c>
      <c r="D1069" s="1">
        <v>65.921030000000002</v>
      </c>
      <c r="E1069" s="1">
        <v>263.32330000000002</v>
      </c>
      <c r="F1069" s="2">
        <v>2.946E-2</v>
      </c>
      <c r="G1069" s="2">
        <v>6.1437999999999997</v>
      </c>
      <c r="H1069" s="3">
        <v>26.1</v>
      </c>
      <c r="I1069">
        <v>8.5</v>
      </c>
      <c r="J1069">
        <v>99</v>
      </c>
      <c r="K1069">
        <v>98</v>
      </c>
      <c r="L1069">
        <v>98</v>
      </c>
      <c r="M1069">
        <v>94.097350000000006</v>
      </c>
      <c r="N1069" s="4">
        <v>6870</v>
      </c>
      <c r="O1069" s="1">
        <v>2.40105999999999</v>
      </c>
      <c r="P1069" s="1">
        <v>5.05037</v>
      </c>
      <c r="Q1069" s="1">
        <v>759.28499999999997</v>
      </c>
      <c r="R1069" s="1"/>
    </row>
    <row r="1070" spans="1:18" x14ac:dyDescent="0.2">
      <c r="A1070" t="s">
        <v>88</v>
      </c>
      <c r="B1070">
        <v>2014</v>
      </c>
      <c r="C1070" t="s">
        <v>22</v>
      </c>
      <c r="D1070" s="1">
        <v>66.019900000000007</v>
      </c>
      <c r="E1070" s="1">
        <v>263.88279999999997</v>
      </c>
      <c r="F1070" s="2">
        <v>2.818E-2</v>
      </c>
      <c r="G1070" s="2">
        <v>6.2928300000000004</v>
      </c>
      <c r="H1070" s="3">
        <v>26.2</v>
      </c>
      <c r="I1070">
        <v>9</v>
      </c>
      <c r="J1070">
        <v>99</v>
      </c>
      <c r="K1070">
        <v>97</v>
      </c>
      <c r="L1070">
        <v>98</v>
      </c>
      <c r="M1070">
        <v>94.738849999999999</v>
      </c>
      <c r="N1070" s="4">
        <v>7230</v>
      </c>
      <c r="O1070" s="1">
        <v>2.66804</v>
      </c>
      <c r="P1070" s="1">
        <v>5.1440700000000001</v>
      </c>
      <c r="Q1070" s="1">
        <v>763.38</v>
      </c>
      <c r="R1070" s="1"/>
    </row>
    <row r="1071" spans="1:18" x14ac:dyDescent="0.2">
      <c r="A1071" t="s">
        <v>88</v>
      </c>
      <c r="B1071">
        <v>2015</v>
      </c>
      <c r="C1071" t="s">
        <v>22</v>
      </c>
      <c r="D1071" s="1">
        <v>66.106399999999994</v>
      </c>
      <c r="E1071" s="1">
        <v>263.87670000000003</v>
      </c>
      <c r="F1071" s="2">
        <v>2.7175000000000001E-2</v>
      </c>
      <c r="G1071" s="2">
        <v>5.9377899999999997</v>
      </c>
      <c r="H1071" s="3">
        <v>26.3</v>
      </c>
      <c r="I1071">
        <v>9.5</v>
      </c>
      <c r="J1071">
        <v>99</v>
      </c>
      <c r="K1071">
        <v>92</v>
      </c>
      <c r="L1071">
        <v>95</v>
      </c>
      <c r="M1071">
        <v>95.161860000000004</v>
      </c>
      <c r="N1071" s="4">
        <v>7510</v>
      </c>
      <c r="O1071" s="1">
        <v>2.2549999999999999</v>
      </c>
      <c r="P1071" s="1">
        <v>4.5180800000000003</v>
      </c>
      <c r="Q1071" s="1">
        <v>767.43200000000002</v>
      </c>
      <c r="R1071" s="1"/>
    </row>
    <row r="1072" spans="1:18" x14ac:dyDescent="0.2">
      <c r="A1072" t="s">
        <v>88</v>
      </c>
      <c r="B1072">
        <v>2016</v>
      </c>
      <c r="C1072" t="s">
        <v>22</v>
      </c>
      <c r="D1072" s="1">
        <v>66.191360000000003</v>
      </c>
      <c r="E1072" s="1">
        <v>263.7115</v>
      </c>
      <c r="F1072" s="2">
        <v>2.6610000000000002E-2</v>
      </c>
      <c r="G1072" s="2">
        <v>5.8839999999999897</v>
      </c>
      <c r="H1072" s="3">
        <v>26.4</v>
      </c>
      <c r="I1072">
        <v>10</v>
      </c>
      <c r="J1072">
        <v>99</v>
      </c>
      <c r="K1072">
        <v>94</v>
      </c>
      <c r="L1072">
        <v>97</v>
      </c>
      <c r="M1072">
        <v>95.536349999999999</v>
      </c>
      <c r="N1072" s="4">
        <v>7880</v>
      </c>
      <c r="O1072" s="1">
        <v>3.23908</v>
      </c>
      <c r="P1072" s="1">
        <v>5.1407699999999998</v>
      </c>
      <c r="Q1072" s="1">
        <v>771.36800000000005</v>
      </c>
      <c r="R1072" s="1"/>
    </row>
    <row r="1073" spans="1:18" x14ac:dyDescent="0.2">
      <c r="A1073" t="s">
        <v>89</v>
      </c>
      <c r="B1073">
        <v>2000</v>
      </c>
      <c r="C1073" t="s">
        <v>22</v>
      </c>
      <c r="D1073" s="1">
        <v>71.082040000000006</v>
      </c>
      <c r="E1073" s="1">
        <v>176.05529999999999</v>
      </c>
      <c r="F1073" s="2">
        <v>3.1620000000000002E-2</v>
      </c>
      <c r="G1073" s="2">
        <v>2.4730699999999999</v>
      </c>
      <c r="H1073" s="3">
        <v>24.8</v>
      </c>
      <c r="I1073">
        <v>3.9</v>
      </c>
      <c r="J1073">
        <v>98</v>
      </c>
      <c r="K1073">
        <v>88</v>
      </c>
      <c r="L1073">
        <v>94</v>
      </c>
      <c r="M1073">
        <v>84.804209999999998</v>
      </c>
      <c r="N1073" s="4">
        <v>2550</v>
      </c>
      <c r="O1073" s="1">
        <v>3.0228599999999899</v>
      </c>
      <c r="P1073" s="1">
        <v>6.4243300000000003</v>
      </c>
      <c r="Q1073" s="1">
        <v>6574.509</v>
      </c>
      <c r="R1073" s="1"/>
    </row>
    <row r="1074" spans="1:18" x14ac:dyDescent="0.2">
      <c r="A1074" t="s">
        <v>89</v>
      </c>
      <c r="B1074">
        <v>2001</v>
      </c>
      <c r="C1074" t="s">
        <v>22</v>
      </c>
      <c r="D1074" s="1">
        <v>71.362979999999993</v>
      </c>
      <c r="E1074" s="1">
        <v>173.7577</v>
      </c>
      <c r="F1074" s="2">
        <v>3.0224999999999998E-2</v>
      </c>
      <c r="G1074" s="2">
        <v>2.6122000000000001</v>
      </c>
      <c r="H1074" s="3">
        <v>24.9</v>
      </c>
      <c r="I1074">
        <v>4.2</v>
      </c>
      <c r="J1074">
        <v>99</v>
      </c>
      <c r="K1074">
        <v>99</v>
      </c>
      <c r="L1074">
        <v>96</v>
      </c>
      <c r="M1074">
        <v>85.432779999999994</v>
      </c>
      <c r="N1074" s="4">
        <v>2600</v>
      </c>
      <c r="O1074" s="1">
        <v>2.4912200000000002</v>
      </c>
      <c r="P1074" s="1">
        <v>6.08195</v>
      </c>
      <c r="Q1074" s="1">
        <v>6751.9119999999903</v>
      </c>
      <c r="R1074" s="1"/>
    </row>
    <row r="1075" spans="1:18" x14ac:dyDescent="0.2">
      <c r="A1075" t="s">
        <v>89</v>
      </c>
      <c r="B1075">
        <v>2002</v>
      </c>
      <c r="C1075" t="s">
        <v>22</v>
      </c>
      <c r="D1075" s="1">
        <v>71.637369999999905</v>
      </c>
      <c r="E1075" s="1">
        <v>171.84889999999999</v>
      </c>
      <c r="F1075" s="2">
        <v>2.8835E-2</v>
      </c>
      <c r="G1075" s="2">
        <v>2.9226200000000002</v>
      </c>
      <c r="H1075" s="3">
        <v>25</v>
      </c>
      <c r="I1075">
        <v>4.4000000000000004</v>
      </c>
      <c r="J1075">
        <v>97</v>
      </c>
      <c r="K1075">
        <v>95</v>
      </c>
      <c r="L1075">
        <v>95</v>
      </c>
      <c r="M1075">
        <v>86.081199999999995</v>
      </c>
      <c r="N1075" s="4">
        <v>2650</v>
      </c>
      <c r="O1075" s="1">
        <v>2.5401199999999999</v>
      </c>
      <c r="P1075" s="1">
        <v>6.4283400000000004</v>
      </c>
      <c r="Q1075" s="1">
        <v>6929.2650000000003</v>
      </c>
      <c r="R1075" s="1"/>
    </row>
    <row r="1076" spans="1:18" x14ac:dyDescent="0.2">
      <c r="A1076" t="s">
        <v>89</v>
      </c>
      <c r="B1076">
        <v>2003</v>
      </c>
      <c r="C1076" t="s">
        <v>22</v>
      </c>
      <c r="D1076" s="1">
        <v>71.927509999999998</v>
      </c>
      <c r="E1076" s="1">
        <v>169.92769999999999</v>
      </c>
      <c r="F1076" s="2">
        <v>2.741E-2</v>
      </c>
      <c r="G1076" s="2">
        <v>2.8703799999999999</v>
      </c>
      <c r="H1076" s="3">
        <v>25.2</v>
      </c>
      <c r="I1076">
        <v>4.7</v>
      </c>
      <c r="J1076">
        <v>95</v>
      </c>
      <c r="K1076">
        <v>92</v>
      </c>
      <c r="L1076">
        <v>92</v>
      </c>
      <c r="M1076">
        <v>86.711109999999906</v>
      </c>
      <c r="N1076" s="4">
        <v>2740</v>
      </c>
      <c r="O1076" s="1">
        <v>2.6131199999999999</v>
      </c>
      <c r="P1076" s="1">
        <v>6.94597</v>
      </c>
      <c r="Q1076" s="1">
        <v>7106.3190000000004</v>
      </c>
      <c r="R1076" s="1"/>
    </row>
    <row r="1077" spans="1:18" x14ac:dyDescent="0.2">
      <c r="A1077" t="s">
        <v>89</v>
      </c>
      <c r="B1077">
        <v>2004</v>
      </c>
      <c r="C1077" t="s">
        <v>22</v>
      </c>
      <c r="D1077" s="1">
        <v>72.333259999999996</v>
      </c>
      <c r="E1077" s="1">
        <v>165.82210000000001</v>
      </c>
      <c r="F1077" s="2">
        <v>2.613E-2</v>
      </c>
      <c r="G1077" s="2">
        <v>2.8342000000000001</v>
      </c>
      <c r="H1077" s="3">
        <v>25.3</v>
      </c>
      <c r="I1077">
        <v>5</v>
      </c>
      <c r="J1077">
        <v>92</v>
      </c>
      <c r="K1077">
        <v>94</v>
      </c>
      <c r="L1077">
        <v>94</v>
      </c>
      <c r="M1077">
        <v>87.334500000000006</v>
      </c>
      <c r="N1077" s="4">
        <v>2890</v>
      </c>
      <c r="O1077" s="1">
        <v>2.4512700000000001</v>
      </c>
      <c r="P1077" s="1">
        <v>7.0014500000000002</v>
      </c>
      <c r="Q1077" s="1">
        <v>7282.9530000000004</v>
      </c>
      <c r="R1077" s="1"/>
    </row>
    <row r="1078" spans="1:18" x14ac:dyDescent="0.2">
      <c r="A1078" t="s">
        <v>89</v>
      </c>
      <c r="B1078">
        <v>2005</v>
      </c>
      <c r="C1078" t="s">
        <v>22</v>
      </c>
      <c r="D1078" s="1">
        <v>72.647350000000003</v>
      </c>
      <c r="E1078" s="1">
        <v>164.38159999999999</v>
      </c>
      <c r="F1078" s="2">
        <v>2.4944999999999998E-2</v>
      </c>
      <c r="G1078" s="2">
        <v>3.01613</v>
      </c>
      <c r="H1078" s="3">
        <v>25.4</v>
      </c>
      <c r="I1078">
        <v>5.3</v>
      </c>
      <c r="J1078">
        <v>96</v>
      </c>
      <c r="K1078">
        <v>98</v>
      </c>
      <c r="L1078">
        <v>98</v>
      </c>
      <c r="M1078">
        <v>87.950479999999999</v>
      </c>
      <c r="N1078" s="4">
        <v>3100</v>
      </c>
      <c r="O1078" s="1">
        <v>2.9197799999999998</v>
      </c>
      <c r="P1078" s="1">
        <v>7.6776200000000001</v>
      </c>
      <c r="Q1078" s="1">
        <v>7458.9849999999997</v>
      </c>
      <c r="R1078" s="1"/>
    </row>
    <row r="1079" spans="1:18" x14ac:dyDescent="0.2">
      <c r="A1079" t="s">
        <v>89</v>
      </c>
      <c r="B1079">
        <v>2006</v>
      </c>
      <c r="C1079" t="s">
        <v>22</v>
      </c>
      <c r="D1079" s="1">
        <v>73.01258</v>
      </c>
      <c r="E1079" s="1">
        <v>161.51089999999999</v>
      </c>
      <c r="F1079" s="2">
        <v>2.3855000000000001E-2</v>
      </c>
      <c r="G1079" s="2">
        <v>3.0259999999999998</v>
      </c>
      <c r="H1079" s="3">
        <v>25.6</v>
      </c>
      <c r="I1079">
        <v>5.7</v>
      </c>
      <c r="J1079">
        <v>95</v>
      </c>
      <c r="K1079">
        <v>94</v>
      </c>
      <c r="L1079">
        <v>95</v>
      </c>
      <c r="M1079">
        <v>88.559749999999994</v>
      </c>
      <c r="N1079" s="4">
        <v>3320</v>
      </c>
      <c r="O1079" s="1">
        <v>3.27406</v>
      </c>
      <c r="P1079" s="1">
        <v>8.0819500000000009</v>
      </c>
      <c r="Q1079" s="1">
        <v>7634.2979999999998</v>
      </c>
      <c r="R1079" s="1"/>
    </row>
    <row r="1080" spans="1:18" x14ac:dyDescent="0.2">
      <c r="A1080" t="s">
        <v>89</v>
      </c>
      <c r="B1080">
        <v>2007</v>
      </c>
      <c r="C1080" t="s">
        <v>22</v>
      </c>
      <c r="D1080" s="1">
        <v>73.286469999999994</v>
      </c>
      <c r="E1080" s="1">
        <v>159.7696</v>
      </c>
      <c r="F1080" s="2">
        <v>2.2925000000000001E-2</v>
      </c>
      <c r="G1080" s="2">
        <v>2.9371900000000002</v>
      </c>
      <c r="H1080" s="3">
        <v>25.7</v>
      </c>
      <c r="I1080">
        <v>6</v>
      </c>
      <c r="J1080">
        <v>94</v>
      </c>
      <c r="K1080">
        <v>94</v>
      </c>
      <c r="L1080">
        <v>94</v>
      </c>
      <c r="M1080">
        <v>89.162000000000006</v>
      </c>
      <c r="N1080" s="4">
        <v>3600</v>
      </c>
      <c r="O1080" s="1">
        <v>3.3339500000000002</v>
      </c>
      <c r="P1080" s="1">
        <v>8.1552600000000002</v>
      </c>
      <c r="Q1080" s="1">
        <v>7808.518</v>
      </c>
      <c r="R1080" s="1"/>
    </row>
    <row r="1081" spans="1:18" x14ac:dyDescent="0.2">
      <c r="A1081" t="s">
        <v>89</v>
      </c>
      <c r="B1081">
        <v>2008</v>
      </c>
      <c r="C1081" t="s">
        <v>22</v>
      </c>
      <c r="D1081" s="1">
        <v>73.506069999999994</v>
      </c>
      <c r="E1081" s="1">
        <v>158.10990000000001</v>
      </c>
      <c r="F1081" s="2">
        <v>2.21199999999999E-2</v>
      </c>
      <c r="G1081" s="2">
        <v>2.8452599999999899</v>
      </c>
      <c r="H1081" s="3">
        <v>25.8</v>
      </c>
      <c r="I1081">
        <v>6.3</v>
      </c>
      <c r="J1081">
        <v>93</v>
      </c>
      <c r="K1081">
        <v>93</v>
      </c>
      <c r="L1081">
        <v>93</v>
      </c>
      <c r="M1081">
        <v>89.757390000000001</v>
      </c>
      <c r="N1081" s="4">
        <v>3730</v>
      </c>
      <c r="O1081" s="1">
        <v>3.3187599999999899</v>
      </c>
      <c r="P1081" s="1">
        <v>8.6220999999999997</v>
      </c>
      <c r="Q1081" s="1">
        <v>7980.9549999999999</v>
      </c>
      <c r="R1081" s="1"/>
    </row>
    <row r="1082" spans="1:18" x14ac:dyDescent="0.2">
      <c r="A1082" t="s">
        <v>89</v>
      </c>
      <c r="B1082">
        <v>2009</v>
      </c>
      <c r="C1082" t="s">
        <v>22</v>
      </c>
      <c r="D1082" s="1">
        <v>73.755350000000007</v>
      </c>
      <c r="E1082" s="1">
        <v>156.00569999999999</v>
      </c>
      <c r="F1082" s="2">
        <v>2.1299999999999999E-2</v>
      </c>
      <c r="G1082" s="2">
        <v>2.7634099999999999</v>
      </c>
      <c r="H1082" s="3">
        <v>25.9</v>
      </c>
      <c r="I1082">
        <v>6.7</v>
      </c>
      <c r="J1082">
        <v>98</v>
      </c>
      <c r="K1082">
        <v>97</v>
      </c>
      <c r="L1082">
        <v>97</v>
      </c>
      <c r="M1082">
        <v>90.345469999999906</v>
      </c>
      <c r="N1082" s="4">
        <v>3560</v>
      </c>
      <c r="O1082" s="1">
        <v>3.9672999999999998</v>
      </c>
      <c r="P1082" s="1">
        <v>8.9430599999999991</v>
      </c>
      <c r="Q1082" s="1">
        <v>8150.7749999999996</v>
      </c>
      <c r="R1082" s="1"/>
    </row>
    <row r="1083" spans="1:18" x14ac:dyDescent="0.2">
      <c r="A1083" t="s">
        <v>89</v>
      </c>
      <c r="B1083">
        <v>2010</v>
      </c>
      <c r="C1083" t="s">
        <v>22</v>
      </c>
      <c r="D1083" s="1">
        <v>73.903369999999995</v>
      </c>
      <c r="E1083" s="1">
        <v>155.5137</v>
      </c>
      <c r="F1083" s="2">
        <v>2.0580000000000001E-2</v>
      </c>
      <c r="G1083" s="2">
        <v>2.69408</v>
      </c>
      <c r="H1083" s="3">
        <v>26.1</v>
      </c>
      <c r="I1083">
        <v>7.1</v>
      </c>
      <c r="J1083">
        <v>98</v>
      </c>
      <c r="K1083">
        <v>97</v>
      </c>
      <c r="L1083">
        <v>97</v>
      </c>
      <c r="M1083">
        <v>90.926730000000006</v>
      </c>
      <c r="N1083" s="4">
        <v>3660</v>
      </c>
      <c r="O1083" s="1">
        <v>3.6960599999999899</v>
      </c>
      <c r="P1083" s="1">
        <v>8.7210800000000006</v>
      </c>
      <c r="Q1083" s="1">
        <v>8317.4699999999993</v>
      </c>
      <c r="R1083" s="1"/>
    </row>
    <row r="1084" spans="1:18" x14ac:dyDescent="0.2">
      <c r="A1084" t="s">
        <v>89</v>
      </c>
      <c r="B1084">
        <v>2011</v>
      </c>
      <c r="C1084" t="s">
        <v>22</v>
      </c>
      <c r="D1084" s="1">
        <v>74.180309999999906</v>
      </c>
      <c r="E1084" s="1">
        <v>152.946</v>
      </c>
      <c r="F1084" s="2">
        <v>1.9795E-2</v>
      </c>
      <c r="G1084" s="2">
        <v>2.71660999999999</v>
      </c>
      <c r="H1084" s="3">
        <v>26.2</v>
      </c>
      <c r="I1084">
        <v>7.4</v>
      </c>
      <c r="J1084">
        <v>97</v>
      </c>
      <c r="K1084">
        <v>97</v>
      </c>
      <c r="L1084">
        <v>97</v>
      </c>
      <c r="M1084">
        <v>91.50076</v>
      </c>
      <c r="N1084" s="4">
        <v>3760</v>
      </c>
      <c r="O1084" s="1">
        <v>3.8936999999999999</v>
      </c>
      <c r="P1084" s="1">
        <v>8.7934300000000007</v>
      </c>
      <c r="Q1084" s="1">
        <v>8480.6710000000003</v>
      </c>
      <c r="R1084" s="1"/>
    </row>
    <row r="1085" spans="1:18" x14ac:dyDescent="0.2">
      <c r="A1085" t="s">
        <v>89</v>
      </c>
      <c r="B1085">
        <v>2012</v>
      </c>
      <c r="C1085" t="s">
        <v>22</v>
      </c>
      <c r="D1085" s="1">
        <v>74.407880000000006</v>
      </c>
      <c r="E1085" s="1">
        <v>150.89340000000001</v>
      </c>
      <c r="F1085" s="2">
        <v>1.9134999999999999E-2</v>
      </c>
      <c r="G1085" s="2">
        <v>2.7016800000000001</v>
      </c>
      <c r="H1085" s="3">
        <v>26.3</v>
      </c>
      <c r="I1085">
        <v>7.8</v>
      </c>
      <c r="J1085">
        <v>97</v>
      </c>
      <c r="K1085">
        <v>98</v>
      </c>
      <c r="L1085">
        <v>98</v>
      </c>
      <c r="M1085">
        <v>92.067989999999995</v>
      </c>
      <c r="N1085" s="4">
        <v>3860</v>
      </c>
      <c r="O1085" s="1">
        <v>3.3830499999999999</v>
      </c>
      <c r="P1085" s="1">
        <v>8.64621</v>
      </c>
      <c r="Q1085" s="1">
        <v>8640.6909999999898</v>
      </c>
      <c r="R1085" s="1"/>
    </row>
    <row r="1086" spans="1:18" x14ac:dyDescent="0.2">
      <c r="A1086" t="s">
        <v>89</v>
      </c>
      <c r="B1086">
        <v>2013</v>
      </c>
      <c r="C1086" t="s">
        <v>22</v>
      </c>
      <c r="D1086" s="1">
        <v>74.609639999999999</v>
      </c>
      <c r="E1086" s="1">
        <v>149.1215</v>
      </c>
      <c r="F1086" s="2">
        <v>1.856E-2</v>
      </c>
      <c r="G1086" s="2">
        <v>2.6941099999999998</v>
      </c>
      <c r="H1086" s="3">
        <v>26.4</v>
      </c>
      <c r="I1086">
        <v>8.3000000000000007</v>
      </c>
      <c r="J1086">
        <v>97</v>
      </c>
      <c r="K1086">
        <v>98</v>
      </c>
      <c r="L1086">
        <v>98</v>
      </c>
      <c r="M1086">
        <v>92.62791</v>
      </c>
      <c r="N1086" s="4">
        <v>3950</v>
      </c>
      <c r="O1086" s="1">
        <v>3.2125699999999999</v>
      </c>
      <c r="P1086" s="1">
        <v>8.4748900000000003</v>
      </c>
      <c r="Q1086" s="1">
        <v>8798.5210000000006</v>
      </c>
      <c r="R1086" s="1"/>
    </row>
    <row r="1087" spans="1:18" x14ac:dyDescent="0.2">
      <c r="A1087" t="s">
        <v>89</v>
      </c>
      <c r="B1087">
        <v>2014</v>
      </c>
      <c r="C1087" t="s">
        <v>22</v>
      </c>
      <c r="D1087" s="1">
        <v>74.799989999999994</v>
      </c>
      <c r="E1087" s="1">
        <v>147.69909999999999</v>
      </c>
      <c r="F1087" s="2">
        <v>1.7845E-2</v>
      </c>
      <c r="G1087" s="2">
        <v>2.4315799999999999</v>
      </c>
      <c r="H1087" s="3">
        <v>26.5</v>
      </c>
      <c r="I1087">
        <v>8.6999999999999993</v>
      </c>
      <c r="J1087">
        <v>96</v>
      </c>
      <c r="K1087">
        <v>98</v>
      </c>
      <c r="L1087">
        <v>98</v>
      </c>
      <c r="M1087">
        <v>93.180980000000005</v>
      </c>
      <c r="N1087" s="4">
        <v>4040</v>
      </c>
      <c r="O1087" s="1">
        <v>3.17726</v>
      </c>
      <c r="P1087" s="1">
        <v>8.1702700000000004</v>
      </c>
      <c r="Q1087" s="1">
        <v>8955.5889999999999</v>
      </c>
      <c r="R1087" s="1"/>
    </row>
    <row r="1088" spans="1:18" x14ac:dyDescent="0.2">
      <c r="A1088" t="s">
        <v>89</v>
      </c>
      <c r="B1088">
        <v>2015</v>
      </c>
      <c r="C1088" t="s">
        <v>22</v>
      </c>
      <c r="D1088" s="1">
        <v>74.979780000000005</v>
      </c>
      <c r="E1088" s="1">
        <v>146.50960000000001</v>
      </c>
      <c r="F1088" s="2">
        <v>1.7274999999999999E-2</v>
      </c>
      <c r="G1088" s="2">
        <v>2.5066299999999999</v>
      </c>
      <c r="H1088" s="3">
        <v>26.7</v>
      </c>
      <c r="I1088">
        <v>9.1</v>
      </c>
      <c r="J1088">
        <v>96</v>
      </c>
      <c r="K1088">
        <v>98</v>
      </c>
      <c r="L1088">
        <v>98</v>
      </c>
      <c r="M1088">
        <v>93.737300000000005</v>
      </c>
      <c r="N1088" s="4">
        <v>4230</v>
      </c>
      <c r="O1088" s="1">
        <v>2.9736899999999999</v>
      </c>
      <c r="P1088" s="1">
        <v>7.7139699999999998</v>
      </c>
      <c r="Q1088" s="1">
        <v>9112.9159999999993</v>
      </c>
      <c r="R1088" s="1"/>
    </row>
    <row r="1089" spans="1:18" x14ac:dyDescent="0.2">
      <c r="A1089" t="s">
        <v>89</v>
      </c>
      <c r="B1089">
        <v>2016</v>
      </c>
      <c r="C1089" t="s">
        <v>22</v>
      </c>
      <c r="D1089" s="1">
        <v>75.17304</v>
      </c>
      <c r="E1089" s="1">
        <v>145.06790000000001</v>
      </c>
      <c r="F1089" s="2">
        <v>1.652E-2</v>
      </c>
      <c r="G1089" s="2">
        <v>2.5430899999999999</v>
      </c>
      <c r="H1089" s="3">
        <v>26.8</v>
      </c>
      <c r="I1089">
        <v>9.6</v>
      </c>
      <c r="J1089">
        <v>96</v>
      </c>
      <c r="K1089">
        <v>94</v>
      </c>
      <c r="L1089">
        <v>94</v>
      </c>
      <c r="M1089">
        <v>94.286029999999997</v>
      </c>
      <c r="N1089" s="4">
        <v>4360</v>
      </c>
      <c r="O1089" s="1">
        <v>3.3771599999999999</v>
      </c>
      <c r="P1089" s="1">
        <v>8.1669399999999897</v>
      </c>
      <c r="Q1089" s="1">
        <v>9270.7950000000001</v>
      </c>
      <c r="R1089" s="1"/>
    </row>
    <row r="1090" spans="1:18" x14ac:dyDescent="0.2">
      <c r="A1090" t="s">
        <v>90</v>
      </c>
      <c r="B1090">
        <v>2000</v>
      </c>
      <c r="C1090" t="s">
        <v>22</v>
      </c>
      <c r="D1090" s="1">
        <v>58.111049999999999</v>
      </c>
      <c r="E1090" s="1">
        <v>305.75380000000001</v>
      </c>
      <c r="F1090" s="2">
        <v>7.7789999999999998E-2</v>
      </c>
      <c r="G1090" s="2">
        <v>3.6259999999999999</v>
      </c>
      <c r="H1090" s="3">
        <v>23.3</v>
      </c>
      <c r="I1090">
        <v>3.2</v>
      </c>
      <c r="J1090">
        <v>55</v>
      </c>
      <c r="K1090">
        <v>50</v>
      </c>
      <c r="L1090">
        <v>43</v>
      </c>
      <c r="M1090">
        <v>56.239289999999997</v>
      </c>
      <c r="N1090" s="4">
        <v>1400</v>
      </c>
      <c r="O1090" s="1">
        <v>1.50095</v>
      </c>
      <c r="P1090" s="1">
        <v>6.8787399999999996</v>
      </c>
      <c r="Q1090" s="1">
        <v>8463.8060000000005</v>
      </c>
      <c r="R1090" s="1"/>
    </row>
    <row r="1091" spans="1:18" x14ac:dyDescent="0.2">
      <c r="A1091" t="s">
        <v>90</v>
      </c>
      <c r="B1091">
        <v>2001</v>
      </c>
      <c r="C1091" t="s">
        <v>22</v>
      </c>
      <c r="D1091" s="1">
        <v>58.359189999999998</v>
      </c>
      <c r="E1091" s="1">
        <v>303.457999999999</v>
      </c>
      <c r="F1091" s="2">
        <v>7.5704999999999995E-2</v>
      </c>
      <c r="G1091" s="2">
        <v>3.62304</v>
      </c>
      <c r="H1091" s="3">
        <v>23.4</v>
      </c>
      <c r="I1091">
        <v>3.5</v>
      </c>
      <c r="J1091">
        <v>55</v>
      </c>
      <c r="K1091">
        <v>52</v>
      </c>
      <c r="L1091">
        <v>46</v>
      </c>
      <c r="M1091">
        <v>57.060759999999902</v>
      </c>
      <c r="N1091" s="4">
        <v>1390</v>
      </c>
      <c r="O1091" s="1">
        <v>1.28027</v>
      </c>
      <c r="P1091" s="1">
        <v>6.60283</v>
      </c>
      <c r="Q1091" s="1">
        <v>8608.8189999999995</v>
      </c>
      <c r="R1091" s="1"/>
    </row>
    <row r="1092" spans="1:18" x14ac:dyDescent="0.2">
      <c r="A1092" t="s">
        <v>90</v>
      </c>
      <c r="B1092">
        <v>2002</v>
      </c>
      <c r="C1092" t="s">
        <v>22</v>
      </c>
      <c r="D1092" s="1">
        <v>58.615409999999997</v>
      </c>
      <c r="E1092" s="1">
        <v>300.4511</v>
      </c>
      <c r="F1092" s="2">
        <v>7.3974999999999999E-2</v>
      </c>
      <c r="G1092" s="2">
        <v>3.65001</v>
      </c>
      <c r="H1092" s="3">
        <v>23.5</v>
      </c>
      <c r="I1092">
        <v>3.8</v>
      </c>
      <c r="J1092">
        <v>56</v>
      </c>
      <c r="K1092">
        <v>54</v>
      </c>
      <c r="L1092">
        <v>50</v>
      </c>
      <c r="M1092">
        <v>57.890309999999999</v>
      </c>
      <c r="N1092" s="4">
        <v>1380</v>
      </c>
      <c r="O1092" s="1">
        <v>0.85303999999999902</v>
      </c>
      <c r="P1092" s="1">
        <v>5.98888</v>
      </c>
      <c r="Q1092" s="1">
        <v>8754.15</v>
      </c>
      <c r="R1092" s="1"/>
    </row>
    <row r="1093" spans="1:18" x14ac:dyDescent="0.2">
      <c r="A1093" t="s">
        <v>90</v>
      </c>
      <c r="B1093">
        <v>2003</v>
      </c>
      <c r="C1093" t="s">
        <v>22</v>
      </c>
      <c r="D1093" s="1">
        <v>58.975999999999999</v>
      </c>
      <c r="E1093" s="1">
        <v>296.81869999999998</v>
      </c>
      <c r="F1093" s="2">
        <v>7.2404999999999997E-2</v>
      </c>
      <c r="G1093" s="2">
        <v>3.5577399999999999</v>
      </c>
      <c r="H1093" s="3">
        <v>23.7</v>
      </c>
      <c r="I1093">
        <v>4.0999999999999996</v>
      </c>
      <c r="J1093">
        <v>57</v>
      </c>
      <c r="K1093">
        <v>56</v>
      </c>
      <c r="L1093">
        <v>53</v>
      </c>
      <c r="M1093">
        <v>58.724789999999999</v>
      </c>
      <c r="N1093" s="4">
        <v>1390</v>
      </c>
      <c r="O1093" s="1">
        <v>0.84293999999999902</v>
      </c>
      <c r="P1093" s="1">
        <v>5.7670500000000002</v>
      </c>
      <c r="Q1093" s="1">
        <v>8900.1039999999994</v>
      </c>
      <c r="R1093" s="1"/>
    </row>
    <row r="1094" spans="1:18" x14ac:dyDescent="0.2">
      <c r="A1094" t="s">
        <v>90</v>
      </c>
      <c r="B1094">
        <v>2004</v>
      </c>
      <c r="C1094" t="s">
        <v>22</v>
      </c>
      <c r="D1094" s="1">
        <v>58.448329999999999</v>
      </c>
      <c r="E1094" s="1">
        <v>317.54649999999998</v>
      </c>
      <c r="F1094" s="2">
        <v>7.1484999999999896E-2</v>
      </c>
      <c r="G1094" s="2">
        <v>3.5761699999999998</v>
      </c>
      <c r="H1094" s="3">
        <v>23.8</v>
      </c>
      <c r="I1094">
        <v>4.5</v>
      </c>
      <c r="J1094">
        <v>57</v>
      </c>
      <c r="K1094">
        <v>58</v>
      </c>
      <c r="L1094">
        <v>57</v>
      </c>
      <c r="M1094">
        <v>59.257489999999997</v>
      </c>
      <c r="N1094" s="4">
        <v>1350</v>
      </c>
      <c r="O1094" s="1">
        <v>1.0006600000000001</v>
      </c>
      <c r="P1094" s="1">
        <v>5.8519199999999998</v>
      </c>
      <c r="Q1094" s="1">
        <v>9047.0769999999993</v>
      </c>
      <c r="R1094" s="1"/>
    </row>
    <row r="1095" spans="1:18" x14ac:dyDescent="0.2">
      <c r="A1095" t="s">
        <v>90</v>
      </c>
      <c r="B1095">
        <v>2005</v>
      </c>
      <c r="C1095" t="s">
        <v>22</v>
      </c>
      <c r="D1095" s="1">
        <v>60.788569999999901</v>
      </c>
      <c r="E1095" s="1">
        <v>289.71850000000001</v>
      </c>
      <c r="F1095" s="2">
        <v>6.9409999999999999E-2</v>
      </c>
      <c r="G1095" s="2">
        <v>3.49451</v>
      </c>
      <c r="H1095" s="3">
        <v>23.9</v>
      </c>
      <c r="I1095">
        <v>5</v>
      </c>
      <c r="J1095">
        <v>58</v>
      </c>
      <c r="K1095">
        <v>60</v>
      </c>
      <c r="L1095">
        <v>60</v>
      </c>
      <c r="M1095">
        <v>59.753030000000003</v>
      </c>
      <c r="N1095" s="4">
        <v>1390</v>
      </c>
      <c r="O1095" s="1">
        <v>0.97240000000000004</v>
      </c>
      <c r="P1095" s="1">
        <v>5.50936</v>
      </c>
      <c r="Q1095" s="1">
        <v>9195.2880000000005</v>
      </c>
      <c r="R1095" s="1"/>
    </row>
    <row r="1096" spans="1:18" x14ac:dyDescent="0.2">
      <c r="A1096" t="s">
        <v>90</v>
      </c>
      <c r="B1096">
        <v>2006</v>
      </c>
      <c r="C1096" t="s">
        <v>22</v>
      </c>
      <c r="D1096" s="1">
        <v>61.89331</v>
      </c>
      <c r="E1096" s="1">
        <v>282.3854</v>
      </c>
      <c r="F1096" s="2">
        <v>6.7599999999999993E-2</v>
      </c>
      <c r="G1096" s="2">
        <v>3.5081000000000002</v>
      </c>
      <c r="H1096" s="3">
        <v>24.1</v>
      </c>
      <c r="I1096">
        <v>5.4</v>
      </c>
      <c r="J1096">
        <v>59</v>
      </c>
      <c r="K1096">
        <v>61</v>
      </c>
      <c r="L1096">
        <v>62</v>
      </c>
      <c r="M1096">
        <v>60.24738</v>
      </c>
      <c r="N1096" s="4">
        <v>1450</v>
      </c>
      <c r="O1096" s="1">
        <v>0.45773999999999998</v>
      </c>
      <c r="P1096" s="1">
        <v>5.5010399999999997</v>
      </c>
      <c r="Q1096" s="1">
        <v>9344.7849999999999</v>
      </c>
      <c r="R1096" s="1"/>
    </row>
    <row r="1097" spans="1:18" x14ac:dyDescent="0.2">
      <c r="A1097" t="s">
        <v>90</v>
      </c>
      <c r="B1097">
        <v>2007</v>
      </c>
      <c r="C1097" t="s">
        <v>22</v>
      </c>
      <c r="D1097" s="1">
        <v>62.847850000000001</v>
      </c>
      <c r="E1097" s="1">
        <v>271.73880000000003</v>
      </c>
      <c r="F1097" s="2">
        <v>6.5640000000000004E-2</v>
      </c>
      <c r="G1097" s="2">
        <v>3.4434499999999999</v>
      </c>
      <c r="H1097" s="3">
        <v>24.2</v>
      </c>
      <c r="I1097">
        <v>5.9</v>
      </c>
      <c r="J1097">
        <v>60</v>
      </c>
      <c r="K1097">
        <v>62</v>
      </c>
      <c r="L1097">
        <v>64</v>
      </c>
      <c r="M1097">
        <v>60.739259999999902</v>
      </c>
      <c r="N1097" s="4">
        <v>1520</v>
      </c>
      <c r="O1097" s="1">
        <v>1.2822899999999999</v>
      </c>
      <c r="P1097" s="1">
        <v>5.90158</v>
      </c>
      <c r="Q1097" s="1">
        <v>9495.3279999999995</v>
      </c>
      <c r="R1097" s="1"/>
    </row>
    <row r="1098" spans="1:18" x14ac:dyDescent="0.2">
      <c r="A1098" t="s">
        <v>90</v>
      </c>
      <c r="B1098">
        <v>2008</v>
      </c>
      <c r="C1098" t="s">
        <v>22</v>
      </c>
      <c r="D1098" s="1">
        <v>63.202919999999999</v>
      </c>
      <c r="E1098" s="1">
        <v>265.99529999999999</v>
      </c>
      <c r="F1098" s="2">
        <v>6.3725000000000004E-2</v>
      </c>
      <c r="G1098" s="2">
        <v>3.4887299999999999</v>
      </c>
      <c r="H1098" s="3">
        <v>24.3</v>
      </c>
      <c r="I1098">
        <v>6.4</v>
      </c>
      <c r="J1098">
        <v>62</v>
      </c>
      <c r="K1098">
        <v>64</v>
      </c>
      <c r="L1098">
        <v>64</v>
      </c>
      <c r="M1098">
        <v>61.229979999999998</v>
      </c>
      <c r="N1098" s="4">
        <v>1540</v>
      </c>
      <c r="O1098" s="1">
        <v>1.3327599999999999</v>
      </c>
      <c r="P1098" s="1">
        <v>6.0159000000000002</v>
      </c>
      <c r="Q1098" s="1">
        <v>9646.58</v>
      </c>
      <c r="R1098" s="1"/>
    </row>
    <row r="1099" spans="1:18" x14ac:dyDescent="0.2">
      <c r="A1099" t="s">
        <v>90</v>
      </c>
      <c r="B1099">
        <v>2009</v>
      </c>
      <c r="C1099" t="s">
        <v>22</v>
      </c>
      <c r="D1099" s="1">
        <v>63.526109999999903</v>
      </c>
      <c r="E1099" s="1">
        <v>256.79899999999998</v>
      </c>
      <c r="F1099" s="2">
        <v>6.1785E-2</v>
      </c>
      <c r="G1099" s="2">
        <v>3.5255800000000002</v>
      </c>
      <c r="H1099" s="3">
        <v>24.5</v>
      </c>
      <c r="I1099">
        <v>6.9</v>
      </c>
      <c r="J1099">
        <v>63</v>
      </c>
      <c r="K1099">
        <v>65</v>
      </c>
      <c r="L1099">
        <v>65</v>
      </c>
      <c r="M1099">
        <v>61.71658</v>
      </c>
      <c r="N1099" s="4">
        <v>1570</v>
      </c>
      <c r="O1099" s="1">
        <v>1.3776600000000001</v>
      </c>
      <c r="P1099" s="1">
        <v>6.1691599999999998</v>
      </c>
      <c r="Q1099" s="1">
        <v>9798.0460000000003</v>
      </c>
      <c r="R1099" s="1"/>
    </row>
    <row r="1100" spans="1:18" x14ac:dyDescent="0.2">
      <c r="A1100" t="s">
        <v>90</v>
      </c>
      <c r="B1100">
        <v>2010</v>
      </c>
      <c r="C1100" t="s">
        <v>22</v>
      </c>
      <c r="D1100" s="1">
        <v>36.227359999999997</v>
      </c>
      <c r="E1100" s="1">
        <v>682.5308</v>
      </c>
      <c r="F1100" s="2">
        <v>7.7864999999999907E-2</v>
      </c>
      <c r="G1100" s="2">
        <v>2.3152599999999999</v>
      </c>
      <c r="H1100" s="3">
        <v>24.6</v>
      </c>
      <c r="I1100">
        <v>7.5</v>
      </c>
      <c r="J1100">
        <v>64</v>
      </c>
      <c r="K1100">
        <v>66</v>
      </c>
      <c r="L1100">
        <v>67</v>
      </c>
      <c r="M1100">
        <v>62.200789999999998</v>
      </c>
      <c r="N1100" s="4">
        <v>1480</v>
      </c>
      <c r="O1100" s="1">
        <v>1.45539</v>
      </c>
      <c r="P1100" s="1">
        <v>8.1456</v>
      </c>
      <c r="Q1100" s="1">
        <v>9949.3220000000001</v>
      </c>
      <c r="R1100" s="1"/>
    </row>
    <row r="1101" spans="1:18" x14ac:dyDescent="0.2">
      <c r="A1101" t="s">
        <v>90</v>
      </c>
      <c r="B1101">
        <v>2011</v>
      </c>
      <c r="C1101" t="s">
        <v>22</v>
      </c>
      <c r="D1101" s="1">
        <v>62.919040000000003</v>
      </c>
      <c r="E1101" s="1">
        <v>256.14400000000001</v>
      </c>
      <c r="F1101" s="2">
        <v>5.8779999999999999E-2</v>
      </c>
      <c r="G1101" s="2">
        <v>2.40042</v>
      </c>
      <c r="H1101" s="3">
        <v>24.7</v>
      </c>
      <c r="I1101">
        <v>8</v>
      </c>
      <c r="J1101">
        <v>65</v>
      </c>
      <c r="K1101">
        <v>67</v>
      </c>
      <c r="L1101">
        <v>68</v>
      </c>
      <c r="M1101">
        <v>62.681800000000003</v>
      </c>
      <c r="N1101" s="4">
        <v>1580</v>
      </c>
      <c r="O1101" s="1">
        <v>0.72975000000000001</v>
      </c>
      <c r="P1101" s="1">
        <v>10.23136</v>
      </c>
      <c r="Q1101" s="1">
        <v>10100.32</v>
      </c>
      <c r="R1101" s="1"/>
    </row>
    <row r="1102" spans="1:18" x14ac:dyDescent="0.2">
      <c r="A1102" t="s">
        <v>90</v>
      </c>
      <c r="B1102">
        <v>2012</v>
      </c>
      <c r="C1102" t="s">
        <v>22</v>
      </c>
      <c r="D1102" s="1">
        <v>62.605930000000001</v>
      </c>
      <c r="E1102" s="1">
        <v>256.47289999999998</v>
      </c>
      <c r="F1102" s="2">
        <v>5.8054999999999898E-2</v>
      </c>
      <c r="G1102" s="2">
        <v>2.4670999999999998</v>
      </c>
      <c r="H1102" s="3">
        <v>24.8</v>
      </c>
      <c r="I1102">
        <v>8.6</v>
      </c>
      <c r="J1102">
        <v>66</v>
      </c>
      <c r="K1102">
        <v>66</v>
      </c>
      <c r="L1102">
        <v>66</v>
      </c>
      <c r="M1102">
        <v>63.159659999999903</v>
      </c>
      <c r="N1102" s="4">
        <v>1630</v>
      </c>
      <c r="O1102" s="1">
        <v>0.79496999999999995</v>
      </c>
      <c r="P1102" s="1">
        <v>9.6683000000000003</v>
      </c>
      <c r="Q1102" s="1">
        <v>10250.93</v>
      </c>
      <c r="R1102" s="1"/>
    </row>
    <row r="1103" spans="1:18" x14ac:dyDescent="0.2">
      <c r="A1103" t="s">
        <v>90</v>
      </c>
      <c r="B1103">
        <v>2013</v>
      </c>
      <c r="C1103" t="s">
        <v>22</v>
      </c>
      <c r="D1103" s="1">
        <v>62.791699999999999</v>
      </c>
      <c r="E1103" s="1">
        <v>252.64009999999999</v>
      </c>
      <c r="F1103" s="2">
        <v>5.706E-2</v>
      </c>
      <c r="G1103" s="2">
        <v>2.8788099999999899</v>
      </c>
      <c r="H1103" s="3">
        <v>25</v>
      </c>
      <c r="I1103">
        <v>9.1</v>
      </c>
      <c r="J1103">
        <v>68</v>
      </c>
      <c r="K1103">
        <v>64</v>
      </c>
      <c r="L1103">
        <v>65</v>
      </c>
      <c r="M1103">
        <v>63.632689999999997</v>
      </c>
      <c r="N1103" s="4">
        <v>1700</v>
      </c>
      <c r="O1103" s="1">
        <v>0.83835000000000004</v>
      </c>
      <c r="P1103" s="1">
        <v>7.2378799999999996</v>
      </c>
      <c r="Q1103" s="1">
        <v>10400.674999999999</v>
      </c>
      <c r="R1103" s="1"/>
    </row>
    <row r="1104" spans="1:18" x14ac:dyDescent="0.2">
      <c r="A1104" t="s">
        <v>90</v>
      </c>
      <c r="B1104">
        <v>2014</v>
      </c>
      <c r="C1104" t="s">
        <v>22</v>
      </c>
      <c r="D1104" s="1">
        <v>63.077249999999999</v>
      </c>
      <c r="E1104" s="1">
        <v>247.67670000000001</v>
      </c>
      <c r="F1104" s="2">
        <v>5.6104999999999898E-2</v>
      </c>
      <c r="G1104" s="2">
        <v>2.69021</v>
      </c>
      <c r="H1104" s="3">
        <v>25.1</v>
      </c>
      <c r="I1104">
        <v>9.6999999999999993</v>
      </c>
      <c r="J1104">
        <v>69</v>
      </c>
      <c r="K1104">
        <v>63</v>
      </c>
      <c r="L1104">
        <v>63</v>
      </c>
      <c r="M1104">
        <v>64.102230000000006</v>
      </c>
      <c r="N1104" s="4">
        <v>1760</v>
      </c>
      <c r="O1104" s="1">
        <v>0.80789</v>
      </c>
      <c r="P1104" s="1">
        <v>7.7976399999999897</v>
      </c>
      <c r="Q1104" s="1">
        <v>10549.0089999999</v>
      </c>
      <c r="R1104" s="1"/>
    </row>
    <row r="1105" spans="1:18" x14ac:dyDescent="0.2">
      <c r="A1105" t="s">
        <v>90</v>
      </c>
      <c r="B1105">
        <v>2015</v>
      </c>
      <c r="C1105" t="s">
        <v>22</v>
      </c>
      <c r="D1105" s="1">
        <v>63.335450000000002</v>
      </c>
      <c r="E1105" s="1">
        <v>244.62459999999999</v>
      </c>
      <c r="F1105" s="2">
        <v>5.493E-2</v>
      </c>
      <c r="G1105" s="2">
        <v>2.6672500000000001</v>
      </c>
      <c r="H1105" s="3">
        <v>25.2</v>
      </c>
      <c r="I1105">
        <v>10.3</v>
      </c>
      <c r="J1105">
        <v>69</v>
      </c>
      <c r="K1105">
        <v>64</v>
      </c>
      <c r="L1105">
        <v>64</v>
      </c>
      <c r="M1105">
        <v>64.567480000000003</v>
      </c>
      <c r="N1105" s="4">
        <v>1770</v>
      </c>
      <c r="O1105" s="1">
        <v>0.95360999999999996</v>
      </c>
      <c r="P1105" s="1">
        <v>8.6285299999999996</v>
      </c>
      <c r="Q1105" s="1">
        <v>10695.541999999999</v>
      </c>
      <c r="R1105" s="1"/>
    </row>
    <row r="1106" spans="1:18" x14ac:dyDescent="0.2">
      <c r="A1106" t="s">
        <v>90</v>
      </c>
      <c r="B1106">
        <v>2016</v>
      </c>
      <c r="C1106" t="s">
        <v>22</v>
      </c>
      <c r="D1106" s="1">
        <v>63.509799999999998</v>
      </c>
      <c r="E1106" s="1">
        <v>243.45740000000001</v>
      </c>
      <c r="F1106" s="2">
        <v>5.3515E-2</v>
      </c>
      <c r="G1106" s="2">
        <v>2.7206299999999999</v>
      </c>
      <c r="H1106" s="3">
        <v>25.3</v>
      </c>
      <c r="I1106">
        <v>10.9</v>
      </c>
      <c r="J1106">
        <v>69</v>
      </c>
      <c r="K1106">
        <v>64</v>
      </c>
      <c r="L1106">
        <v>64</v>
      </c>
      <c r="M1106">
        <v>65.023019999999903</v>
      </c>
      <c r="N1106" s="4">
        <v>1800</v>
      </c>
      <c r="O1106" s="1">
        <v>0.92969999999999997</v>
      </c>
      <c r="P1106" s="1">
        <v>8.4368699999999901</v>
      </c>
      <c r="Q1106" s="1">
        <v>10839.97</v>
      </c>
      <c r="R1106" s="1"/>
    </row>
    <row r="1107" spans="1:18" x14ac:dyDescent="0.2">
      <c r="A1107" t="s">
        <v>91</v>
      </c>
      <c r="B1107">
        <v>2000</v>
      </c>
      <c r="C1107" t="s">
        <v>22</v>
      </c>
      <c r="D1107" s="1">
        <v>72.617679999999993</v>
      </c>
      <c r="E1107" s="1">
        <v>173.4333</v>
      </c>
      <c r="F1107" s="2">
        <v>1.8605E-2</v>
      </c>
      <c r="G1107" s="2">
        <v>3.7708900000000001</v>
      </c>
      <c r="H1107" s="3">
        <v>25.5</v>
      </c>
      <c r="I1107">
        <v>6</v>
      </c>
      <c r="J1107">
        <v>88</v>
      </c>
      <c r="K1107">
        <v>95</v>
      </c>
      <c r="L1107">
        <v>93</v>
      </c>
      <c r="M1107">
        <v>93.123310000000004</v>
      </c>
      <c r="N1107" s="4">
        <v>6080</v>
      </c>
      <c r="O1107" s="1">
        <v>3.1873800000000001</v>
      </c>
      <c r="P1107" s="1">
        <v>5.7689599999999999</v>
      </c>
      <c r="Q1107" s="1">
        <v>2654.70099999999</v>
      </c>
      <c r="R1107" s="1"/>
    </row>
    <row r="1108" spans="1:18" x14ac:dyDescent="0.2">
      <c r="A1108" t="s">
        <v>91</v>
      </c>
      <c r="B1108">
        <v>2001</v>
      </c>
      <c r="C1108" t="s">
        <v>22</v>
      </c>
      <c r="D1108" s="1">
        <v>72.617840000000001</v>
      </c>
      <c r="E1108" s="1">
        <v>174.56319999999999</v>
      </c>
      <c r="F1108" s="2">
        <v>1.8415000000000001E-2</v>
      </c>
      <c r="G1108" s="2">
        <v>3.7193499999999999</v>
      </c>
      <c r="H1108" s="3">
        <v>25.6</v>
      </c>
      <c r="I1108">
        <v>6.4</v>
      </c>
      <c r="J1108">
        <v>85</v>
      </c>
      <c r="K1108">
        <v>99</v>
      </c>
      <c r="L1108">
        <v>99</v>
      </c>
      <c r="M1108">
        <v>93.281570000000002</v>
      </c>
      <c r="N1108" s="4">
        <v>6190</v>
      </c>
      <c r="O1108" s="1">
        <v>2.4004699999999999</v>
      </c>
      <c r="P1108" s="1">
        <v>5.27379</v>
      </c>
      <c r="Q1108" s="1">
        <v>2674.7020000000002</v>
      </c>
      <c r="R1108" s="1"/>
    </row>
    <row r="1109" spans="1:18" x14ac:dyDescent="0.2">
      <c r="A1109" t="s">
        <v>91</v>
      </c>
      <c r="B1109">
        <v>2002</v>
      </c>
      <c r="C1109" t="s">
        <v>22</v>
      </c>
      <c r="D1109" s="1">
        <v>72.837909999999994</v>
      </c>
      <c r="E1109" s="1">
        <v>171.34270000000001</v>
      </c>
      <c r="F1109" s="2">
        <v>1.8484999999999901E-2</v>
      </c>
      <c r="G1109" s="2">
        <v>3.6062799999999999</v>
      </c>
      <c r="H1109" s="3">
        <v>25.8</v>
      </c>
      <c r="I1109">
        <v>6.8</v>
      </c>
      <c r="J1109">
        <v>86</v>
      </c>
      <c r="K1109">
        <v>99</v>
      </c>
      <c r="L1109">
        <v>99</v>
      </c>
      <c r="M1109">
        <v>93.435190000000006</v>
      </c>
      <c r="N1109" s="4">
        <v>6260</v>
      </c>
      <c r="O1109" s="1">
        <v>2.7612399999999999</v>
      </c>
      <c r="P1109" s="1">
        <v>4.8518600000000003</v>
      </c>
      <c r="Q1109" s="1">
        <v>2692.8449999999998</v>
      </c>
      <c r="R1109" s="1"/>
    </row>
    <row r="1110" spans="1:18" x14ac:dyDescent="0.2">
      <c r="A1110" t="s">
        <v>91</v>
      </c>
      <c r="B1110">
        <v>2003</v>
      </c>
      <c r="C1110" t="s">
        <v>22</v>
      </c>
      <c r="D1110" s="1">
        <v>72.951709999999906</v>
      </c>
      <c r="E1110" s="1">
        <v>169.66679999999999</v>
      </c>
      <c r="F1110" s="2">
        <v>1.8630000000000001E-2</v>
      </c>
      <c r="G1110" s="2">
        <v>3.4337</v>
      </c>
      <c r="H1110" s="3">
        <v>25.9</v>
      </c>
      <c r="I1110">
        <v>7.2</v>
      </c>
      <c r="J1110">
        <v>78</v>
      </c>
      <c r="K1110">
        <v>99</v>
      </c>
      <c r="L1110">
        <v>96</v>
      </c>
      <c r="M1110">
        <v>93.587000000000003</v>
      </c>
      <c r="N1110" s="4">
        <v>6600</v>
      </c>
      <c r="O1110" s="1">
        <v>2.2860200000000002</v>
      </c>
      <c r="P1110" s="1">
        <v>4.5548299999999999</v>
      </c>
      <c r="Q1110" s="1">
        <v>2709.4369999999999</v>
      </c>
      <c r="R1110" s="1"/>
    </row>
    <row r="1111" spans="1:18" x14ac:dyDescent="0.2">
      <c r="A1111" t="s">
        <v>91</v>
      </c>
      <c r="B1111">
        <v>2004</v>
      </c>
      <c r="C1111" t="s">
        <v>22</v>
      </c>
      <c r="D1111" s="1">
        <v>73.056869999999904</v>
      </c>
      <c r="E1111" s="1">
        <v>167.69820000000001</v>
      </c>
      <c r="F1111" s="2">
        <v>1.8835000000000001E-2</v>
      </c>
      <c r="G1111" s="2">
        <v>3.3215400000000002</v>
      </c>
      <c r="H1111" s="3">
        <v>26.1</v>
      </c>
      <c r="I1111">
        <v>7.6</v>
      </c>
      <c r="J1111">
        <v>86</v>
      </c>
      <c r="K1111">
        <v>97</v>
      </c>
      <c r="L1111">
        <v>98</v>
      </c>
      <c r="M1111">
        <v>93.403580000000005</v>
      </c>
      <c r="N1111" s="4">
        <v>6840</v>
      </c>
      <c r="O1111" s="1">
        <v>3.1800199999999998</v>
      </c>
      <c r="P1111" s="1">
        <v>5.2579900000000004</v>
      </c>
      <c r="Q1111" s="1">
        <v>2725.0149999999999</v>
      </c>
      <c r="R1111" s="1"/>
    </row>
    <row r="1112" spans="1:18" x14ac:dyDescent="0.2">
      <c r="A1112" t="s">
        <v>91</v>
      </c>
      <c r="B1112">
        <v>2005</v>
      </c>
      <c r="C1112" t="s">
        <v>22</v>
      </c>
      <c r="D1112" s="1">
        <v>73.257800000000003</v>
      </c>
      <c r="E1112" s="1">
        <v>163.88650000000001</v>
      </c>
      <c r="F1112" s="2">
        <v>1.8935E-2</v>
      </c>
      <c r="G1112" s="2">
        <v>3.3623699999999999</v>
      </c>
      <c r="H1112" s="3">
        <v>26.2</v>
      </c>
      <c r="I1112">
        <v>8</v>
      </c>
      <c r="J1112">
        <v>84</v>
      </c>
      <c r="K1112">
        <v>99</v>
      </c>
      <c r="L1112">
        <v>99</v>
      </c>
      <c r="M1112">
        <v>93.072159999999997</v>
      </c>
      <c r="N1112" s="4">
        <v>7060</v>
      </c>
      <c r="O1112" s="1">
        <v>2.2949700000000002</v>
      </c>
      <c r="P1112" s="1">
        <v>4.4378299999999999</v>
      </c>
      <c r="Q1112" s="1">
        <v>2740.0029999999902</v>
      </c>
      <c r="R1112" s="1"/>
    </row>
    <row r="1113" spans="1:18" x14ac:dyDescent="0.2">
      <c r="A1113" t="s">
        <v>91</v>
      </c>
      <c r="B1113">
        <v>2006</v>
      </c>
      <c r="C1113" t="s">
        <v>22</v>
      </c>
      <c r="D1113" s="1">
        <v>73.729990000000001</v>
      </c>
      <c r="E1113" s="1">
        <v>153.91829999999999</v>
      </c>
      <c r="F1113" s="2">
        <v>1.8734999999999901E-2</v>
      </c>
      <c r="G1113" s="2">
        <v>3.3537199999999898</v>
      </c>
      <c r="H1113" s="3">
        <v>26.4</v>
      </c>
      <c r="I1113">
        <v>8.4</v>
      </c>
      <c r="J1113">
        <v>87</v>
      </c>
      <c r="K1113">
        <v>99</v>
      </c>
      <c r="L1113">
        <v>95</v>
      </c>
      <c r="M1113">
        <v>92.712699999999998</v>
      </c>
      <c r="N1113" s="4">
        <v>7510</v>
      </c>
      <c r="O1113" s="1">
        <v>2.5730299999999899</v>
      </c>
      <c r="P1113" s="1">
        <v>4.4790400000000004</v>
      </c>
      <c r="Q1113" s="1">
        <v>2754.4070000000002</v>
      </c>
      <c r="R1113" s="1"/>
    </row>
    <row r="1114" spans="1:18" x14ac:dyDescent="0.2">
      <c r="A1114" t="s">
        <v>91</v>
      </c>
      <c r="B1114">
        <v>2007</v>
      </c>
      <c r="C1114" t="s">
        <v>22</v>
      </c>
      <c r="D1114" s="1">
        <v>73.966119999999904</v>
      </c>
      <c r="E1114" s="1">
        <v>150.70859999999999</v>
      </c>
      <c r="F1114" s="2">
        <v>1.8159999999999999E-2</v>
      </c>
      <c r="G1114" s="2">
        <v>3.30940999999999</v>
      </c>
      <c r="H1114" s="3">
        <v>26.5</v>
      </c>
      <c r="I1114">
        <v>8.8000000000000007</v>
      </c>
      <c r="J1114">
        <v>76</v>
      </c>
      <c r="K1114">
        <v>94</v>
      </c>
      <c r="L1114">
        <v>92</v>
      </c>
      <c r="M1114">
        <v>92.351990000000001</v>
      </c>
      <c r="N1114" s="4">
        <v>7790</v>
      </c>
      <c r="O1114" s="1">
        <v>2.7492200000000002</v>
      </c>
      <c r="P1114" s="1">
        <v>5.1247400000000001</v>
      </c>
      <c r="Q1114" s="1">
        <v>2768.2269999999999</v>
      </c>
      <c r="R1114" s="1"/>
    </row>
    <row r="1115" spans="1:18" x14ac:dyDescent="0.2">
      <c r="A1115" t="s">
        <v>91</v>
      </c>
      <c r="B1115">
        <v>2008</v>
      </c>
      <c r="C1115" t="s">
        <v>22</v>
      </c>
      <c r="D1115" s="1">
        <v>74.25712</v>
      </c>
      <c r="E1115" s="1">
        <v>146.75120000000001</v>
      </c>
      <c r="F1115" s="2">
        <v>1.7514999999999999E-2</v>
      </c>
      <c r="G1115" s="2">
        <v>3.34578</v>
      </c>
      <c r="H1115" s="3">
        <v>26.6</v>
      </c>
      <c r="I1115">
        <v>9.1999999999999993</v>
      </c>
      <c r="J1115">
        <v>88</v>
      </c>
      <c r="K1115">
        <v>91</v>
      </c>
      <c r="L1115">
        <v>91</v>
      </c>
      <c r="M1115">
        <v>91.99024</v>
      </c>
      <c r="N1115" s="4">
        <v>7920</v>
      </c>
      <c r="O1115" s="1">
        <v>2.9946199999999998</v>
      </c>
      <c r="P1115" s="1">
        <v>5.43879</v>
      </c>
      <c r="Q1115" s="1">
        <v>2781.8759999999902</v>
      </c>
      <c r="R1115" s="1"/>
    </row>
    <row r="1116" spans="1:18" x14ac:dyDescent="0.2">
      <c r="A1116" t="s">
        <v>91</v>
      </c>
      <c r="B1116">
        <v>2009</v>
      </c>
      <c r="C1116" t="s">
        <v>22</v>
      </c>
      <c r="D1116" s="1">
        <v>74.580849999999998</v>
      </c>
      <c r="E1116" s="1">
        <v>143.3775</v>
      </c>
      <c r="F1116" s="2">
        <v>1.6934999999999999E-2</v>
      </c>
      <c r="G1116" s="2">
        <v>3.2393800000000001</v>
      </c>
      <c r="H1116" s="3">
        <v>26.8</v>
      </c>
      <c r="I1116">
        <v>9.6</v>
      </c>
      <c r="J1116">
        <v>88</v>
      </c>
      <c r="K1116">
        <v>90</v>
      </c>
      <c r="L1116">
        <v>90</v>
      </c>
      <c r="M1116">
        <v>91.627269999999996</v>
      </c>
      <c r="N1116" s="4">
        <v>7480</v>
      </c>
      <c r="O1116" s="1">
        <v>2.9021599999999999</v>
      </c>
      <c r="P1116" s="1">
        <v>4.7871699999999997</v>
      </c>
      <c r="Q1116" s="1">
        <v>2795.837</v>
      </c>
      <c r="R1116" s="1"/>
    </row>
    <row r="1117" spans="1:18" x14ac:dyDescent="0.2">
      <c r="A1117" t="s">
        <v>91</v>
      </c>
      <c r="B1117">
        <v>2010</v>
      </c>
      <c r="C1117" t="s">
        <v>22</v>
      </c>
      <c r="D1117" s="1">
        <v>74.938779999999994</v>
      </c>
      <c r="E1117" s="1">
        <v>139.2474</v>
      </c>
      <c r="F1117" s="2">
        <v>1.6629999999999999E-2</v>
      </c>
      <c r="G1117" s="2">
        <v>3.37358</v>
      </c>
      <c r="H1117" s="3">
        <v>26.9</v>
      </c>
      <c r="I1117">
        <v>10</v>
      </c>
      <c r="J1117">
        <v>89</v>
      </c>
      <c r="K1117">
        <v>94</v>
      </c>
      <c r="L1117">
        <v>94</v>
      </c>
      <c r="M1117">
        <v>91.263189999999994</v>
      </c>
      <c r="N1117" s="4">
        <v>7560</v>
      </c>
      <c r="O1117" s="1">
        <v>3.0410599999999999</v>
      </c>
      <c r="P1117" s="1">
        <v>5.0062100000000003</v>
      </c>
      <c r="Q1117" s="1">
        <v>2810.46</v>
      </c>
      <c r="R1117" s="1"/>
    </row>
    <row r="1118" spans="1:18" x14ac:dyDescent="0.2">
      <c r="A1118" t="s">
        <v>91</v>
      </c>
      <c r="B1118">
        <v>2011</v>
      </c>
      <c r="C1118" t="s">
        <v>22</v>
      </c>
      <c r="D1118" s="1">
        <v>75.130919999999904</v>
      </c>
      <c r="E1118" s="1">
        <v>138.56059999999999</v>
      </c>
      <c r="F1118" s="2">
        <v>1.6555E-2</v>
      </c>
      <c r="G1118" s="2">
        <v>3.3491</v>
      </c>
      <c r="H1118" s="3">
        <v>27.1</v>
      </c>
      <c r="I1118">
        <v>10.5</v>
      </c>
      <c r="J1118">
        <v>88</v>
      </c>
      <c r="K1118">
        <v>93</v>
      </c>
      <c r="L1118">
        <v>92</v>
      </c>
      <c r="M1118">
        <v>90.898150000000001</v>
      </c>
      <c r="N1118" s="4">
        <v>7820</v>
      </c>
      <c r="O1118" s="1">
        <v>3.00284</v>
      </c>
      <c r="P1118" s="1">
        <v>4.9316399999999998</v>
      </c>
      <c r="Q1118" s="1">
        <v>2825.9290000000001</v>
      </c>
      <c r="R1118" s="1"/>
    </row>
    <row r="1119" spans="1:18" x14ac:dyDescent="0.2">
      <c r="A1119" t="s">
        <v>91</v>
      </c>
      <c r="B1119">
        <v>2012</v>
      </c>
      <c r="C1119" t="s">
        <v>22</v>
      </c>
      <c r="D1119" s="1">
        <v>75.297469999999905</v>
      </c>
      <c r="E1119" s="1">
        <v>137.3493</v>
      </c>
      <c r="F1119" s="2">
        <v>1.6764999999999999E-2</v>
      </c>
      <c r="G1119" s="2">
        <v>3.3651599999999999</v>
      </c>
      <c r="H1119" s="3">
        <v>27.2</v>
      </c>
      <c r="I1119">
        <v>10.9</v>
      </c>
      <c r="J1119">
        <v>93</v>
      </c>
      <c r="K1119">
        <v>96</v>
      </c>
      <c r="L1119">
        <v>96</v>
      </c>
      <c r="M1119">
        <v>90.533720000000002</v>
      </c>
      <c r="N1119" s="4">
        <v>8050</v>
      </c>
      <c r="O1119" s="1">
        <v>2.8529499999999999</v>
      </c>
      <c r="P1119" s="1">
        <v>4.9946599999999997</v>
      </c>
      <c r="Q1119" s="1">
        <v>2842.1320000000001</v>
      </c>
      <c r="R1119" s="1"/>
    </row>
    <row r="1120" spans="1:18" x14ac:dyDescent="0.2">
      <c r="A1120" t="s">
        <v>91</v>
      </c>
      <c r="B1120">
        <v>2013</v>
      </c>
      <c r="C1120" t="s">
        <v>22</v>
      </c>
      <c r="D1120" s="1">
        <v>75.481399999999994</v>
      </c>
      <c r="E1120" s="1">
        <v>134.64660000000001</v>
      </c>
      <c r="F1120" s="2">
        <v>1.7055000000000001E-2</v>
      </c>
      <c r="G1120" s="2">
        <v>3.4368099999999999</v>
      </c>
      <c r="H1120" s="3">
        <v>27.4</v>
      </c>
      <c r="I1120">
        <v>11.4</v>
      </c>
      <c r="J1120">
        <v>94</v>
      </c>
      <c r="K1120">
        <v>86</v>
      </c>
      <c r="L1120">
        <v>93</v>
      </c>
      <c r="M1120">
        <v>90.170140000000004</v>
      </c>
      <c r="N1120" s="4">
        <v>8090</v>
      </c>
      <c r="O1120" s="1">
        <v>3.22765999999999</v>
      </c>
      <c r="P1120" s="1">
        <v>5.2389599999999996</v>
      </c>
      <c r="Q1120" s="1">
        <v>2858.712</v>
      </c>
      <c r="R1120" s="1"/>
    </row>
    <row r="1121" spans="1:18" x14ac:dyDescent="0.2">
      <c r="A1121" t="s">
        <v>91</v>
      </c>
      <c r="B1121">
        <v>2014</v>
      </c>
      <c r="C1121" t="s">
        <v>22</v>
      </c>
      <c r="D1121" s="1">
        <v>75.690839999999994</v>
      </c>
      <c r="E1121" s="1">
        <v>131.8485</v>
      </c>
      <c r="F1121" s="2">
        <v>1.7080000000000001E-2</v>
      </c>
      <c r="G1121" s="2">
        <v>3.4225199999999898</v>
      </c>
      <c r="H1121" s="3">
        <v>27.5</v>
      </c>
      <c r="I1121">
        <v>11.9</v>
      </c>
      <c r="J1121">
        <v>92</v>
      </c>
      <c r="K1121">
        <v>93</v>
      </c>
      <c r="L1121">
        <v>92</v>
      </c>
      <c r="M1121">
        <v>90.318519999999907</v>
      </c>
      <c r="N1121" s="4">
        <v>8250</v>
      </c>
      <c r="O1121" s="1">
        <v>3.0395099999999999</v>
      </c>
      <c r="P1121" s="1">
        <v>5.2325999999999997</v>
      </c>
      <c r="Q1121" s="1">
        <v>2875.1390000000001</v>
      </c>
      <c r="R1121" s="1"/>
    </row>
    <row r="1122" spans="1:18" x14ac:dyDescent="0.2">
      <c r="A1122" t="s">
        <v>91</v>
      </c>
      <c r="B1122">
        <v>2015</v>
      </c>
      <c r="C1122" t="s">
        <v>22</v>
      </c>
      <c r="D1122" s="1">
        <v>75.794409999999999</v>
      </c>
      <c r="E1122" s="1">
        <v>132.55250000000001</v>
      </c>
      <c r="F1122" s="2">
        <v>1.653E-2</v>
      </c>
      <c r="G1122" s="2">
        <v>3.47844</v>
      </c>
      <c r="H1122" s="3">
        <v>27.6</v>
      </c>
      <c r="I1122">
        <v>12.5</v>
      </c>
      <c r="J1122">
        <v>91</v>
      </c>
      <c r="K1122">
        <v>91</v>
      </c>
      <c r="L1122">
        <v>91</v>
      </c>
      <c r="M1122">
        <v>90.467770000000002</v>
      </c>
      <c r="N1122" s="4">
        <v>8280</v>
      </c>
      <c r="O1122" s="1">
        <v>3.5803400000000001</v>
      </c>
      <c r="P1122" s="1">
        <v>5.6550799999999999</v>
      </c>
      <c r="Q1122" s="1">
        <v>2891.0209999999902</v>
      </c>
      <c r="R1122" s="1"/>
    </row>
    <row r="1123" spans="1:18" x14ac:dyDescent="0.2">
      <c r="A1123" t="s">
        <v>91</v>
      </c>
      <c r="B1123">
        <v>2016</v>
      </c>
      <c r="C1123" t="s">
        <v>22</v>
      </c>
      <c r="D1123" s="1">
        <v>76.002139999999997</v>
      </c>
      <c r="E1123" s="1">
        <v>131.35409999999999</v>
      </c>
      <c r="F1123" s="2">
        <v>1.52699999999999E-2</v>
      </c>
      <c r="G1123" s="2">
        <v>3.38245</v>
      </c>
      <c r="H1123" s="3">
        <v>27.8</v>
      </c>
      <c r="I1123">
        <v>13</v>
      </c>
      <c r="J1123">
        <v>95</v>
      </c>
      <c r="K1123">
        <v>99</v>
      </c>
      <c r="L1123">
        <v>99</v>
      </c>
      <c r="M1123">
        <v>90.617919999999998</v>
      </c>
      <c r="N1123" s="4">
        <v>8340</v>
      </c>
      <c r="O1123" s="1">
        <v>3.6719599999999999</v>
      </c>
      <c r="P1123" s="1">
        <v>5.7347400000000004</v>
      </c>
      <c r="Q1123" s="1">
        <v>2906.2359999999999</v>
      </c>
      <c r="R1123" s="1"/>
    </row>
    <row r="1124" spans="1:18" x14ac:dyDescent="0.2">
      <c r="A1124" t="s">
        <v>92</v>
      </c>
      <c r="B1124">
        <v>2000</v>
      </c>
      <c r="C1124" t="s">
        <v>22</v>
      </c>
      <c r="D1124" s="1">
        <v>77.432059999999893</v>
      </c>
      <c r="E1124" s="1">
        <v>99.879660000000001</v>
      </c>
      <c r="F1124" s="2">
        <v>1.0965000000000001E-2</v>
      </c>
      <c r="G1124" s="2">
        <v>4.2373599999999998</v>
      </c>
      <c r="H1124" s="3">
        <v>25.8</v>
      </c>
      <c r="I1124">
        <v>5.3</v>
      </c>
      <c r="J1124">
        <v>82</v>
      </c>
      <c r="K1124">
        <v>80</v>
      </c>
      <c r="L1124">
        <v>88</v>
      </c>
      <c r="M1124">
        <v>94.108669999999904</v>
      </c>
      <c r="N1124" s="4">
        <v>7430</v>
      </c>
      <c r="O1124" s="1">
        <v>4.2804699999999896</v>
      </c>
      <c r="P1124" s="1">
        <v>6.5931399999999902</v>
      </c>
      <c r="Q1124" s="1">
        <v>3962.3719999999998</v>
      </c>
      <c r="R1124" s="1"/>
    </row>
    <row r="1125" spans="1:18" x14ac:dyDescent="0.2">
      <c r="A1125" t="s">
        <v>92</v>
      </c>
      <c r="B1125">
        <v>2001</v>
      </c>
      <c r="C1125" t="s">
        <v>22</v>
      </c>
      <c r="D1125" s="1">
        <v>77.432009999999906</v>
      </c>
      <c r="E1125" s="1">
        <v>101.20099999999999</v>
      </c>
      <c r="F1125" s="2">
        <v>1.043E-2</v>
      </c>
      <c r="G1125" s="2">
        <v>4.2508999999999997</v>
      </c>
      <c r="H1125" s="3">
        <v>25.9</v>
      </c>
      <c r="I1125">
        <v>5.6</v>
      </c>
      <c r="J1125">
        <v>82</v>
      </c>
      <c r="K1125">
        <v>92</v>
      </c>
      <c r="L1125">
        <v>91</v>
      </c>
      <c r="M1125">
        <v>94.611949999999993</v>
      </c>
      <c r="N1125" s="4">
        <v>7720</v>
      </c>
      <c r="O1125" s="1">
        <v>4.2609500000000002</v>
      </c>
      <c r="P1125" s="1">
        <v>6.4996499999999999</v>
      </c>
      <c r="Q1125" s="1">
        <v>4034.0740000000001</v>
      </c>
      <c r="R1125" s="1"/>
    </row>
    <row r="1126" spans="1:18" x14ac:dyDescent="0.2">
      <c r="A1126" t="s">
        <v>92</v>
      </c>
      <c r="B1126">
        <v>2002</v>
      </c>
      <c r="C1126" t="s">
        <v>22</v>
      </c>
      <c r="D1126" s="1">
        <v>78.219449999999995</v>
      </c>
      <c r="E1126" s="1">
        <v>99.590890000000002</v>
      </c>
      <c r="F1126" s="2">
        <v>1.0215E-2</v>
      </c>
      <c r="G1126" s="2">
        <v>4.1635499999999999</v>
      </c>
      <c r="H1126" s="3">
        <v>26</v>
      </c>
      <c r="I1126">
        <v>6</v>
      </c>
      <c r="J1126">
        <v>94</v>
      </c>
      <c r="K1126">
        <v>94</v>
      </c>
      <c r="L1126">
        <v>94</v>
      </c>
      <c r="M1126">
        <v>95.093590000000006</v>
      </c>
      <c r="N1126" s="4">
        <v>7960</v>
      </c>
      <c r="O1126" s="1">
        <v>4.6133800000000003</v>
      </c>
      <c r="P1126" s="1">
        <v>6.8998899999999903</v>
      </c>
      <c r="Q1126" s="1">
        <v>4100.9250000000002</v>
      </c>
      <c r="R1126" s="1"/>
    </row>
    <row r="1127" spans="1:18" x14ac:dyDescent="0.2">
      <c r="A1127" t="s">
        <v>92</v>
      </c>
      <c r="B1127">
        <v>2003</v>
      </c>
      <c r="C1127" t="s">
        <v>22</v>
      </c>
      <c r="D1127" s="1">
        <v>77.920829999999995</v>
      </c>
      <c r="E1127" s="1">
        <v>100.90179999999999</v>
      </c>
      <c r="F1127" s="2">
        <v>9.9249999999999998E-3</v>
      </c>
      <c r="G1127" s="2">
        <v>4.0461400000000003</v>
      </c>
      <c r="H1127" s="3">
        <v>26.1</v>
      </c>
      <c r="I1127">
        <v>6.4</v>
      </c>
      <c r="J1127">
        <v>89</v>
      </c>
      <c r="K1127">
        <v>88</v>
      </c>
      <c r="L1127">
        <v>88</v>
      </c>
      <c r="M1127">
        <v>95.553849999999997</v>
      </c>
      <c r="N1127" s="4">
        <v>8330</v>
      </c>
      <c r="O1127" s="1">
        <v>4.6461600000000001</v>
      </c>
      <c r="P1127" s="1">
        <v>6.9998899999999997</v>
      </c>
      <c r="Q1127" s="1">
        <v>4164.0529999999999</v>
      </c>
      <c r="R1127" s="1"/>
    </row>
    <row r="1128" spans="1:18" x14ac:dyDescent="0.2">
      <c r="A1128" t="s">
        <v>92</v>
      </c>
      <c r="B1128">
        <v>2004</v>
      </c>
      <c r="C1128" t="s">
        <v>22</v>
      </c>
      <c r="D1128" s="1">
        <v>77.754779999999997</v>
      </c>
      <c r="E1128" s="1">
        <v>101.8467</v>
      </c>
      <c r="F1128" s="2">
        <v>9.7900000000000001E-3</v>
      </c>
      <c r="G1128" s="2">
        <v>4.0762499999999999</v>
      </c>
      <c r="H1128" s="3">
        <v>26.2</v>
      </c>
      <c r="I1128">
        <v>6.8</v>
      </c>
      <c r="J1128">
        <v>88</v>
      </c>
      <c r="K1128">
        <v>90</v>
      </c>
      <c r="L1128">
        <v>90</v>
      </c>
      <c r="M1128">
        <v>95.992809999999906</v>
      </c>
      <c r="N1128" s="4">
        <v>8830</v>
      </c>
      <c r="O1128" s="1">
        <v>4.3962599999999998</v>
      </c>
      <c r="P1128" s="1">
        <v>6.6592699999999896</v>
      </c>
      <c r="Q1128" s="1">
        <v>4225.1549999999997</v>
      </c>
      <c r="R1128" s="1"/>
    </row>
    <row r="1129" spans="1:18" x14ac:dyDescent="0.2">
      <c r="A1129" t="s">
        <v>92</v>
      </c>
      <c r="B1129">
        <v>2005</v>
      </c>
      <c r="C1129" t="s">
        <v>22</v>
      </c>
      <c r="D1129" s="1">
        <v>78.716610000000003</v>
      </c>
      <c r="E1129" s="1">
        <v>95.503039999999999</v>
      </c>
      <c r="F1129" s="2">
        <v>9.6399999999999993E-3</v>
      </c>
      <c r="G1129" s="2">
        <v>4.1134500000000003</v>
      </c>
      <c r="H1129" s="3">
        <v>26.3</v>
      </c>
      <c r="I1129">
        <v>7.2</v>
      </c>
      <c r="J1129">
        <v>89</v>
      </c>
      <c r="K1129">
        <v>91</v>
      </c>
      <c r="L1129">
        <v>91</v>
      </c>
      <c r="M1129">
        <v>96.410469999999904</v>
      </c>
      <c r="N1129" s="4">
        <v>9370</v>
      </c>
      <c r="O1129" s="1">
        <v>4.282</v>
      </c>
      <c r="P1129" s="1">
        <v>6.6951599999999996</v>
      </c>
      <c r="Q1129" s="1">
        <v>4285.5020000000004</v>
      </c>
      <c r="R1129" s="1"/>
    </row>
    <row r="1130" spans="1:18" x14ac:dyDescent="0.2">
      <c r="A1130" t="s">
        <v>92</v>
      </c>
      <c r="B1130">
        <v>2006</v>
      </c>
      <c r="C1130" t="s">
        <v>22</v>
      </c>
      <c r="D1130" s="1">
        <v>78.286059999999907</v>
      </c>
      <c r="E1130" s="1">
        <v>103.9302</v>
      </c>
      <c r="F1130" s="2">
        <v>9.3150000000000004E-3</v>
      </c>
      <c r="G1130" s="2">
        <v>4.1894900000000002</v>
      </c>
      <c r="H1130" s="3">
        <v>26.4</v>
      </c>
      <c r="I1130">
        <v>7.6</v>
      </c>
      <c r="J1130">
        <v>90</v>
      </c>
      <c r="K1130">
        <v>89</v>
      </c>
      <c r="L1130">
        <v>89</v>
      </c>
      <c r="M1130">
        <v>96.807590000000005</v>
      </c>
      <c r="N1130" s="4">
        <v>10300</v>
      </c>
      <c r="O1130" s="1">
        <v>4.6077699999999897</v>
      </c>
      <c r="P1130" s="1">
        <v>6.9699299999999997</v>
      </c>
      <c r="Q1130" s="1">
        <v>4345.4120000000003</v>
      </c>
      <c r="R1130" s="1"/>
    </row>
    <row r="1131" spans="1:18" x14ac:dyDescent="0.2">
      <c r="A1131" t="s">
        <v>92</v>
      </c>
      <c r="B1131">
        <v>2007</v>
      </c>
      <c r="C1131" t="s">
        <v>22</v>
      </c>
      <c r="D1131" s="1">
        <v>79.298180000000002</v>
      </c>
      <c r="E1131" s="1">
        <v>91.2179</v>
      </c>
      <c r="F1131" s="2">
        <v>9.1850000000000005E-3</v>
      </c>
      <c r="G1131" s="2">
        <v>4.2512099999999897</v>
      </c>
      <c r="H1131" s="3">
        <v>26.5</v>
      </c>
      <c r="I1131">
        <v>8.1</v>
      </c>
      <c r="J1131">
        <v>90</v>
      </c>
      <c r="K1131">
        <v>89</v>
      </c>
      <c r="L1131">
        <v>89</v>
      </c>
      <c r="M1131">
        <v>97.184430000000006</v>
      </c>
      <c r="N1131" s="4">
        <v>11320</v>
      </c>
      <c r="O1131" s="1">
        <v>4.6567699999999999</v>
      </c>
      <c r="P1131" s="1">
        <v>7.0332399999999904</v>
      </c>
      <c r="Q1131" s="1">
        <v>4404.6279999999997</v>
      </c>
      <c r="R1131" s="1"/>
    </row>
    <row r="1132" spans="1:18" x14ac:dyDescent="0.2">
      <c r="A1132" t="s">
        <v>92</v>
      </c>
      <c r="B1132">
        <v>2008</v>
      </c>
      <c r="C1132" t="s">
        <v>22</v>
      </c>
      <c r="D1132" s="1">
        <v>79.200550000000007</v>
      </c>
      <c r="E1132" s="1">
        <v>97.276030000000006</v>
      </c>
      <c r="F1132" s="2">
        <v>8.8900000000000003E-3</v>
      </c>
      <c r="G1132" s="2">
        <v>4.2938499999999999</v>
      </c>
      <c r="H1132" s="3">
        <v>26.6</v>
      </c>
      <c r="I1132">
        <v>8.6</v>
      </c>
      <c r="J1132">
        <v>89</v>
      </c>
      <c r="K1132">
        <v>89</v>
      </c>
      <c r="L1132">
        <v>90</v>
      </c>
      <c r="M1132">
        <v>97.541589999999999</v>
      </c>
      <c r="N1132" s="4">
        <v>12000</v>
      </c>
      <c r="O1132" s="1">
        <v>5.0963799999999999</v>
      </c>
      <c r="P1132" s="1">
        <v>7.5146100000000002</v>
      </c>
      <c r="Q1132" s="1">
        <v>4463.125</v>
      </c>
      <c r="R1132" s="1"/>
    </row>
    <row r="1133" spans="1:18" x14ac:dyDescent="0.2">
      <c r="A1133" t="s">
        <v>92</v>
      </c>
      <c r="B1133">
        <v>2009</v>
      </c>
      <c r="C1133" t="s">
        <v>22</v>
      </c>
      <c r="D1133" s="1">
        <v>79.398319999999998</v>
      </c>
      <c r="E1133" s="1">
        <v>95.909509999999997</v>
      </c>
      <c r="F1133" s="2">
        <v>8.5799999999999904E-3</v>
      </c>
      <c r="G1133" s="2">
        <v>4.1403299999999996</v>
      </c>
      <c r="H1133" s="3">
        <v>26.7</v>
      </c>
      <c r="I1133">
        <v>9</v>
      </c>
      <c r="J1133">
        <v>81</v>
      </c>
      <c r="K1133">
        <v>80</v>
      </c>
      <c r="L1133">
        <v>86</v>
      </c>
      <c r="M1133">
        <v>97.879140000000007</v>
      </c>
      <c r="N1133" s="4">
        <v>11660</v>
      </c>
      <c r="O1133" s="1">
        <v>5.60968</v>
      </c>
      <c r="P1133" s="1">
        <v>7.9073399999999996</v>
      </c>
      <c r="Q1133" s="1">
        <v>4520.74</v>
      </c>
      <c r="R1133" s="1"/>
    </row>
    <row r="1134" spans="1:18" x14ac:dyDescent="0.2">
      <c r="A1134" t="s">
        <v>92</v>
      </c>
      <c r="B1134">
        <v>2010</v>
      </c>
      <c r="C1134" t="s">
        <v>22</v>
      </c>
      <c r="D1134" s="1">
        <v>78.266970000000001</v>
      </c>
      <c r="E1134" s="1">
        <v>106.4769</v>
      </c>
      <c r="F1134" s="2">
        <v>8.3750000000000005E-3</v>
      </c>
      <c r="G1134" s="2">
        <v>3.74594</v>
      </c>
      <c r="H1134" s="3">
        <v>26.8</v>
      </c>
      <c r="I1134">
        <v>9.5</v>
      </c>
      <c r="J1134">
        <v>83</v>
      </c>
      <c r="K1134">
        <v>93</v>
      </c>
      <c r="L1134">
        <v>88</v>
      </c>
      <c r="M1134">
        <v>98.198089999999993</v>
      </c>
      <c r="N1134" s="4">
        <v>12230</v>
      </c>
      <c r="O1134" s="1">
        <v>5.86721</v>
      </c>
      <c r="P1134" s="1">
        <v>8.1134000000000004</v>
      </c>
      <c r="Q1134" s="1">
        <v>4577.3779999999997</v>
      </c>
      <c r="R1134" s="1"/>
    </row>
    <row r="1135" spans="1:18" x14ac:dyDescent="0.2">
      <c r="A1135" t="s">
        <v>92</v>
      </c>
      <c r="B1135">
        <v>2011</v>
      </c>
      <c r="C1135" t="s">
        <v>22</v>
      </c>
      <c r="D1135" s="1">
        <v>79.038919999999905</v>
      </c>
      <c r="E1135" s="1">
        <v>99.519739999999999</v>
      </c>
      <c r="F1135" s="2">
        <v>8.4049999999999993E-3</v>
      </c>
      <c r="G1135" s="2">
        <v>3.58283</v>
      </c>
      <c r="H1135" s="3">
        <v>26.9</v>
      </c>
      <c r="I1135">
        <v>10</v>
      </c>
      <c r="J1135">
        <v>83</v>
      </c>
      <c r="K1135">
        <v>82</v>
      </c>
      <c r="L1135">
        <v>85</v>
      </c>
      <c r="M1135">
        <v>98.498779999999996</v>
      </c>
      <c r="N1135" s="4">
        <v>12850</v>
      </c>
      <c r="O1135" s="1">
        <v>5.7685000000000004</v>
      </c>
      <c r="P1135" s="1">
        <v>8.2180499999999999</v>
      </c>
      <c r="Q1135" s="1">
        <v>4633.0859999999902</v>
      </c>
      <c r="R1135" s="1"/>
    </row>
    <row r="1136" spans="1:18" x14ac:dyDescent="0.2">
      <c r="A1136" t="s">
        <v>92</v>
      </c>
      <c r="B1136">
        <v>2012</v>
      </c>
      <c r="C1136" t="s">
        <v>22</v>
      </c>
      <c r="D1136" s="1">
        <v>79.223119999999994</v>
      </c>
      <c r="E1136" s="1">
        <v>98.658630000000002</v>
      </c>
      <c r="F1136" s="2">
        <v>8.4549999999999903E-3</v>
      </c>
      <c r="G1136" s="2">
        <v>3.5139800000000001</v>
      </c>
      <c r="H1136" s="3">
        <v>27</v>
      </c>
      <c r="I1136">
        <v>10.4</v>
      </c>
      <c r="J1136">
        <v>90</v>
      </c>
      <c r="K1136">
        <v>90</v>
      </c>
      <c r="L1136">
        <v>91</v>
      </c>
      <c r="M1136">
        <v>98.78107</v>
      </c>
      <c r="N1136" s="4">
        <v>13590</v>
      </c>
      <c r="O1136" s="1">
        <v>5.5933000000000002</v>
      </c>
      <c r="P1136" s="1">
        <v>7.9135099999999996</v>
      </c>
      <c r="Q1136" s="1">
        <v>4688</v>
      </c>
      <c r="R1136" s="1"/>
    </row>
    <row r="1137" spans="1:18" x14ac:dyDescent="0.2">
      <c r="A1137" t="s">
        <v>92</v>
      </c>
      <c r="B1137">
        <v>2013</v>
      </c>
      <c r="C1137" t="s">
        <v>22</v>
      </c>
      <c r="D1137" s="1">
        <v>79.443399999999997</v>
      </c>
      <c r="E1137" s="1">
        <v>97.189400000000006</v>
      </c>
      <c r="F1137" s="2">
        <v>8.4650000000000003E-3</v>
      </c>
      <c r="G1137" s="2">
        <v>3.5960000000000001</v>
      </c>
      <c r="H1137" s="3">
        <v>27.1</v>
      </c>
      <c r="I1137">
        <v>10.9</v>
      </c>
      <c r="J1137">
        <v>91</v>
      </c>
      <c r="K1137">
        <v>95</v>
      </c>
      <c r="L1137">
        <v>95</v>
      </c>
      <c r="M1137">
        <v>99.046130000000005</v>
      </c>
      <c r="N1137" s="4">
        <v>13910</v>
      </c>
      <c r="O1137" s="1">
        <v>5.5865400000000003</v>
      </c>
      <c r="P1137" s="1">
        <v>7.8683199999999998</v>
      </c>
      <c r="Q1137" s="1">
        <v>4742.107</v>
      </c>
      <c r="R1137" s="1"/>
    </row>
    <row r="1138" spans="1:18" x14ac:dyDescent="0.2">
      <c r="A1138" t="s">
        <v>92</v>
      </c>
      <c r="B1138">
        <v>2014</v>
      </c>
      <c r="C1138" t="s">
        <v>22</v>
      </c>
      <c r="D1138" s="1">
        <v>79.417569999999998</v>
      </c>
      <c r="E1138" s="1">
        <v>95.265659999999997</v>
      </c>
      <c r="F1138" s="2">
        <v>8.3699999999999903E-3</v>
      </c>
      <c r="G1138" s="2">
        <v>3.6357300000000001</v>
      </c>
      <c r="H1138" s="3">
        <v>27.2</v>
      </c>
      <c r="I1138">
        <v>11.4</v>
      </c>
      <c r="J1138">
        <v>95</v>
      </c>
      <c r="K1138">
        <v>91</v>
      </c>
      <c r="L1138">
        <v>91</v>
      </c>
      <c r="M1138">
        <v>99.295199999999994</v>
      </c>
      <c r="N1138" s="4">
        <v>14430</v>
      </c>
      <c r="O1138" s="1">
        <v>5.5977399999999999</v>
      </c>
      <c r="P1138" s="1">
        <v>7.8817500000000003</v>
      </c>
      <c r="Q1138" s="1">
        <v>4795.3959999999997</v>
      </c>
      <c r="R1138" s="1"/>
    </row>
    <row r="1139" spans="1:18" x14ac:dyDescent="0.2">
      <c r="A1139" t="s">
        <v>92</v>
      </c>
      <c r="B1139">
        <v>2015</v>
      </c>
      <c r="C1139" t="s">
        <v>22</v>
      </c>
      <c r="D1139" s="1">
        <v>79.447459999999893</v>
      </c>
      <c r="E1139" s="1">
        <v>97.171319999999994</v>
      </c>
      <c r="F1139" s="2">
        <v>8.1949999999999992E-3</v>
      </c>
      <c r="G1139" s="2">
        <v>3.72363</v>
      </c>
      <c r="H1139" s="3">
        <v>27.3</v>
      </c>
      <c r="I1139">
        <v>11.8</v>
      </c>
      <c r="J1139">
        <v>93</v>
      </c>
      <c r="K1139">
        <v>92</v>
      </c>
      <c r="L1139">
        <v>92</v>
      </c>
      <c r="M1139">
        <v>99.528980000000004</v>
      </c>
      <c r="N1139" s="4">
        <v>14920</v>
      </c>
      <c r="O1139" s="1">
        <v>5.6877000000000004</v>
      </c>
      <c r="P1139" s="1">
        <v>7.8228600000000004</v>
      </c>
      <c r="Q1139" s="1">
        <v>4847.8040000000001</v>
      </c>
      <c r="R1139" s="1"/>
    </row>
    <row r="1140" spans="1:18" x14ac:dyDescent="0.2">
      <c r="A1140" t="s">
        <v>92</v>
      </c>
      <c r="B1140">
        <v>2016</v>
      </c>
      <c r="C1140" t="s">
        <v>22</v>
      </c>
      <c r="D1140" s="1">
        <v>79.564610000000002</v>
      </c>
      <c r="E1140" s="1">
        <v>96.743380000000002</v>
      </c>
      <c r="F1140" s="2">
        <v>7.9849999999999904E-3</v>
      </c>
      <c r="G1140" s="2">
        <v>3.76539</v>
      </c>
      <c r="H1140" s="3">
        <v>27.3</v>
      </c>
      <c r="I1140">
        <v>12.3</v>
      </c>
      <c r="J1140">
        <v>93</v>
      </c>
      <c r="K1140">
        <v>97</v>
      </c>
      <c r="L1140">
        <v>97</v>
      </c>
      <c r="M1140">
        <v>99.699759999999998</v>
      </c>
      <c r="N1140" s="4">
        <v>15570</v>
      </c>
      <c r="O1140" s="1">
        <v>5.5238300000000002</v>
      </c>
      <c r="P1140" s="1">
        <v>7.5334699999999897</v>
      </c>
      <c r="Q1140" s="1">
        <v>4899.3450000000003</v>
      </c>
      <c r="R1140" s="1"/>
    </row>
    <row r="1141" spans="1:18" x14ac:dyDescent="0.2">
      <c r="A1141" t="s">
        <v>93</v>
      </c>
      <c r="B1141">
        <v>2000</v>
      </c>
      <c r="C1141" t="s">
        <v>22</v>
      </c>
      <c r="D1141" s="1">
        <v>76.645889999999994</v>
      </c>
      <c r="E1141" s="1">
        <v>121.139</v>
      </c>
      <c r="F1141" s="2">
        <v>6.0049999999999999E-3</v>
      </c>
      <c r="G1141" s="2">
        <v>3.92686</v>
      </c>
      <c r="H1141" s="3">
        <v>24.5</v>
      </c>
      <c r="I1141">
        <v>7.1</v>
      </c>
      <c r="J1141">
        <v>94</v>
      </c>
      <c r="K1141">
        <v>98</v>
      </c>
      <c r="L1141">
        <v>95</v>
      </c>
      <c r="M1141">
        <v>92.992719999999906</v>
      </c>
      <c r="N1141" s="4">
        <v>8670</v>
      </c>
      <c r="O1141" s="1">
        <v>5.5088400000000002</v>
      </c>
      <c r="P1141" s="1">
        <v>6.5819000000000001</v>
      </c>
      <c r="Q1141" s="1">
        <v>11126.43</v>
      </c>
      <c r="R1141" s="1"/>
    </row>
    <row r="1142" spans="1:18" x14ac:dyDescent="0.2">
      <c r="A1142" t="s">
        <v>93</v>
      </c>
      <c r="B1142">
        <v>2001</v>
      </c>
      <c r="C1142" t="s">
        <v>22</v>
      </c>
      <c r="D1142" s="1">
        <v>76.572329999999994</v>
      </c>
      <c r="E1142" s="1">
        <v>119.4713</v>
      </c>
      <c r="F1142" s="2">
        <v>5.8849999999999996E-3</v>
      </c>
      <c r="G1142" s="2">
        <v>4.0457799999999997</v>
      </c>
      <c r="H1142" s="3">
        <v>24.6</v>
      </c>
      <c r="I1142">
        <v>7.3</v>
      </c>
      <c r="J1142">
        <v>96</v>
      </c>
      <c r="K1142">
        <v>99</v>
      </c>
      <c r="L1142">
        <v>98</v>
      </c>
      <c r="M1142">
        <v>93.164829999999995</v>
      </c>
      <c r="N1142" s="4">
        <v>9160</v>
      </c>
      <c r="O1142" s="1">
        <v>5.6706599999999998</v>
      </c>
      <c r="P1142" s="1">
        <v>6.9821</v>
      </c>
      <c r="Q1142" s="1">
        <v>11164.666999999999</v>
      </c>
      <c r="R1142" s="1"/>
    </row>
    <row r="1143" spans="1:18" x14ac:dyDescent="0.2">
      <c r="A1143" t="s">
        <v>93</v>
      </c>
      <c r="B1143">
        <v>2002</v>
      </c>
      <c r="C1143" t="s">
        <v>22</v>
      </c>
      <c r="D1143" s="1">
        <v>77.722610000000003</v>
      </c>
      <c r="E1143" s="1">
        <v>111.92230000000001</v>
      </c>
      <c r="F1143" s="2">
        <v>5.7199999999999898E-3</v>
      </c>
      <c r="G1143" s="2">
        <v>4.1034899999999999</v>
      </c>
      <c r="H1143" s="3">
        <v>24.7</v>
      </c>
      <c r="I1143">
        <v>7.5</v>
      </c>
      <c r="J1143">
        <v>98</v>
      </c>
      <c r="K1143">
        <v>98</v>
      </c>
      <c r="L1143">
        <v>99</v>
      </c>
      <c r="M1143">
        <v>93.333680000000001</v>
      </c>
      <c r="N1143" s="4">
        <v>9380</v>
      </c>
      <c r="O1143" s="1">
        <v>5.7278099999999998</v>
      </c>
      <c r="P1143" s="1">
        <v>7.1148199999999999</v>
      </c>
      <c r="Q1143" s="1">
        <v>11199.651</v>
      </c>
      <c r="R1143" s="1"/>
    </row>
    <row r="1144" spans="1:18" x14ac:dyDescent="0.2">
      <c r="A1144" t="s">
        <v>93</v>
      </c>
      <c r="B1144">
        <v>2003</v>
      </c>
      <c r="C1144" t="s">
        <v>22</v>
      </c>
      <c r="D1144" s="1">
        <v>77.406019999999998</v>
      </c>
      <c r="E1144" s="1">
        <v>111.5746</v>
      </c>
      <c r="F1144" s="2">
        <v>5.7299999999999999E-3</v>
      </c>
      <c r="G1144" s="2">
        <v>4.3913799999999998</v>
      </c>
      <c r="H1144" s="3">
        <v>24.8</v>
      </c>
      <c r="I1144">
        <v>7.7</v>
      </c>
      <c r="J1144">
        <v>99</v>
      </c>
      <c r="K1144">
        <v>98</v>
      </c>
      <c r="L1144">
        <v>72</v>
      </c>
      <c r="M1144">
        <v>93.489359999999905</v>
      </c>
      <c r="N1144" s="4">
        <v>9930</v>
      </c>
      <c r="O1144" s="1">
        <v>5.6491100000000003</v>
      </c>
      <c r="P1144" s="1">
        <v>7.1029499999999999</v>
      </c>
      <c r="Q1144" s="1">
        <v>11229.183000000001</v>
      </c>
      <c r="R1144" s="1"/>
    </row>
    <row r="1145" spans="1:18" x14ac:dyDescent="0.2">
      <c r="A1145" t="s">
        <v>93</v>
      </c>
      <c r="B1145">
        <v>2004</v>
      </c>
      <c r="C1145" t="s">
        <v>22</v>
      </c>
      <c r="D1145" s="1">
        <v>77.378969999999995</v>
      </c>
      <c r="E1145" s="1">
        <v>109.32810000000001</v>
      </c>
      <c r="F1145" s="2">
        <v>5.7600000000000004E-3</v>
      </c>
      <c r="G1145" s="2">
        <v>4.3647400000000003</v>
      </c>
      <c r="H1145" s="3">
        <v>24.8</v>
      </c>
      <c r="I1145">
        <v>7.9</v>
      </c>
      <c r="J1145">
        <v>99</v>
      </c>
      <c r="K1145">
        <v>98</v>
      </c>
      <c r="L1145">
        <v>88</v>
      </c>
      <c r="M1145">
        <v>93.633179999999996</v>
      </c>
      <c r="N1145" s="4">
        <v>10750</v>
      </c>
      <c r="O1145" s="1">
        <v>5.4684200000000001</v>
      </c>
      <c r="P1145" s="1">
        <v>6.8317899999999998</v>
      </c>
      <c r="Q1145" s="1">
        <v>11250.365</v>
      </c>
      <c r="R1145" s="1"/>
    </row>
    <row r="1146" spans="1:18" x14ac:dyDescent="0.2">
      <c r="A1146" t="s">
        <v>93</v>
      </c>
      <c r="B1146">
        <v>2005</v>
      </c>
      <c r="C1146" t="s">
        <v>22</v>
      </c>
      <c r="D1146" s="1">
        <v>77.138660000000002</v>
      </c>
      <c r="E1146" s="1">
        <v>109.6944</v>
      </c>
      <c r="F1146" s="2">
        <v>5.5999999999999999E-3</v>
      </c>
      <c r="G1146" s="2">
        <v>4.4764799999999996</v>
      </c>
      <c r="H1146" s="3">
        <v>24.9</v>
      </c>
      <c r="I1146">
        <v>8.1</v>
      </c>
      <c r="J1146">
        <v>98</v>
      </c>
      <c r="K1146">
        <v>99</v>
      </c>
      <c r="L1146">
        <v>89</v>
      </c>
      <c r="M1146">
        <v>93.781589999999994</v>
      </c>
      <c r="N1146" s="4">
        <v>12340</v>
      </c>
      <c r="O1146" s="1">
        <v>7.4301500000000003</v>
      </c>
      <c r="P1146" s="1">
        <v>8.7552500000000002</v>
      </c>
      <c r="Q1146" s="1">
        <v>11261.582</v>
      </c>
      <c r="R1146" s="1"/>
    </row>
    <row r="1147" spans="1:18" x14ac:dyDescent="0.2">
      <c r="A1147" t="s">
        <v>93</v>
      </c>
      <c r="B1147">
        <v>2006</v>
      </c>
      <c r="C1147" t="s">
        <v>22</v>
      </c>
      <c r="D1147" s="1">
        <v>77.991369999999904</v>
      </c>
      <c r="E1147" s="1">
        <v>102.6653</v>
      </c>
      <c r="F1147" s="2">
        <v>5.45E-3</v>
      </c>
      <c r="G1147" s="2">
        <v>4.1651300000000004</v>
      </c>
      <c r="H1147" s="3">
        <v>25</v>
      </c>
      <c r="I1147">
        <v>8.4</v>
      </c>
      <c r="J1147">
        <v>96</v>
      </c>
      <c r="K1147">
        <v>99</v>
      </c>
      <c r="L1147">
        <v>89</v>
      </c>
      <c r="M1147">
        <v>93.928880000000007</v>
      </c>
      <c r="N1147" s="4">
        <v>14290</v>
      </c>
      <c r="O1147" s="1">
        <v>7.0804899999999904</v>
      </c>
      <c r="P1147" s="1">
        <v>8.2719100000000001</v>
      </c>
      <c r="Q1147" s="1">
        <v>11261.248</v>
      </c>
      <c r="R1147" s="1"/>
    </row>
    <row r="1148" spans="1:18" x14ac:dyDescent="0.2">
      <c r="A1148" t="s">
        <v>93</v>
      </c>
      <c r="B1148">
        <v>2007</v>
      </c>
      <c r="C1148" t="s">
        <v>22</v>
      </c>
      <c r="D1148" s="1">
        <v>78.16</v>
      </c>
      <c r="E1148" s="1">
        <v>101.6174</v>
      </c>
      <c r="F1148" s="2">
        <v>5.2350000000000001E-3</v>
      </c>
      <c r="G1148" s="2">
        <v>4.1215299999999999</v>
      </c>
      <c r="H1148" s="3">
        <v>25</v>
      </c>
      <c r="I1148">
        <v>8.6999999999999993</v>
      </c>
      <c r="J1148">
        <v>97</v>
      </c>
      <c r="K1148">
        <v>99</v>
      </c>
      <c r="L1148">
        <v>93</v>
      </c>
      <c r="M1148">
        <v>94.075040000000001</v>
      </c>
      <c r="N1148" s="4">
        <v>15660</v>
      </c>
      <c r="O1148" s="1">
        <v>9.8824500000000004</v>
      </c>
      <c r="P1148" s="1">
        <v>10.96749</v>
      </c>
      <c r="Q1148" s="1">
        <v>11251.121999999999</v>
      </c>
      <c r="R1148" s="1"/>
    </row>
    <row r="1149" spans="1:18" x14ac:dyDescent="0.2">
      <c r="A1149" t="s">
        <v>93</v>
      </c>
      <c r="B1149">
        <v>2008</v>
      </c>
      <c r="C1149" t="s">
        <v>22</v>
      </c>
      <c r="D1149" s="1">
        <v>78.003230000000002</v>
      </c>
      <c r="E1149" s="1">
        <v>100.01439999999999</v>
      </c>
      <c r="F1149" s="2">
        <v>5.1999999999999998E-3</v>
      </c>
      <c r="G1149" s="2">
        <v>4.2540300000000002</v>
      </c>
      <c r="H1149" s="3">
        <v>25.1</v>
      </c>
      <c r="I1149">
        <v>9</v>
      </c>
      <c r="J1149">
        <v>98</v>
      </c>
      <c r="K1149">
        <v>99</v>
      </c>
      <c r="L1149">
        <v>95</v>
      </c>
      <c r="M1149">
        <v>94.220060000000004</v>
      </c>
      <c r="N1149" s="4">
        <v>16660</v>
      </c>
      <c r="O1149" s="1">
        <v>10.2924899999999</v>
      </c>
      <c r="P1149" s="1">
        <v>11.31423</v>
      </c>
      <c r="Q1149" s="1">
        <v>11236.971</v>
      </c>
      <c r="R1149" s="1"/>
    </row>
    <row r="1150" spans="1:18" x14ac:dyDescent="0.2">
      <c r="A1150" t="s">
        <v>93</v>
      </c>
      <c r="B1150">
        <v>2009</v>
      </c>
      <c r="C1150" t="s">
        <v>22</v>
      </c>
      <c r="D1150" s="1">
        <v>78.203699999999998</v>
      </c>
      <c r="E1150" s="1">
        <v>98.783100000000005</v>
      </c>
      <c r="F1150" s="2">
        <v>5.0299999999999997E-3</v>
      </c>
      <c r="G1150" s="2">
        <v>3.9722699999999902</v>
      </c>
      <c r="H1150" s="3">
        <v>25.2</v>
      </c>
      <c r="I1150">
        <v>9.3000000000000007</v>
      </c>
      <c r="J1150">
        <v>99</v>
      </c>
      <c r="K1150">
        <v>99</v>
      </c>
      <c r="L1150">
        <v>96</v>
      </c>
      <c r="M1150">
        <v>94.363849999999999</v>
      </c>
      <c r="N1150" s="4">
        <v>17040</v>
      </c>
      <c r="O1150" s="1">
        <v>11.28293</v>
      </c>
      <c r="P1150" s="1">
        <v>12.29054</v>
      </c>
      <c r="Q1150" s="1">
        <v>11226.708999999901</v>
      </c>
      <c r="R1150" s="1"/>
    </row>
    <row r="1151" spans="1:18" x14ac:dyDescent="0.2">
      <c r="A1151" t="s">
        <v>93</v>
      </c>
      <c r="B1151">
        <v>2010</v>
      </c>
      <c r="C1151" t="s">
        <v>22</v>
      </c>
      <c r="D1151" s="1">
        <v>78.009050000000002</v>
      </c>
      <c r="E1151" s="1">
        <v>97.351079999999996</v>
      </c>
      <c r="F1151" s="2">
        <v>4.8549999999999999E-3</v>
      </c>
      <c r="G1151" s="2">
        <v>4.0718399999999999</v>
      </c>
      <c r="H1151" s="3">
        <v>25.2</v>
      </c>
      <c r="I1151">
        <v>9.6</v>
      </c>
      <c r="J1151">
        <v>99</v>
      </c>
      <c r="K1151">
        <v>99</v>
      </c>
      <c r="L1151">
        <v>96</v>
      </c>
      <c r="M1151">
        <v>94.506500000000003</v>
      </c>
      <c r="N1151" s="4">
        <v>17680</v>
      </c>
      <c r="O1151" s="1">
        <v>9.7025000000000006</v>
      </c>
      <c r="P1151" s="1">
        <v>10.688079999999999</v>
      </c>
      <c r="Q1151" s="1">
        <v>11225.832</v>
      </c>
      <c r="R1151" s="1"/>
    </row>
    <row r="1152" spans="1:18" x14ac:dyDescent="0.2">
      <c r="A1152" t="s">
        <v>93</v>
      </c>
      <c r="B1152">
        <v>2011</v>
      </c>
      <c r="C1152" t="s">
        <v>22</v>
      </c>
      <c r="D1152" s="1">
        <v>78.843710000000002</v>
      </c>
      <c r="E1152" s="1">
        <v>91.696419999999904</v>
      </c>
      <c r="F1152" s="2">
        <v>4.6699999999999997E-3</v>
      </c>
      <c r="G1152" s="2">
        <v>4.1078999999999999</v>
      </c>
      <c r="H1152" s="3">
        <v>25.3</v>
      </c>
      <c r="I1152">
        <v>9.9</v>
      </c>
      <c r="J1152">
        <v>99</v>
      </c>
      <c r="K1152">
        <v>99</v>
      </c>
      <c r="L1152">
        <v>97</v>
      </c>
      <c r="M1152">
        <v>94.648030000000006</v>
      </c>
      <c r="N1152" s="4">
        <v>18520</v>
      </c>
      <c r="O1152" s="1">
        <v>10.0671</v>
      </c>
      <c r="P1152" s="1">
        <v>11.312989999999999</v>
      </c>
      <c r="Q1152" s="1">
        <v>11236.671</v>
      </c>
      <c r="R1152" s="1"/>
    </row>
    <row r="1153" spans="1:18" x14ac:dyDescent="0.2">
      <c r="A1153" t="s">
        <v>93</v>
      </c>
      <c r="B1153">
        <v>2012</v>
      </c>
      <c r="C1153" t="s">
        <v>22</v>
      </c>
      <c r="D1153" s="1">
        <v>78.824749999999995</v>
      </c>
      <c r="E1153" s="1">
        <v>95.849959999999996</v>
      </c>
      <c r="F1153" s="2">
        <v>4.3600000000000002E-3</v>
      </c>
      <c r="G1153" s="2">
        <v>4.0943100000000001</v>
      </c>
      <c r="H1153" s="3">
        <v>25.4</v>
      </c>
      <c r="I1153">
        <v>10.1</v>
      </c>
      <c r="J1153">
        <v>99</v>
      </c>
      <c r="K1153">
        <v>98</v>
      </c>
      <c r="L1153">
        <v>99</v>
      </c>
      <c r="M1153">
        <v>94.788439999999994</v>
      </c>
      <c r="N1153" s="4">
        <f>N1152+(AVERAGE((N1152-N1151),(N1151-N1150),(N1150-N1149),(N1149-N1148),(N1148-N1147),(N1147-N1146),(N1146-N1145),(N1145-N1144),(N1144-N1143),(N1143-N1142),(N1142-N1141)))</f>
        <v>19415.454545454544</v>
      </c>
      <c r="O1153" s="1">
        <v>8.0629200000000001</v>
      </c>
      <c r="P1153" s="1">
        <v>9.29941</v>
      </c>
      <c r="Q1153" s="1">
        <v>11257.103999999999</v>
      </c>
      <c r="R1153" s="1"/>
    </row>
    <row r="1154" spans="1:18" x14ac:dyDescent="0.2">
      <c r="A1154" t="s">
        <v>93</v>
      </c>
      <c r="B1154">
        <v>2013</v>
      </c>
      <c r="C1154" t="s">
        <v>22</v>
      </c>
      <c r="D1154" s="1">
        <v>78.779499999999999</v>
      </c>
      <c r="E1154" s="1">
        <v>95.673550000000006</v>
      </c>
      <c r="F1154" s="2">
        <v>4.2649999999999997E-3</v>
      </c>
      <c r="G1154" s="2">
        <v>4.1328699999999996</v>
      </c>
      <c r="H1154" s="3">
        <v>25.4</v>
      </c>
      <c r="I1154">
        <v>10.4</v>
      </c>
      <c r="J1154">
        <v>99</v>
      </c>
      <c r="K1154">
        <v>99</v>
      </c>
      <c r="L1154">
        <v>99</v>
      </c>
      <c r="M1154">
        <v>94.923810000000003</v>
      </c>
      <c r="N1154" s="4">
        <f t="shared" ref="N1154:N1157" si="1">N1153+(AVERAGE((N1153-N1152),(N1152-N1151),(N1151-N1150),(N1150-N1149),(N1149-N1148),(N1148-N1147),(N1147-N1146),(N1146-N1145),(N1145-N1144),(N1144-N1143),(N1143-N1142)))</f>
        <v>20347.768595041322</v>
      </c>
      <c r="O1154" s="1">
        <v>9.1383700000000001</v>
      </c>
      <c r="P1154" s="1">
        <v>10.430999999999999</v>
      </c>
      <c r="Q1154" s="1">
        <v>11282.723</v>
      </c>
      <c r="R1154" s="1"/>
    </row>
    <row r="1155" spans="1:18" x14ac:dyDescent="0.2">
      <c r="A1155" t="s">
        <v>93</v>
      </c>
      <c r="B1155">
        <v>2014</v>
      </c>
      <c r="C1155" t="s">
        <v>22</v>
      </c>
      <c r="D1155" s="1">
        <v>78.644359999999907</v>
      </c>
      <c r="E1155" s="1">
        <v>95.343829999999997</v>
      </c>
      <c r="F1155" s="2">
        <v>4.1050000000000001E-3</v>
      </c>
      <c r="G1155" s="2">
        <v>4.3035100000000002</v>
      </c>
      <c r="H1155" s="3">
        <v>25.5</v>
      </c>
      <c r="I1155">
        <v>10.7</v>
      </c>
      <c r="J1155">
        <v>99</v>
      </c>
      <c r="K1155">
        <v>99</v>
      </c>
      <c r="L1155">
        <v>99</v>
      </c>
      <c r="M1155">
        <v>95.05771</v>
      </c>
      <c r="N1155" s="4">
        <f t="shared" si="1"/>
        <v>21344.838467317804</v>
      </c>
      <c r="O1155" s="1">
        <v>10.95757</v>
      </c>
      <c r="P1155" s="1">
        <v>12.14123</v>
      </c>
      <c r="Q1155" s="1">
        <v>11306.9039999999</v>
      </c>
      <c r="R1155" s="1"/>
    </row>
    <row r="1156" spans="1:18" x14ac:dyDescent="0.2">
      <c r="A1156" t="s">
        <v>93</v>
      </c>
      <c r="B1156">
        <v>2015</v>
      </c>
      <c r="C1156" t="s">
        <v>22</v>
      </c>
      <c r="D1156" s="1">
        <v>78.756990000000002</v>
      </c>
      <c r="E1156" s="1">
        <v>94.33914</v>
      </c>
      <c r="F1156" s="2">
        <v>4.0850000000000001E-3</v>
      </c>
      <c r="G1156" s="2">
        <v>4.4245199999999896</v>
      </c>
      <c r="H1156" s="3">
        <v>25.6</v>
      </c>
      <c r="I1156">
        <v>11.1</v>
      </c>
      <c r="J1156">
        <v>99</v>
      </c>
      <c r="K1156">
        <v>99</v>
      </c>
      <c r="L1156">
        <v>99</v>
      </c>
      <c r="M1156">
        <v>95.191339999999997</v>
      </c>
      <c r="N1156" s="4">
        <f t="shared" si="1"/>
        <v>22382.551055255786</v>
      </c>
      <c r="O1156" s="1">
        <v>11.574960000000001</v>
      </c>
      <c r="P1156" s="1">
        <v>12.81401</v>
      </c>
      <c r="Q1156" s="1">
        <v>11324.781000000001</v>
      </c>
      <c r="R1156" s="1"/>
    </row>
    <row r="1157" spans="1:18" x14ac:dyDescent="0.2">
      <c r="A1157" t="s">
        <v>93</v>
      </c>
      <c r="B1157">
        <v>2016</v>
      </c>
      <c r="C1157" t="s">
        <v>22</v>
      </c>
      <c r="D1157" s="1">
        <v>78.998429999999999</v>
      </c>
      <c r="E1157" s="1">
        <v>92.461830000000006</v>
      </c>
      <c r="F1157" s="2">
        <v>4.0299999999999997E-3</v>
      </c>
      <c r="G1157" s="2">
        <v>4.3487999999999998</v>
      </c>
      <c r="H1157" s="3">
        <v>25.6</v>
      </c>
      <c r="I1157">
        <v>11.4</v>
      </c>
      <c r="J1157">
        <v>99</v>
      </c>
      <c r="K1157">
        <v>98</v>
      </c>
      <c r="L1157">
        <v>99</v>
      </c>
      <c r="M1157">
        <v>95.324519999999893</v>
      </c>
      <c r="N1157" s="4">
        <f t="shared" si="1"/>
        <v>23440.055696642678</v>
      </c>
      <c r="O1157" s="1">
        <v>10.94965</v>
      </c>
      <c r="P1157" s="1">
        <v>12.217750000000001</v>
      </c>
      <c r="Q1157" s="1">
        <v>11335.103999999999</v>
      </c>
      <c r="R1157" s="1"/>
    </row>
    <row r="1158" spans="1:18" x14ac:dyDescent="0.2">
      <c r="A1158" t="s">
        <v>94</v>
      </c>
      <c r="B1158">
        <v>2000</v>
      </c>
      <c r="C1158" t="s">
        <v>22</v>
      </c>
      <c r="D1158" s="1">
        <v>69.69408</v>
      </c>
      <c r="E1158" s="1">
        <v>212.40860000000001</v>
      </c>
      <c r="F1158" s="2">
        <v>3.5340000000000003E-2</v>
      </c>
      <c r="G1158" s="2">
        <v>6.7159000000000004</v>
      </c>
      <c r="H1158" s="3">
        <v>24.9</v>
      </c>
      <c r="I1158">
        <v>6.7</v>
      </c>
      <c r="J1158">
        <v>85</v>
      </c>
      <c r="K1158">
        <v>71</v>
      </c>
      <c r="L1158">
        <v>78</v>
      </c>
      <c r="M1158">
        <v>89.823229999999995</v>
      </c>
      <c r="N1158" s="4">
        <v>6310</v>
      </c>
      <c r="O1158" s="1">
        <v>1.71050999999999</v>
      </c>
      <c r="P1158" s="1">
        <v>4.8842800000000004</v>
      </c>
      <c r="Q1158" s="1">
        <v>8471.3209999999999</v>
      </c>
      <c r="R1158" s="1"/>
    </row>
    <row r="1159" spans="1:18" x14ac:dyDescent="0.2">
      <c r="A1159" t="s">
        <v>94</v>
      </c>
      <c r="B1159">
        <v>2001</v>
      </c>
      <c r="C1159" t="s">
        <v>22</v>
      </c>
      <c r="D1159" s="1">
        <v>69.763369999999995</v>
      </c>
      <c r="E1159" s="1">
        <v>214.0985</v>
      </c>
      <c r="F1159" s="2">
        <v>3.4345000000000001E-2</v>
      </c>
      <c r="G1159" s="2">
        <v>6.3553100000000002</v>
      </c>
      <c r="H1159" s="3">
        <v>25</v>
      </c>
      <c r="I1159">
        <v>7.1</v>
      </c>
      <c r="J1159">
        <v>88</v>
      </c>
      <c r="K1159">
        <v>71</v>
      </c>
      <c r="L1159">
        <v>72</v>
      </c>
      <c r="M1159">
        <v>90.272450000000006</v>
      </c>
      <c r="N1159" s="4">
        <v>6510</v>
      </c>
      <c r="O1159" s="1">
        <v>1.7034099999999901</v>
      </c>
      <c r="P1159" s="1">
        <v>4.8818299999999999</v>
      </c>
      <c r="Q1159" s="1">
        <v>8598.6010000000006</v>
      </c>
      <c r="R1159" s="1"/>
    </row>
    <row r="1160" spans="1:18" x14ac:dyDescent="0.2">
      <c r="A1160" t="s">
        <v>94</v>
      </c>
      <c r="B1160">
        <v>2002</v>
      </c>
      <c r="C1160" t="s">
        <v>22</v>
      </c>
      <c r="D1160" s="1">
        <v>69.875919999999994</v>
      </c>
      <c r="E1160" s="1">
        <v>214.77760000000001</v>
      </c>
      <c r="F1160" s="2">
        <v>3.3099999999999997E-2</v>
      </c>
      <c r="G1160" s="2">
        <v>6.6528199999999904</v>
      </c>
      <c r="H1160" s="3">
        <v>25.1</v>
      </c>
      <c r="I1160">
        <v>7.5</v>
      </c>
      <c r="J1160">
        <v>86</v>
      </c>
      <c r="K1160">
        <v>74</v>
      </c>
      <c r="L1160">
        <v>82</v>
      </c>
      <c r="M1160">
        <v>90.712940000000003</v>
      </c>
      <c r="N1160" s="4">
        <v>6820</v>
      </c>
      <c r="O1160" s="1">
        <v>1.6795599999999999</v>
      </c>
      <c r="P1160" s="1">
        <v>4.9864899999999999</v>
      </c>
      <c r="Q1160" s="1">
        <v>8724.9750000000004</v>
      </c>
      <c r="R1160" s="1"/>
    </row>
    <row r="1161" spans="1:18" x14ac:dyDescent="0.2">
      <c r="A1161" t="s">
        <v>94</v>
      </c>
      <c r="B1161">
        <v>2003</v>
      </c>
      <c r="C1161" t="s">
        <v>22</v>
      </c>
      <c r="D1161" s="1">
        <v>70.011150000000001</v>
      </c>
      <c r="E1161" s="1">
        <v>215.08080000000001</v>
      </c>
      <c r="F1161" s="2">
        <v>3.1875000000000001E-2</v>
      </c>
      <c r="G1161" s="2">
        <v>6.5274000000000001</v>
      </c>
      <c r="H1161" s="3">
        <v>25.2</v>
      </c>
      <c r="I1161">
        <v>8</v>
      </c>
      <c r="J1161">
        <v>83</v>
      </c>
      <c r="K1161">
        <v>65</v>
      </c>
      <c r="L1161">
        <v>79</v>
      </c>
      <c r="M1161">
        <v>91.210849999999994</v>
      </c>
      <c r="N1161" s="4">
        <v>6600</v>
      </c>
      <c r="O1161" s="1">
        <v>1.15991</v>
      </c>
      <c r="P1161" s="1">
        <v>4.3888800000000003</v>
      </c>
      <c r="Q1161" s="1">
        <v>8850.3169999999991</v>
      </c>
      <c r="R1161" s="1"/>
    </row>
    <row r="1162" spans="1:18" x14ac:dyDescent="0.2">
      <c r="A1162" t="s">
        <v>94</v>
      </c>
      <c r="B1162">
        <v>2004</v>
      </c>
      <c r="C1162" t="s">
        <v>22</v>
      </c>
      <c r="D1162" s="1">
        <v>69.949100000000001</v>
      </c>
      <c r="E1162" s="1">
        <v>217.5669</v>
      </c>
      <c r="F1162" s="2">
        <v>3.0839999999999999E-2</v>
      </c>
      <c r="G1162" s="2">
        <v>5.30992</v>
      </c>
      <c r="H1162" s="3">
        <v>25.3</v>
      </c>
      <c r="I1162">
        <v>8.5</v>
      </c>
      <c r="J1162">
        <v>81</v>
      </c>
      <c r="K1162">
        <v>66</v>
      </c>
      <c r="L1162">
        <v>79</v>
      </c>
      <c r="M1162">
        <v>91.720410000000001</v>
      </c>
      <c r="N1162" s="4">
        <v>6740</v>
      </c>
      <c r="O1162" s="1">
        <v>1.14767</v>
      </c>
      <c r="P1162" s="1">
        <v>4.2877400000000003</v>
      </c>
      <c r="Q1162" s="1">
        <v>8974.4439999999995</v>
      </c>
      <c r="R1162" s="1"/>
    </row>
    <row r="1163" spans="1:18" x14ac:dyDescent="0.2">
      <c r="A1163" t="s">
        <v>94</v>
      </c>
      <c r="B1163">
        <v>2005</v>
      </c>
      <c r="C1163" t="s">
        <v>22</v>
      </c>
      <c r="D1163" s="1">
        <v>70.359200000000001</v>
      </c>
      <c r="E1163" s="1">
        <v>212.5241</v>
      </c>
      <c r="F1163" s="2">
        <v>3.0089999999999999E-2</v>
      </c>
      <c r="G1163" s="2">
        <v>5.7479300000000002</v>
      </c>
      <c r="H1163" s="3">
        <v>25.4</v>
      </c>
      <c r="I1163">
        <v>9</v>
      </c>
      <c r="J1163">
        <v>79</v>
      </c>
      <c r="K1163">
        <v>86</v>
      </c>
      <c r="L1163">
        <v>87</v>
      </c>
      <c r="M1163">
        <v>92.211269999999999</v>
      </c>
      <c r="N1163" s="4">
        <v>7720</v>
      </c>
      <c r="O1163" s="1">
        <v>1.3930799999999901</v>
      </c>
      <c r="P1163" s="1">
        <v>4.3538899999999998</v>
      </c>
      <c r="Q1163" s="1">
        <v>9097.2569999999996</v>
      </c>
      <c r="R1163" s="1"/>
    </row>
    <row r="1164" spans="1:18" x14ac:dyDescent="0.2">
      <c r="A1164" t="s">
        <v>94</v>
      </c>
      <c r="B1164">
        <v>2006</v>
      </c>
      <c r="C1164" t="s">
        <v>22</v>
      </c>
      <c r="D1164" s="1">
        <v>70.685940000000002</v>
      </c>
      <c r="E1164" s="1">
        <v>206.86680000000001</v>
      </c>
      <c r="F1164" s="2">
        <v>2.9694999999999999E-2</v>
      </c>
      <c r="G1164" s="2">
        <v>5.8354299999999997</v>
      </c>
      <c r="H1164" s="3">
        <v>25.5</v>
      </c>
      <c r="I1164">
        <v>9.5</v>
      </c>
      <c r="J1164">
        <v>81</v>
      </c>
      <c r="K1164">
        <v>88</v>
      </c>
      <c r="L1164">
        <v>89</v>
      </c>
      <c r="M1164">
        <v>92.684389999999993</v>
      </c>
      <c r="N1164" s="4">
        <v>8610</v>
      </c>
      <c r="O1164" s="1">
        <v>1.4017200000000001</v>
      </c>
      <c r="P1164" s="1">
        <v>3.9936500000000001</v>
      </c>
      <c r="Q1164" s="1">
        <v>9218.6859999999997</v>
      </c>
      <c r="R1164" s="1"/>
    </row>
    <row r="1165" spans="1:18" x14ac:dyDescent="0.2">
      <c r="A1165" t="s">
        <v>94</v>
      </c>
      <c r="B1165">
        <v>2007</v>
      </c>
      <c r="C1165" t="s">
        <v>22</v>
      </c>
      <c r="D1165" s="1">
        <v>70.974459999999993</v>
      </c>
      <c r="E1165" s="1">
        <v>201.01079999999999</v>
      </c>
      <c r="F1165" s="2">
        <v>2.9514999999999899E-2</v>
      </c>
      <c r="G1165" s="2">
        <v>5.9170099999999897</v>
      </c>
      <c r="H1165" s="3">
        <v>25.6</v>
      </c>
      <c r="I1165">
        <v>10</v>
      </c>
      <c r="J1165">
        <v>82</v>
      </c>
      <c r="K1165">
        <v>86</v>
      </c>
      <c r="L1165">
        <v>85</v>
      </c>
      <c r="M1165">
        <v>93.139709999999994</v>
      </c>
      <c r="N1165" s="4">
        <v>9360</v>
      </c>
      <c r="O1165" s="1">
        <v>1.68479</v>
      </c>
      <c r="P1165" s="1">
        <v>4.2073199999999904</v>
      </c>
      <c r="Q1165" s="1">
        <v>9338.8609999999899</v>
      </c>
      <c r="R1165" s="1"/>
    </row>
    <row r="1166" spans="1:18" x14ac:dyDescent="0.2">
      <c r="A1166" t="s">
        <v>94</v>
      </c>
      <c r="B1166">
        <v>2008</v>
      </c>
      <c r="C1166" t="s">
        <v>22</v>
      </c>
      <c r="D1166" s="1">
        <v>71.402600000000007</v>
      </c>
      <c r="E1166" s="1">
        <v>192.44319999999999</v>
      </c>
      <c r="F1166" s="2">
        <v>2.9505E-2</v>
      </c>
      <c r="G1166" s="2">
        <v>5.9090299999999996</v>
      </c>
      <c r="H1166" s="3">
        <v>25.7</v>
      </c>
      <c r="I1166">
        <v>10.5</v>
      </c>
      <c r="J1166">
        <v>83</v>
      </c>
      <c r="K1166">
        <v>86</v>
      </c>
      <c r="L1166">
        <v>82</v>
      </c>
      <c r="M1166">
        <v>93.577640000000002</v>
      </c>
      <c r="N1166" s="4">
        <v>9860</v>
      </c>
      <c r="O1166" s="1">
        <v>2.1208399999999998</v>
      </c>
      <c r="P1166" s="1">
        <v>4.7250800000000002</v>
      </c>
      <c r="Q1166" s="1">
        <v>9458.0750000000007</v>
      </c>
      <c r="R1166" s="1"/>
    </row>
    <row r="1167" spans="1:18" x14ac:dyDescent="0.2">
      <c r="A1167" t="s">
        <v>94</v>
      </c>
      <c r="B1167">
        <v>2009</v>
      </c>
      <c r="C1167" t="s">
        <v>22</v>
      </c>
      <c r="D1167" s="1">
        <v>71.734499999999997</v>
      </c>
      <c r="E1167" s="1">
        <v>185.4247</v>
      </c>
      <c r="F1167" s="2">
        <v>2.9395000000000001E-2</v>
      </c>
      <c r="G1167" s="2">
        <v>5.63401</v>
      </c>
      <c r="H1167" s="3">
        <v>25.8</v>
      </c>
      <c r="I1167">
        <v>11.1</v>
      </c>
      <c r="J1167">
        <v>84</v>
      </c>
      <c r="K1167">
        <v>85</v>
      </c>
      <c r="L1167">
        <v>82</v>
      </c>
      <c r="M1167">
        <v>93.997609999999995</v>
      </c>
      <c r="N1167" s="4">
        <v>9920</v>
      </c>
      <c r="O1167" s="1">
        <v>2.3301599999999998</v>
      </c>
      <c r="P1167" s="1">
        <v>5.0870699999999998</v>
      </c>
      <c r="Q1167" s="1">
        <v>9576.7369999999992</v>
      </c>
      <c r="R1167" s="1"/>
    </row>
    <row r="1168" spans="1:18" x14ac:dyDescent="0.2">
      <c r="A1168" t="s">
        <v>94</v>
      </c>
      <c r="B1168">
        <v>2010</v>
      </c>
      <c r="C1168" t="s">
        <v>22</v>
      </c>
      <c r="D1168" s="1">
        <v>72.016310000000004</v>
      </c>
      <c r="E1168" s="1">
        <v>179.6748</v>
      </c>
      <c r="F1168" s="2">
        <v>2.92699999999999E-2</v>
      </c>
      <c r="G1168" s="2">
        <v>5.5449000000000002</v>
      </c>
      <c r="H1168" s="3">
        <v>25.9</v>
      </c>
      <c r="I1168">
        <v>11.6</v>
      </c>
      <c r="J1168">
        <v>85</v>
      </c>
      <c r="K1168">
        <v>85</v>
      </c>
      <c r="L1168">
        <v>88</v>
      </c>
      <c r="M1168">
        <v>94.400980000000004</v>
      </c>
      <c r="N1168" s="4">
        <v>10730</v>
      </c>
      <c r="O1168" s="1">
        <v>2.5163899999999999</v>
      </c>
      <c r="P1168" s="1">
        <v>5.5793999999999997</v>
      </c>
      <c r="Q1168" s="1">
        <v>9695.1209999999992</v>
      </c>
      <c r="R1168" s="1"/>
    </row>
    <row r="1169" spans="1:18" x14ac:dyDescent="0.2">
      <c r="A1169" t="s">
        <v>94</v>
      </c>
      <c r="B1169">
        <v>2011</v>
      </c>
      <c r="C1169" t="s">
        <v>22</v>
      </c>
      <c r="D1169" s="1">
        <v>72.293030000000002</v>
      </c>
      <c r="E1169" s="1">
        <v>174.65809999999999</v>
      </c>
      <c r="F1169" s="2">
        <v>2.8969999999999999E-2</v>
      </c>
      <c r="G1169" s="2">
        <v>5.4771799999999997</v>
      </c>
      <c r="H1169" s="3">
        <v>26</v>
      </c>
      <c r="I1169">
        <v>12.2</v>
      </c>
      <c r="J1169">
        <v>87</v>
      </c>
      <c r="K1169">
        <v>84</v>
      </c>
      <c r="L1169">
        <v>84</v>
      </c>
      <c r="M1169">
        <v>94.776659999999893</v>
      </c>
      <c r="N1169" s="4">
        <v>11140</v>
      </c>
      <c r="O1169" s="1">
        <v>2.7252200000000002</v>
      </c>
      <c r="P1169" s="1">
        <v>5.6650999999999998</v>
      </c>
      <c r="Q1169" s="1">
        <v>9813.2109999999993</v>
      </c>
      <c r="R1169" s="1"/>
    </row>
    <row r="1170" spans="1:18" x14ac:dyDescent="0.2">
      <c r="A1170" t="s">
        <v>94</v>
      </c>
      <c r="B1170">
        <v>2012</v>
      </c>
      <c r="C1170" t="s">
        <v>22</v>
      </c>
      <c r="D1170" s="1">
        <v>72.536760000000001</v>
      </c>
      <c r="E1170" s="1">
        <v>170.92959999999999</v>
      </c>
      <c r="F1170" s="2">
        <v>2.8455000000000001E-2</v>
      </c>
      <c r="G1170" s="2">
        <v>5.5227199999999996</v>
      </c>
      <c r="H1170" s="3">
        <v>26.1</v>
      </c>
      <c r="I1170">
        <v>12.8</v>
      </c>
      <c r="J1170">
        <v>88</v>
      </c>
      <c r="K1170">
        <v>85</v>
      </c>
      <c r="L1170">
        <v>85</v>
      </c>
      <c r="M1170">
        <v>95.130769999999998</v>
      </c>
      <c r="N1170" s="4">
        <v>11510</v>
      </c>
      <c r="O1170" s="1">
        <v>2.7637099999999899</v>
      </c>
      <c r="P1170" s="1">
        <v>5.8852099999999998</v>
      </c>
      <c r="Q1170" s="1">
        <v>9930.9159999999993</v>
      </c>
      <c r="R1170" s="1"/>
    </row>
    <row r="1171" spans="1:18" x14ac:dyDescent="0.2">
      <c r="A1171" t="s">
        <v>94</v>
      </c>
      <c r="B1171">
        <v>2013</v>
      </c>
      <c r="C1171" t="s">
        <v>22</v>
      </c>
      <c r="D1171" s="1">
        <v>72.768730000000005</v>
      </c>
      <c r="E1171" s="1">
        <v>168.292</v>
      </c>
      <c r="F1171" s="2">
        <v>2.7875E-2</v>
      </c>
      <c r="G1171" s="2">
        <v>5.53</v>
      </c>
      <c r="H1171" s="3">
        <v>26.2</v>
      </c>
      <c r="I1171">
        <v>13.3</v>
      </c>
      <c r="J1171">
        <v>83</v>
      </c>
      <c r="K1171">
        <v>82</v>
      </c>
      <c r="L1171">
        <v>83</v>
      </c>
      <c r="M1171">
        <v>95.471809999999905</v>
      </c>
      <c r="N1171" s="4">
        <v>12040</v>
      </c>
      <c r="O1171" s="1">
        <v>2.7781699999999998</v>
      </c>
      <c r="P1171" s="1">
        <v>5.7640799999999999</v>
      </c>
      <c r="Q1171" s="1">
        <v>10048.232</v>
      </c>
      <c r="R1171" s="1"/>
    </row>
    <row r="1172" spans="1:18" x14ac:dyDescent="0.2">
      <c r="A1172" t="s">
        <v>94</v>
      </c>
      <c r="B1172">
        <v>2014</v>
      </c>
      <c r="C1172" t="s">
        <v>22</v>
      </c>
      <c r="D1172" s="1">
        <v>72.982280000000003</v>
      </c>
      <c r="E1172" s="1">
        <v>166.28450000000001</v>
      </c>
      <c r="F1172" s="2">
        <v>2.7210000000000002E-2</v>
      </c>
      <c r="G1172" s="2">
        <v>5.4733499999999999</v>
      </c>
      <c r="H1172" s="3">
        <v>26.3</v>
      </c>
      <c r="I1172">
        <v>13.9</v>
      </c>
      <c r="J1172">
        <v>88</v>
      </c>
      <c r="K1172">
        <v>90</v>
      </c>
      <c r="L1172">
        <v>91</v>
      </c>
      <c r="M1172">
        <v>95.800370000000001</v>
      </c>
      <c r="N1172" s="4">
        <v>13020</v>
      </c>
      <c r="O1172" s="1">
        <v>2.5020500000000001</v>
      </c>
      <c r="P1172" s="1">
        <v>5.8472299999999997</v>
      </c>
      <c r="Q1172" s="1">
        <v>10165.183000000001</v>
      </c>
      <c r="R1172" s="1"/>
    </row>
    <row r="1173" spans="1:18" x14ac:dyDescent="0.2">
      <c r="A1173" t="s">
        <v>94</v>
      </c>
      <c r="B1173">
        <v>2015</v>
      </c>
      <c r="C1173" t="s">
        <v>22</v>
      </c>
      <c r="D1173" s="1">
        <v>73.254350000000002</v>
      </c>
      <c r="E1173" s="1">
        <v>163.1362</v>
      </c>
      <c r="F1173" s="2">
        <v>2.6505000000000001E-2</v>
      </c>
      <c r="G1173" s="2">
        <v>5.5920300000000003</v>
      </c>
      <c r="H1173" s="3">
        <v>26.4</v>
      </c>
      <c r="I1173">
        <v>14.5</v>
      </c>
      <c r="J1173">
        <v>90</v>
      </c>
      <c r="K1173">
        <v>87</v>
      </c>
      <c r="L1173">
        <v>85</v>
      </c>
      <c r="M1173">
        <v>96.116910000000004</v>
      </c>
      <c r="N1173" s="4">
        <v>14020</v>
      </c>
      <c r="O1173" s="1">
        <v>2.44896</v>
      </c>
      <c r="P1173" s="1">
        <v>5.9824699999999904</v>
      </c>
      <c r="Q1173" s="1">
        <v>10281.68</v>
      </c>
      <c r="R1173" s="1"/>
    </row>
    <row r="1174" spans="1:18" x14ac:dyDescent="0.2">
      <c r="A1174" t="s">
        <v>94</v>
      </c>
      <c r="B1174">
        <v>2016</v>
      </c>
      <c r="C1174" t="s">
        <v>22</v>
      </c>
      <c r="D1174" s="1">
        <v>73.531300000000002</v>
      </c>
      <c r="E1174" s="1">
        <v>160.0898</v>
      </c>
      <c r="F1174" s="2">
        <v>2.5874999999999999E-2</v>
      </c>
      <c r="G1174" s="2">
        <v>5.5466199999999999</v>
      </c>
      <c r="H1174" s="3">
        <v>26.5</v>
      </c>
      <c r="I1174">
        <v>15</v>
      </c>
      <c r="J1174">
        <v>85</v>
      </c>
      <c r="K1174">
        <v>82</v>
      </c>
      <c r="L1174">
        <v>87</v>
      </c>
      <c r="M1174">
        <v>96.576369999999997</v>
      </c>
      <c r="N1174" s="4">
        <v>14910</v>
      </c>
      <c r="O1174" s="1">
        <v>2.7876699999999999</v>
      </c>
      <c r="P1174" s="1">
        <v>6.0965999999999996</v>
      </c>
      <c r="Q1174" s="1">
        <v>10397.741</v>
      </c>
      <c r="R1174" s="1"/>
    </row>
    <row r="1175" spans="1:18" x14ac:dyDescent="0.2">
      <c r="A1175" t="s">
        <v>95</v>
      </c>
      <c r="B1175">
        <v>2000</v>
      </c>
      <c r="C1175" t="s">
        <v>22</v>
      </c>
      <c r="D1175" s="1">
        <v>72.651709999999994</v>
      </c>
      <c r="E1175" s="1">
        <v>159.5874</v>
      </c>
      <c r="F1175" s="2">
        <v>2.8809999999999999E-2</v>
      </c>
      <c r="G1175" s="2">
        <v>4.0113199999999898</v>
      </c>
      <c r="H1175" s="3">
        <v>25.3</v>
      </c>
      <c r="I1175">
        <v>4.7</v>
      </c>
      <c r="J1175">
        <v>99</v>
      </c>
      <c r="K1175">
        <v>83</v>
      </c>
      <c r="L1175">
        <v>87</v>
      </c>
      <c r="M1175">
        <v>82.367919999999998</v>
      </c>
      <c r="N1175" s="4">
        <v>5460</v>
      </c>
      <c r="O1175" s="1">
        <v>0.96101999999999999</v>
      </c>
      <c r="P1175" s="1">
        <v>3.3152900000000001</v>
      </c>
      <c r="Q1175" s="1">
        <v>12681.123</v>
      </c>
      <c r="R1175" s="1"/>
    </row>
    <row r="1176" spans="1:18" x14ac:dyDescent="0.2">
      <c r="A1176" t="s">
        <v>95</v>
      </c>
      <c r="B1176">
        <v>2001</v>
      </c>
      <c r="C1176" t="s">
        <v>22</v>
      </c>
      <c r="D1176" s="1">
        <v>73.326419999999999</v>
      </c>
      <c r="E1176" s="1">
        <v>154.017</v>
      </c>
      <c r="F1176" s="2">
        <v>2.785E-2</v>
      </c>
      <c r="G1176" s="2">
        <v>4.18546</v>
      </c>
      <c r="H1176" s="3">
        <v>25.4</v>
      </c>
      <c r="I1176">
        <v>4.9000000000000004</v>
      </c>
      <c r="J1176">
        <v>99</v>
      </c>
      <c r="K1176">
        <v>90</v>
      </c>
      <c r="L1176">
        <v>89</v>
      </c>
      <c r="M1176">
        <v>83.084909999999994</v>
      </c>
      <c r="N1176" s="4">
        <v>5800</v>
      </c>
      <c r="O1176" s="1">
        <v>1.2551099999999999</v>
      </c>
      <c r="P1176" s="1">
        <v>3.73755999999999</v>
      </c>
      <c r="Q1176" s="1">
        <v>12914.666999999999</v>
      </c>
      <c r="R1176" s="1"/>
    </row>
    <row r="1177" spans="1:18" x14ac:dyDescent="0.2">
      <c r="A1177" t="s">
        <v>95</v>
      </c>
      <c r="B1177">
        <v>2002</v>
      </c>
      <c r="C1177" t="s">
        <v>22</v>
      </c>
      <c r="D1177" s="1">
        <v>73.665989999999994</v>
      </c>
      <c r="E1177" s="1">
        <v>152.59010000000001</v>
      </c>
      <c r="F1177" s="2">
        <v>2.7130000000000001E-2</v>
      </c>
      <c r="G1177" s="2">
        <v>3.97933</v>
      </c>
      <c r="H1177" s="3">
        <v>25.5</v>
      </c>
      <c r="I1177">
        <v>5.0999999999999996</v>
      </c>
      <c r="J1177">
        <v>99</v>
      </c>
      <c r="K1177">
        <v>88</v>
      </c>
      <c r="L1177">
        <v>88</v>
      </c>
      <c r="M1177">
        <v>83.822299999999998</v>
      </c>
      <c r="N1177" s="4">
        <v>6070</v>
      </c>
      <c r="O1177" s="1">
        <v>1.41283</v>
      </c>
      <c r="P1177" s="1">
        <v>4.4575899999999997</v>
      </c>
      <c r="Q1177" s="1">
        <v>13143.465</v>
      </c>
      <c r="R1177" s="1"/>
    </row>
    <row r="1178" spans="1:18" x14ac:dyDescent="0.2">
      <c r="A1178" t="s">
        <v>95</v>
      </c>
      <c r="B1178">
        <v>2003</v>
      </c>
      <c r="C1178" t="s">
        <v>22</v>
      </c>
      <c r="D1178" s="1">
        <v>74.524640000000005</v>
      </c>
      <c r="E1178" s="1">
        <v>146.2895</v>
      </c>
      <c r="F1178" s="2">
        <v>2.65399999999999E-2</v>
      </c>
      <c r="G1178" s="2">
        <v>4.0398899999999998</v>
      </c>
      <c r="H1178" s="3">
        <v>25.7</v>
      </c>
      <c r="I1178">
        <v>5.4</v>
      </c>
      <c r="J1178">
        <v>99</v>
      </c>
      <c r="K1178">
        <v>97</v>
      </c>
      <c r="L1178">
        <v>87</v>
      </c>
      <c r="M1178">
        <v>84.535740000000004</v>
      </c>
      <c r="N1178" s="4">
        <v>6230</v>
      </c>
      <c r="O1178" s="1">
        <v>1.66805</v>
      </c>
      <c r="P1178" s="1">
        <v>5.4248599999999998</v>
      </c>
      <c r="Q1178" s="1">
        <v>13369.678</v>
      </c>
      <c r="R1178" s="1"/>
    </row>
    <row r="1179" spans="1:18" x14ac:dyDescent="0.2">
      <c r="A1179" t="s">
        <v>95</v>
      </c>
      <c r="B1179">
        <v>2004</v>
      </c>
      <c r="C1179" t="s">
        <v>22</v>
      </c>
      <c r="D1179" s="1">
        <v>74.623890000000003</v>
      </c>
      <c r="E1179" s="1">
        <v>145.0241</v>
      </c>
      <c r="F1179" s="2">
        <v>2.6005E-2</v>
      </c>
      <c r="G1179" s="2">
        <v>4.0872099999999998</v>
      </c>
      <c r="H1179" s="3">
        <v>25.8</v>
      </c>
      <c r="I1179">
        <v>5.6</v>
      </c>
      <c r="J1179">
        <v>99</v>
      </c>
      <c r="K1179">
        <v>90</v>
      </c>
      <c r="L1179">
        <v>88</v>
      </c>
      <c r="M1179">
        <v>85.249440000000007</v>
      </c>
      <c r="N1179" s="4">
        <v>6780</v>
      </c>
      <c r="O1179" s="1">
        <v>1.73262</v>
      </c>
      <c r="P1179" s="1">
        <v>5.5507799999999996</v>
      </c>
      <c r="Q1179" s="1">
        <v>13596.388000000001</v>
      </c>
      <c r="R1179" s="1"/>
    </row>
    <row r="1180" spans="1:18" x14ac:dyDescent="0.2">
      <c r="A1180" t="s">
        <v>95</v>
      </c>
      <c r="B1180">
        <v>2005</v>
      </c>
      <c r="C1180" t="s">
        <v>22</v>
      </c>
      <c r="D1180" s="1">
        <v>74.450559999999996</v>
      </c>
      <c r="E1180" s="1">
        <v>148.82810000000001</v>
      </c>
      <c r="F1180" s="2">
        <v>2.5425E-2</v>
      </c>
      <c r="G1180" s="2">
        <v>3.8972199999999999</v>
      </c>
      <c r="H1180" s="3">
        <v>25.9</v>
      </c>
      <c r="I1180">
        <v>5.9</v>
      </c>
      <c r="J1180">
        <v>93</v>
      </c>
      <c r="K1180">
        <v>89</v>
      </c>
      <c r="L1180">
        <v>92</v>
      </c>
      <c r="M1180">
        <v>85.963200000000001</v>
      </c>
      <c r="N1180" s="4">
        <v>7290</v>
      </c>
      <c r="O1180" s="1">
        <v>1.68275999999999</v>
      </c>
      <c r="P1180" s="1">
        <v>5.5784099999999999</v>
      </c>
      <c r="Q1180" s="1">
        <v>13825.847</v>
      </c>
      <c r="R1180" s="1"/>
    </row>
    <row r="1181" spans="1:18" x14ac:dyDescent="0.2">
      <c r="A1181" t="s">
        <v>95</v>
      </c>
      <c r="B1181">
        <v>2006</v>
      </c>
      <c r="C1181" t="s">
        <v>22</v>
      </c>
      <c r="D1181" s="1">
        <v>74.656369999999995</v>
      </c>
      <c r="E1181" s="1">
        <v>143.80950000000001</v>
      </c>
      <c r="F1181" s="2">
        <v>2.4565E-2</v>
      </c>
      <c r="G1181" s="2">
        <v>3.8821099999999999</v>
      </c>
      <c r="H1181" s="3">
        <v>26</v>
      </c>
      <c r="I1181">
        <v>6.2</v>
      </c>
      <c r="J1181">
        <v>97</v>
      </c>
      <c r="K1181">
        <v>92</v>
      </c>
      <c r="L1181">
        <v>96</v>
      </c>
      <c r="M1181">
        <v>86.677049999999994</v>
      </c>
      <c r="N1181" s="4">
        <v>7740</v>
      </c>
      <c r="O1181" s="1">
        <v>1.8175699999999999</v>
      </c>
      <c r="P1181" s="1">
        <v>5.6872199999999999</v>
      </c>
      <c r="Q1181" s="1">
        <v>14059.3839999999</v>
      </c>
      <c r="R1181" s="1"/>
    </row>
    <row r="1182" spans="1:18" x14ac:dyDescent="0.2">
      <c r="A1182" t="s">
        <v>95</v>
      </c>
      <c r="B1182">
        <v>2007</v>
      </c>
      <c r="C1182" t="s">
        <v>22</v>
      </c>
      <c r="D1182" s="1">
        <v>75.010350000000003</v>
      </c>
      <c r="E1182" s="1">
        <v>141.12289999999999</v>
      </c>
      <c r="F1182" s="2">
        <v>2.3685000000000001E-2</v>
      </c>
      <c r="G1182" s="2">
        <v>3.98773</v>
      </c>
      <c r="H1182" s="3">
        <v>26.1</v>
      </c>
      <c r="I1182">
        <v>6.5</v>
      </c>
      <c r="J1182">
        <v>98</v>
      </c>
      <c r="K1182">
        <v>95</v>
      </c>
      <c r="L1182">
        <v>96</v>
      </c>
      <c r="M1182">
        <v>87.391319999999993</v>
      </c>
      <c r="N1182" s="4">
        <v>8000</v>
      </c>
      <c r="O1182" s="1">
        <v>2.23090999999999</v>
      </c>
      <c r="P1182" s="1">
        <v>5.8648899999999999</v>
      </c>
      <c r="Q1182" s="1">
        <v>14296.556999999901</v>
      </c>
      <c r="R1182" s="1"/>
    </row>
    <row r="1183" spans="1:18" x14ac:dyDescent="0.2">
      <c r="A1183" t="s">
        <v>95</v>
      </c>
      <c r="B1183">
        <v>2008</v>
      </c>
      <c r="C1183" t="s">
        <v>22</v>
      </c>
      <c r="D1183" s="1">
        <v>74.937240000000003</v>
      </c>
      <c r="E1183" s="1">
        <v>140.8066</v>
      </c>
      <c r="F1183" s="2">
        <v>2.2765000000000001E-2</v>
      </c>
      <c r="G1183" s="2">
        <v>4.1174200000000001</v>
      </c>
      <c r="H1183" s="3">
        <v>26.2</v>
      </c>
      <c r="I1183">
        <v>6.8</v>
      </c>
      <c r="J1183">
        <v>98</v>
      </c>
      <c r="K1183">
        <v>94</v>
      </c>
      <c r="L1183">
        <v>96</v>
      </c>
      <c r="M1183">
        <v>88.10566</v>
      </c>
      <c r="N1183" s="4">
        <v>8660</v>
      </c>
      <c r="O1183" s="1">
        <v>2.2854099999999899</v>
      </c>
      <c r="P1183" s="1">
        <v>5.8163799999999997</v>
      </c>
      <c r="Q1183" s="1">
        <v>14535.739</v>
      </c>
      <c r="R1183" s="1"/>
    </row>
    <row r="1184" spans="1:18" x14ac:dyDescent="0.2">
      <c r="A1184" t="s">
        <v>95</v>
      </c>
      <c r="B1184">
        <v>2009</v>
      </c>
      <c r="C1184" t="s">
        <v>22</v>
      </c>
      <c r="D1184" s="1">
        <v>75.366709999999998</v>
      </c>
      <c r="E1184" s="1">
        <v>137.28139999999999</v>
      </c>
      <c r="F1184" s="2">
        <v>2.1905000000000001E-2</v>
      </c>
      <c r="G1184" s="2">
        <v>4.2000999999999999</v>
      </c>
      <c r="H1184" s="3">
        <v>26.4</v>
      </c>
      <c r="I1184">
        <v>7.1</v>
      </c>
      <c r="J1184">
        <v>97</v>
      </c>
      <c r="K1184">
        <v>91</v>
      </c>
      <c r="L1184">
        <v>94</v>
      </c>
      <c r="M1184">
        <v>88.820049999999995</v>
      </c>
      <c r="N1184" s="4">
        <v>8660</v>
      </c>
      <c r="O1184" s="1">
        <v>2.6548400000000001</v>
      </c>
      <c r="P1184" s="1">
        <v>6.4387299999999996</v>
      </c>
      <c r="Q1184" s="1">
        <v>14774.423999999901</v>
      </c>
      <c r="R1184" s="1"/>
    </row>
    <row r="1185" spans="1:18" x14ac:dyDescent="0.2">
      <c r="A1185" t="s">
        <v>95</v>
      </c>
      <c r="B1185">
        <v>2010</v>
      </c>
      <c r="C1185" t="s">
        <v>22</v>
      </c>
      <c r="D1185" s="1">
        <v>75.347589999999997</v>
      </c>
      <c r="E1185" s="1">
        <v>134.06489999999999</v>
      </c>
      <c r="F1185" s="2">
        <v>2.1075E-2</v>
      </c>
      <c r="G1185" s="2">
        <v>4.2756499999999997</v>
      </c>
      <c r="H1185" s="3">
        <v>26.5</v>
      </c>
      <c r="I1185">
        <v>7.4</v>
      </c>
      <c r="J1185">
        <v>95</v>
      </c>
      <c r="K1185">
        <v>88</v>
      </c>
      <c r="L1185">
        <v>91</v>
      </c>
      <c r="M1185">
        <v>89.534679999999994</v>
      </c>
      <c r="N1185" s="4">
        <v>8980</v>
      </c>
      <c r="O1185" s="1">
        <v>3.1923400000000002</v>
      </c>
      <c r="P1185" s="1">
        <v>7.1219599999999996</v>
      </c>
      <c r="Q1185" s="1">
        <v>15011.117</v>
      </c>
      <c r="R1185" s="1"/>
    </row>
    <row r="1186" spans="1:18" x14ac:dyDescent="0.2">
      <c r="A1186" t="s">
        <v>95</v>
      </c>
      <c r="B1186">
        <v>2011</v>
      </c>
      <c r="C1186" t="s">
        <v>22</v>
      </c>
      <c r="D1186" s="1">
        <v>75.592730000000003</v>
      </c>
      <c r="E1186" s="1">
        <v>130.48220000000001</v>
      </c>
      <c r="F1186" s="2">
        <v>2.0494999999999999E-2</v>
      </c>
      <c r="G1186" s="2">
        <v>4.2059800000000003</v>
      </c>
      <c r="H1186" s="3">
        <v>26.6</v>
      </c>
      <c r="I1186">
        <v>7.7</v>
      </c>
      <c r="J1186">
        <v>94</v>
      </c>
      <c r="K1186">
        <v>85</v>
      </c>
      <c r="L1186">
        <v>88</v>
      </c>
      <c r="M1186">
        <v>90.243319999999997</v>
      </c>
      <c r="N1186" s="4">
        <v>9730</v>
      </c>
      <c r="O1186" s="1">
        <v>3.7274099999999999</v>
      </c>
      <c r="P1186" s="1">
        <v>7.8652199999999999</v>
      </c>
      <c r="Q1186" s="1">
        <v>15243.8839999999</v>
      </c>
      <c r="R1186" s="1"/>
    </row>
    <row r="1187" spans="1:18" x14ac:dyDescent="0.2">
      <c r="A1187" t="s">
        <v>95</v>
      </c>
      <c r="B1187">
        <v>2012</v>
      </c>
      <c r="C1187" t="s">
        <v>22</v>
      </c>
      <c r="D1187" s="1">
        <v>75.715400000000002</v>
      </c>
      <c r="E1187" s="1">
        <v>126.538</v>
      </c>
      <c r="F1187" s="2">
        <v>2.009E-2</v>
      </c>
      <c r="G1187" s="2">
        <v>4.12033</v>
      </c>
      <c r="H1187" s="3">
        <v>26.7</v>
      </c>
      <c r="I1187">
        <v>8</v>
      </c>
      <c r="J1187">
        <v>96</v>
      </c>
      <c r="K1187">
        <v>85</v>
      </c>
      <c r="L1187">
        <v>87</v>
      </c>
      <c r="M1187">
        <v>90.947940000000003</v>
      </c>
      <c r="N1187" s="4">
        <v>10330</v>
      </c>
      <c r="O1187" s="1">
        <v>4.1797599999999999</v>
      </c>
      <c r="P1187" s="1">
        <v>8.4796800000000001</v>
      </c>
      <c r="Q1187" s="1">
        <v>15474.101000000001</v>
      </c>
      <c r="R1187" s="1"/>
    </row>
    <row r="1188" spans="1:18" x14ac:dyDescent="0.2">
      <c r="A1188" t="s">
        <v>95</v>
      </c>
      <c r="B1188">
        <v>2013</v>
      </c>
      <c r="C1188" t="s">
        <v>22</v>
      </c>
      <c r="D1188" s="1">
        <v>76.080269999999999</v>
      </c>
      <c r="E1188" s="1">
        <v>121.64299999999901</v>
      </c>
      <c r="F1188" s="2">
        <v>1.9640000000000001E-2</v>
      </c>
      <c r="G1188" s="2">
        <v>3.97763</v>
      </c>
      <c r="H1188" s="3">
        <v>26.9</v>
      </c>
      <c r="I1188">
        <v>8.3000000000000007</v>
      </c>
      <c r="J1188">
        <v>97</v>
      </c>
      <c r="K1188">
        <v>87</v>
      </c>
      <c r="L1188">
        <v>87</v>
      </c>
      <c r="M1188">
        <v>91.652999999999906</v>
      </c>
      <c r="N1188" s="4">
        <v>10870</v>
      </c>
      <c r="O1188" s="1">
        <v>4.3886000000000003</v>
      </c>
      <c r="P1188" s="1">
        <v>8.5598299999999998</v>
      </c>
      <c r="Q1188" s="1">
        <v>15707.4739999999</v>
      </c>
      <c r="R1188" s="1"/>
    </row>
    <row r="1189" spans="1:18" x14ac:dyDescent="0.2">
      <c r="A1189" t="s">
        <v>95</v>
      </c>
      <c r="B1189">
        <v>2014</v>
      </c>
      <c r="C1189" t="s">
        <v>22</v>
      </c>
      <c r="D1189" s="1">
        <v>76.254589999999993</v>
      </c>
      <c r="E1189" s="1">
        <v>119.1344</v>
      </c>
      <c r="F1189" s="2">
        <v>1.9185000000000001E-2</v>
      </c>
      <c r="G1189" s="2">
        <v>3.9843099999999998</v>
      </c>
      <c r="H1189" s="3">
        <v>27</v>
      </c>
      <c r="I1189">
        <v>8.6999999999999993</v>
      </c>
      <c r="J1189">
        <v>85</v>
      </c>
      <c r="K1189">
        <v>84</v>
      </c>
      <c r="L1189">
        <v>83</v>
      </c>
      <c r="M1189">
        <v>92.3583</v>
      </c>
      <c r="N1189" s="4">
        <v>11310</v>
      </c>
      <c r="O1189" s="1">
        <v>4.4486299999999996</v>
      </c>
      <c r="P1189" s="1">
        <v>8.6212699999999902</v>
      </c>
      <c r="Q1189" s="1">
        <v>15951.84</v>
      </c>
      <c r="R1189" s="1"/>
    </row>
    <row r="1190" spans="1:18" x14ac:dyDescent="0.2">
      <c r="A1190" t="s">
        <v>95</v>
      </c>
      <c r="B1190">
        <v>2015</v>
      </c>
      <c r="C1190" t="s">
        <v>22</v>
      </c>
      <c r="D1190" s="1">
        <v>76.301360000000003</v>
      </c>
      <c r="E1190" s="1">
        <v>116.9884</v>
      </c>
      <c r="F1190" s="2">
        <v>1.8675000000000001E-2</v>
      </c>
      <c r="G1190" s="2">
        <v>3.8771100000000001</v>
      </c>
      <c r="H1190" s="3">
        <v>27.1</v>
      </c>
      <c r="I1190">
        <v>9.1</v>
      </c>
      <c r="J1190">
        <v>84</v>
      </c>
      <c r="K1190">
        <v>84</v>
      </c>
      <c r="L1190">
        <v>78</v>
      </c>
      <c r="M1190">
        <v>93.053780000000003</v>
      </c>
      <c r="N1190" s="4">
        <v>11230</v>
      </c>
      <c r="O1190" s="1">
        <v>4.2411399999999997</v>
      </c>
      <c r="P1190" s="1">
        <v>8.5884599999999995</v>
      </c>
      <c r="Q1190" s="1">
        <v>16212.02</v>
      </c>
      <c r="R1190" s="1"/>
    </row>
    <row r="1191" spans="1:18" x14ac:dyDescent="0.2">
      <c r="A1191" t="s">
        <v>95</v>
      </c>
      <c r="B1191">
        <v>2016</v>
      </c>
      <c r="C1191" t="s">
        <v>22</v>
      </c>
      <c r="D1191" s="1">
        <v>76.474459999999993</v>
      </c>
      <c r="E1191" s="1">
        <v>114.17619999999999</v>
      </c>
      <c r="F1191" s="2">
        <v>1.821E-2</v>
      </c>
      <c r="G1191" s="2">
        <v>3.3388199999999899</v>
      </c>
      <c r="H1191" s="3">
        <v>27.3</v>
      </c>
      <c r="I1191">
        <v>9.4</v>
      </c>
      <c r="J1191">
        <v>86</v>
      </c>
      <c r="K1191">
        <v>79</v>
      </c>
      <c r="L1191">
        <v>83</v>
      </c>
      <c r="M1191">
        <v>93.682040000000001</v>
      </c>
      <c r="N1191" s="4">
        <v>11020</v>
      </c>
      <c r="O1191" s="1">
        <v>4.2366099999999998</v>
      </c>
      <c r="P1191" s="1">
        <v>8.2959599999999991</v>
      </c>
      <c r="Q1191" s="1">
        <v>16491.116000000002</v>
      </c>
      <c r="R1191" s="1"/>
    </row>
    <row r="1192" spans="1:18" x14ac:dyDescent="0.2">
      <c r="A1192" t="s">
        <v>96</v>
      </c>
      <c r="B1192">
        <v>2000</v>
      </c>
      <c r="C1192" t="s">
        <v>22</v>
      </c>
      <c r="D1192" s="1">
        <v>63.33663</v>
      </c>
      <c r="E1192" s="1">
        <v>242.61840000000001</v>
      </c>
      <c r="F1192" s="2">
        <v>6.1529999999999897E-2</v>
      </c>
      <c r="G1192" s="2">
        <v>2.29779</v>
      </c>
      <c r="H1192" s="3">
        <v>24.7</v>
      </c>
      <c r="I1192">
        <v>4.5</v>
      </c>
      <c r="J1192">
        <v>84</v>
      </c>
      <c r="K1192">
        <v>74</v>
      </c>
      <c r="L1192">
        <v>75</v>
      </c>
      <c r="M1192">
        <v>79.479039999999998</v>
      </c>
      <c r="N1192" s="4">
        <v>3380</v>
      </c>
      <c r="O1192" s="1">
        <v>2.4320200000000001</v>
      </c>
      <c r="P1192" s="1">
        <v>4.3955399999999996</v>
      </c>
      <c r="Q1192" s="1">
        <v>8418.2639999999992</v>
      </c>
      <c r="R1192" s="1"/>
    </row>
    <row r="1193" spans="1:18" x14ac:dyDescent="0.2">
      <c r="A1193" t="s">
        <v>96</v>
      </c>
      <c r="B1193">
        <v>2001</v>
      </c>
      <c r="C1193" t="s">
        <v>22</v>
      </c>
      <c r="D1193" s="1">
        <v>63.960030000000003</v>
      </c>
      <c r="E1193" s="1">
        <v>237.99299999999999</v>
      </c>
      <c r="F1193" s="2">
        <v>5.8845000000000001E-2</v>
      </c>
      <c r="G1193" s="2">
        <v>2.1916199999999999</v>
      </c>
      <c r="H1193" s="3">
        <v>24.8</v>
      </c>
      <c r="I1193">
        <v>4.8</v>
      </c>
      <c r="J1193">
        <v>88</v>
      </c>
      <c r="K1193">
        <v>71</v>
      </c>
      <c r="L1193">
        <v>71</v>
      </c>
      <c r="M1193">
        <v>80.390529999999998</v>
      </c>
      <c r="N1193" s="4">
        <v>3450</v>
      </c>
      <c r="O1193" s="1">
        <v>2.61402</v>
      </c>
      <c r="P1193" s="1">
        <v>4.8252199999999998</v>
      </c>
      <c r="Q1193" s="1">
        <v>8580.2350000000006</v>
      </c>
      <c r="R1193" s="1"/>
    </row>
    <row r="1194" spans="1:18" x14ac:dyDescent="0.2">
      <c r="A1194" t="s">
        <v>96</v>
      </c>
      <c r="B1194">
        <v>2002</v>
      </c>
      <c r="C1194" t="s">
        <v>22</v>
      </c>
      <c r="D1194" s="1">
        <v>64.528719999999893</v>
      </c>
      <c r="E1194" s="1">
        <v>234.0489</v>
      </c>
      <c r="F1194" s="2">
        <v>5.6320000000000002E-2</v>
      </c>
      <c r="G1194" s="2">
        <v>2.24126</v>
      </c>
      <c r="H1194" s="3">
        <v>24.9</v>
      </c>
      <c r="I1194">
        <v>5</v>
      </c>
      <c r="J1194">
        <v>91</v>
      </c>
      <c r="K1194">
        <v>76</v>
      </c>
      <c r="L1194">
        <v>77</v>
      </c>
      <c r="M1194">
        <v>81.275379999999998</v>
      </c>
      <c r="N1194" s="4">
        <v>3530</v>
      </c>
      <c r="O1194" s="1">
        <v>2.60215</v>
      </c>
      <c r="P1194" s="1">
        <v>4.8964499999999997</v>
      </c>
      <c r="Q1194" s="1">
        <v>8742.8140000000003</v>
      </c>
      <c r="R1194" s="1"/>
    </row>
    <row r="1195" spans="1:18" x14ac:dyDescent="0.2">
      <c r="A1195" t="s">
        <v>96</v>
      </c>
      <c r="B1195">
        <v>2003</v>
      </c>
      <c r="C1195" t="s">
        <v>22</v>
      </c>
      <c r="D1195" s="1">
        <v>65.084940000000003</v>
      </c>
      <c r="E1195" s="1">
        <v>230.31799999999899</v>
      </c>
      <c r="F1195" s="2">
        <v>5.3914999999999998E-2</v>
      </c>
      <c r="G1195" s="2">
        <v>2.3237399999999999</v>
      </c>
      <c r="H1195" s="3">
        <v>25.1</v>
      </c>
      <c r="I1195">
        <v>5.2</v>
      </c>
      <c r="J1195">
        <v>96</v>
      </c>
      <c r="K1195">
        <v>82</v>
      </c>
      <c r="L1195">
        <v>88</v>
      </c>
      <c r="M1195">
        <v>82.146230000000003</v>
      </c>
      <c r="N1195" s="4">
        <v>3580</v>
      </c>
      <c r="O1195" s="1">
        <v>2.7548599999999999</v>
      </c>
      <c r="P1195" s="1">
        <v>5.1970999999999998</v>
      </c>
      <c r="Q1195" s="1">
        <v>8905.8230000000003</v>
      </c>
      <c r="R1195" s="1"/>
    </row>
    <row r="1196" spans="1:18" x14ac:dyDescent="0.2">
      <c r="A1196" t="s">
        <v>96</v>
      </c>
      <c r="B1196">
        <v>2004</v>
      </c>
      <c r="C1196" t="s">
        <v>22</v>
      </c>
      <c r="D1196" s="1">
        <v>65.681129999999996</v>
      </c>
      <c r="E1196" s="1">
        <v>226.01310000000001</v>
      </c>
      <c r="F1196" s="2">
        <v>5.1435000000000002E-2</v>
      </c>
      <c r="G1196" s="2">
        <v>2.60941</v>
      </c>
      <c r="H1196" s="3">
        <v>25.2</v>
      </c>
      <c r="I1196">
        <v>5.5</v>
      </c>
      <c r="J1196">
        <v>90</v>
      </c>
      <c r="K1196">
        <v>84</v>
      </c>
      <c r="L1196">
        <v>84</v>
      </c>
      <c r="M1196">
        <v>83.007059999999996</v>
      </c>
      <c r="N1196" s="4">
        <v>3740</v>
      </c>
      <c r="O1196" s="1">
        <v>2.53552</v>
      </c>
      <c r="P1196" s="1">
        <v>4.8631599999999997</v>
      </c>
      <c r="Q1196" s="1">
        <v>9069.0390000000007</v>
      </c>
      <c r="R1196" s="1"/>
    </row>
    <row r="1197" spans="1:18" x14ac:dyDescent="0.2">
      <c r="A1197" t="s">
        <v>96</v>
      </c>
      <c r="B1197">
        <v>2005</v>
      </c>
      <c r="C1197" t="s">
        <v>22</v>
      </c>
      <c r="D1197" s="1">
        <v>66.236269999999905</v>
      </c>
      <c r="E1197" s="1">
        <v>222.42529999999999</v>
      </c>
      <c r="F1197" s="2">
        <v>4.9095E-2</v>
      </c>
      <c r="G1197" s="2">
        <v>2.8007299999999899</v>
      </c>
      <c r="H1197" s="3">
        <v>25.3</v>
      </c>
      <c r="I1197">
        <v>5.7</v>
      </c>
      <c r="J1197">
        <v>89</v>
      </c>
      <c r="K1197">
        <v>84</v>
      </c>
      <c r="L1197">
        <v>85</v>
      </c>
      <c r="M1197">
        <v>83.857159999999993</v>
      </c>
      <c r="N1197" s="4">
        <v>3970</v>
      </c>
      <c r="O1197" s="1">
        <v>2.7536999999999998</v>
      </c>
      <c r="P1197" s="1">
        <v>5.0740800000000004</v>
      </c>
      <c r="Q1197" s="1">
        <v>9232.3060000000005</v>
      </c>
      <c r="R1197" s="1"/>
    </row>
    <row r="1198" spans="1:18" x14ac:dyDescent="0.2">
      <c r="A1198" t="s">
        <v>96</v>
      </c>
      <c r="B1198">
        <v>2006</v>
      </c>
      <c r="C1198" t="s">
        <v>22</v>
      </c>
      <c r="D1198" s="1">
        <v>66.801509999999993</v>
      </c>
      <c r="E1198" s="1">
        <v>218.81659999999999</v>
      </c>
      <c r="F1198" s="2">
        <v>4.6585000000000001E-2</v>
      </c>
      <c r="G1198" s="2">
        <v>3.1335599999999899</v>
      </c>
      <c r="H1198" s="3">
        <v>25.4</v>
      </c>
      <c r="I1198">
        <v>6</v>
      </c>
      <c r="J1198">
        <v>88</v>
      </c>
      <c r="K1198">
        <v>82</v>
      </c>
      <c r="L1198">
        <v>83</v>
      </c>
      <c r="M1198">
        <v>84.697630000000004</v>
      </c>
      <c r="N1198" s="4">
        <v>4230</v>
      </c>
      <c r="O1198" s="1">
        <v>2.7010900000000002</v>
      </c>
      <c r="P1198" s="1">
        <v>4.82158</v>
      </c>
      <c r="Q1198" s="1">
        <v>9395.4459999999999</v>
      </c>
      <c r="R1198" s="1"/>
    </row>
    <row r="1199" spans="1:18" x14ac:dyDescent="0.2">
      <c r="A1199" t="s">
        <v>96</v>
      </c>
      <c r="B1199">
        <v>2007</v>
      </c>
      <c r="C1199" t="s">
        <v>22</v>
      </c>
      <c r="D1199" s="1">
        <v>67.344880000000003</v>
      </c>
      <c r="E1199" s="1">
        <v>215.46019999999999</v>
      </c>
      <c r="F1199" s="2">
        <v>4.4214999999999997E-2</v>
      </c>
      <c r="G1199" s="2">
        <v>3.38123</v>
      </c>
      <c r="H1199" s="3">
        <v>25.5</v>
      </c>
      <c r="I1199">
        <v>6.3</v>
      </c>
      <c r="J1199">
        <v>86</v>
      </c>
      <c r="K1199">
        <v>85</v>
      </c>
      <c r="L1199">
        <v>84</v>
      </c>
      <c r="M1199">
        <v>85.527469999999994</v>
      </c>
      <c r="N1199" s="4">
        <v>4460</v>
      </c>
      <c r="O1199" s="1">
        <v>2.8892799999999998</v>
      </c>
      <c r="P1199" s="1">
        <v>4.8893599999999999</v>
      </c>
      <c r="Q1199" s="1">
        <v>9558.4390000000003</v>
      </c>
      <c r="R1199" s="1"/>
    </row>
    <row r="1200" spans="1:18" x14ac:dyDescent="0.2">
      <c r="A1200" t="s">
        <v>96</v>
      </c>
      <c r="B1200">
        <v>2008</v>
      </c>
      <c r="C1200" t="s">
        <v>22</v>
      </c>
      <c r="D1200" s="1">
        <v>67.969149999999999</v>
      </c>
      <c r="E1200" s="1">
        <v>211.13659999999999</v>
      </c>
      <c r="F1200" s="2">
        <v>4.19E-2</v>
      </c>
      <c r="G1200" s="2">
        <v>3.5129899999999998</v>
      </c>
      <c r="H1200" s="3">
        <v>25.6</v>
      </c>
      <c r="I1200">
        <v>6.6</v>
      </c>
      <c r="J1200">
        <v>92</v>
      </c>
      <c r="K1200">
        <v>87</v>
      </c>
      <c r="L1200">
        <v>88</v>
      </c>
      <c r="M1200">
        <v>86.34769</v>
      </c>
      <c r="N1200" s="4">
        <v>4770</v>
      </c>
      <c r="O1200" s="1">
        <v>2.78755</v>
      </c>
      <c r="P1200" s="1">
        <v>4.7528300000000003</v>
      </c>
      <c r="Q1200" s="1">
        <v>9721.4539999999997</v>
      </c>
      <c r="R1200" s="1"/>
    </row>
    <row r="1201" spans="1:18" x14ac:dyDescent="0.2">
      <c r="A1201" t="s">
        <v>96</v>
      </c>
      <c r="B1201">
        <v>2009</v>
      </c>
      <c r="C1201" t="s">
        <v>22</v>
      </c>
      <c r="D1201" s="1">
        <v>68.611050000000006</v>
      </c>
      <c r="E1201" s="1">
        <v>206.80240000000001</v>
      </c>
      <c r="F1201" s="2">
        <v>3.9725000000000003E-2</v>
      </c>
      <c r="G1201" s="2">
        <v>3.6366800000000001</v>
      </c>
      <c r="H1201" s="3">
        <v>25.7</v>
      </c>
      <c r="I1201">
        <v>6.8</v>
      </c>
      <c r="J1201">
        <v>93</v>
      </c>
      <c r="K1201">
        <v>92</v>
      </c>
      <c r="L1201">
        <v>93</v>
      </c>
      <c r="M1201">
        <v>87.154790000000006</v>
      </c>
      <c r="N1201" s="4">
        <v>4850</v>
      </c>
      <c r="O1201" s="1">
        <v>3.3025899999999999</v>
      </c>
      <c r="P1201" s="1">
        <v>5.4108299999999998</v>
      </c>
      <c r="Q1201" s="1">
        <v>9884.7809999999899</v>
      </c>
      <c r="R1201" s="1"/>
    </row>
    <row r="1202" spans="1:18" x14ac:dyDescent="0.2">
      <c r="A1202" t="s">
        <v>96</v>
      </c>
      <c r="B1202">
        <v>2010</v>
      </c>
      <c r="C1202" t="s">
        <v>22</v>
      </c>
      <c r="D1202" s="1">
        <v>69.246229999999997</v>
      </c>
      <c r="E1202" s="1">
        <v>202.1739</v>
      </c>
      <c r="F1202" s="2">
        <v>3.7935000000000003E-2</v>
      </c>
      <c r="G1202" s="2">
        <v>3.7109699999999899</v>
      </c>
      <c r="H1202" s="3">
        <v>25.8</v>
      </c>
      <c r="I1202">
        <v>7.1</v>
      </c>
      <c r="J1202">
        <v>88</v>
      </c>
      <c r="K1202">
        <v>90</v>
      </c>
      <c r="L1202">
        <v>91</v>
      </c>
      <c r="M1202">
        <v>87.913640000000001</v>
      </c>
      <c r="N1202" s="4">
        <v>5000</v>
      </c>
      <c r="O1202" s="1">
        <v>3.2163900000000001</v>
      </c>
      <c r="P1202" s="1">
        <v>5.4730299999999996</v>
      </c>
      <c r="Q1202" s="1">
        <v>10048.59</v>
      </c>
      <c r="R1202" s="1"/>
    </row>
    <row r="1203" spans="1:18" x14ac:dyDescent="0.2">
      <c r="A1203" t="s">
        <v>96</v>
      </c>
      <c r="B1203">
        <v>2011</v>
      </c>
      <c r="C1203" t="s">
        <v>22</v>
      </c>
      <c r="D1203" s="1">
        <v>69.803439999999995</v>
      </c>
      <c r="E1203" s="1">
        <v>198.32429999999999</v>
      </c>
      <c r="F1203" s="2">
        <v>3.6489999999999898E-2</v>
      </c>
      <c r="G1203" s="2">
        <v>3.63836</v>
      </c>
      <c r="H1203" s="3">
        <v>26</v>
      </c>
      <c r="I1203">
        <v>7.4</v>
      </c>
      <c r="J1203">
        <v>96</v>
      </c>
      <c r="K1203">
        <v>95</v>
      </c>
      <c r="L1203">
        <v>95</v>
      </c>
      <c r="M1203">
        <v>88.661900000000003</v>
      </c>
      <c r="N1203" s="4">
        <v>5260</v>
      </c>
      <c r="O1203" s="1">
        <v>3.20716</v>
      </c>
      <c r="P1203" s="1">
        <v>5.4925499999999996</v>
      </c>
      <c r="Q1203" s="1">
        <v>10212.954</v>
      </c>
      <c r="R1203" s="1"/>
    </row>
    <row r="1204" spans="1:18" x14ac:dyDescent="0.2">
      <c r="A1204" t="s">
        <v>96</v>
      </c>
      <c r="B1204">
        <v>2012</v>
      </c>
      <c r="C1204" t="s">
        <v>22</v>
      </c>
      <c r="D1204" s="1">
        <v>70.275059999999996</v>
      </c>
      <c r="E1204" s="1">
        <v>194.7893</v>
      </c>
      <c r="F1204" s="2">
        <v>3.5199999999999898E-2</v>
      </c>
      <c r="G1204" s="2">
        <v>3.5760699999999899</v>
      </c>
      <c r="H1204" s="3">
        <v>26.1</v>
      </c>
      <c r="I1204">
        <v>7.8</v>
      </c>
      <c r="J1204">
        <v>92</v>
      </c>
      <c r="K1204">
        <v>93</v>
      </c>
      <c r="L1204">
        <v>93</v>
      </c>
      <c r="M1204">
        <v>89.399590000000003</v>
      </c>
      <c r="N1204" s="4">
        <v>5470</v>
      </c>
      <c r="O1204" s="1">
        <v>3.0646499999999999</v>
      </c>
      <c r="P1204" s="1">
        <v>5.37371</v>
      </c>
      <c r="Q1204" s="1">
        <v>10377.675999999999</v>
      </c>
      <c r="R1204" s="1"/>
    </row>
    <row r="1205" spans="1:18" x14ac:dyDescent="0.2">
      <c r="A1205" t="s">
        <v>96</v>
      </c>
      <c r="B1205">
        <v>2013</v>
      </c>
      <c r="C1205" t="s">
        <v>22</v>
      </c>
      <c r="D1205" s="1">
        <v>70.604380000000006</v>
      </c>
      <c r="E1205" s="1">
        <v>191.553</v>
      </c>
      <c r="F1205" s="2">
        <v>3.4055000000000002E-2</v>
      </c>
      <c r="G1205" s="2">
        <v>3.5284</v>
      </c>
      <c r="H1205" s="3">
        <v>26.2</v>
      </c>
      <c r="I1205">
        <v>8.1</v>
      </c>
      <c r="J1205">
        <v>87</v>
      </c>
      <c r="K1205">
        <v>88</v>
      </c>
      <c r="L1205">
        <v>87</v>
      </c>
      <c r="M1205">
        <v>90.112919999999903</v>
      </c>
      <c r="N1205" s="4">
        <v>5840</v>
      </c>
      <c r="O1205" s="1">
        <v>3.35636</v>
      </c>
      <c r="P1205" s="1">
        <v>5.7351599999999996</v>
      </c>
      <c r="Q1205" s="1">
        <v>10542.377</v>
      </c>
      <c r="R1205" s="1"/>
    </row>
    <row r="1206" spans="1:18" x14ac:dyDescent="0.2">
      <c r="A1206" t="s">
        <v>96</v>
      </c>
      <c r="B1206">
        <v>2014</v>
      </c>
      <c r="C1206" t="s">
        <v>22</v>
      </c>
      <c r="D1206" s="1">
        <v>70.919499999999999</v>
      </c>
      <c r="E1206" s="1">
        <v>188.33619999999999</v>
      </c>
      <c r="F1206" s="2">
        <v>3.2954999999999998E-2</v>
      </c>
      <c r="G1206" s="2">
        <v>3.4774699999999998</v>
      </c>
      <c r="H1206" s="3">
        <v>26.3</v>
      </c>
      <c r="I1206">
        <v>8.4</v>
      </c>
      <c r="J1206">
        <v>89</v>
      </c>
      <c r="K1206">
        <v>85</v>
      </c>
      <c r="L1206">
        <v>85</v>
      </c>
      <c r="M1206">
        <v>90.808930000000004</v>
      </c>
      <c r="N1206" s="4">
        <v>6250</v>
      </c>
      <c r="O1206" s="1">
        <v>3.7354799999999999</v>
      </c>
      <c r="P1206" s="1">
        <v>5.9649099999999997</v>
      </c>
      <c r="Q1206" s="1">
        <v>10706.517</v>
      </c>
      <c r="R1206" s="1"/>
    </row>
    <row r="1207" spans="1:18" x14ac:dyDescent="0.2">
      <c r="A1207" t="s">
        <v>96</v>
      </c>
      <c r="B1207">
        <v>2015</v>
      </c>
      <c r="C1207" t="s">
        <v>22</v>
      </c>
      <c r="D1207" s="1">
        <v>71.22578</v>
      </c>
      <c r="E1207" s="1">
        <v>185.22890000000001</v>
      </c>
      <c r="F1207" s="2">
        <v>3.1869999999999898E-2</v>
      </c>
      <c r="G1207" s="2">
        <v>3.4449000000000001</v>
      </c>
      <c r="H1207" s="3">
        <v>26.4</v>
      </c>
      <c r="I1207">
        <v>8.8000000000000007</v>
      </c>
      <c r="J1207">
        <v>95</v>
      </c>
      <c r="K1207">
        <v>88</v>
      </c>
      <c r="L1207">
        <v>89</v>
      </c>
      <c r="M1207">
        <v>91.496830000000003</v>
      </c>
      <c r="N1207" s="4">
        <v>6650</v>
      </c>
      <c r="O1207" s="1">
        <v>4.3500800000000002</v>
      </c>
      <c r="P1207" s="1">
        <v>6.6170099999999996</v>
      </c>
      <c r="Q1207" s="1">
        <v>10869.73</v>
      </c>
      <c r="R1207" s="1"/>
    </row>
    <row r="1208" spans="1:18" x14ac:dyDescent="0.2">
      <c r="A1208" t="s">
        <v>96</v>
      </c>
      <c r="B1208">
        <v>2016</v>
      </c>
      <c r="C1208" t="s">
        <v>22</v>
      </c>
      <c r="D1208" s="1">
        <v>71.498310000000004</v>
      </c>
      <c r="E1208" s="1">
        <v>182.2321</v>
      </c>
      <c r="F1208" s="2">
        <v>3.0695E-2</v>
      </c>
      <c r="G1208" s="2">
        <v>3.4127000000000001</v>
      </c>
      <c r="H1208" s="3">
        <v>26.6</v>
      </c>
      <c r="I1208">
        <v>9.1</v>
      </c>
      <c r="J1208">
        <v>94</v>
      </c>
      <c r="K1208">
        <v>87</v>
      </c>
      <c r="L1208">
        <v>87</v>
      </c>
      <c r="M1208">
        <v>92.176900000000003</v>
      </c>
      <c r="N1208" s="4">
        <v>7020</v>
      </c>
      <c r="O1208" s="1">
        <v>4.4420999999999999</v>
      </c>
      <c r="P1208" s="1">
        <v>6.8528500000000001</v>
      </c>
      <c r="Q1208" s="1">
        <v>11031.8139999999</v>
      </c>
      <c r="R1208" s="1"/>
    </row>
    <row r="1209" spans="1:18" x14ac:dyDescent="0.2">
      <c r="A1209" t="s">
        <v>97</v>
      </c>
      <c r="B1209">
        <v>2000</v>
      </c>
      <c r="C1209" t="s">
        <v>22</v>
      </c>
      <c r="D1209" s="1">
        <v>69.895799999999994</v>
      </c>
      <c r="E1209" s="1">
        <v>183.83539999999999</v>
      </c>
      <c r="F1209" s="2">
        <v>3.0955E-2</v>
      </c>
      <c r="G1209" s="2">
        <v>7.3001800000000001</v>
      </c>
      <c r="H1209" s="3">
        <v>24.8</v>
      </c>
      <c r="I1209">
        <v>5.3</v>
      </c>
      <c r="J1209">
        <v>99</v>
      </c>
      <c r="K1209">
        <v>99</v>
      </c>
      <c r="L1209">
        <v>98</v>
      </c>
      <c r="M1209">
        <v>93.654290000000003</v>
      </c>
      <c r="N1209" s="4">
        <v>8810</v>
      </c>
      <c r="O1209" s="1">
        <v>3.47024</v>
      </c>
      <c r="P1209" s="1">
        <v>8.3347999999999995</v>
      </c>
      <c r="Q1209" s="1">
        <f>Q1210-2232.76</f>
        <v>174963.293999999</v>
      </c>
      <c r="R1209" s="1"/>
    </row>
    <row r="1210" spans="1:18" x14ac:dyDescent="0.2">
      <c r="A1210" t="s">
        <v>97</v>
      </c>
      <c r="B1210">
        <v>2001</v>
      </c>
      <c r="C1210" t="s">
        <v>22</v>
      </c>
      <c r="D1210" s="1">
        <v>70.363140000000001</v>
      </c>
      <c r="E1210" s="1">
        <v>179.97130000000001</v>
      </c>
      <c r="F1210" s="2">
        <v>2.9260000000000001E-2</v>
      </c>
      <c r="G1210" s="2">
        <v>7.1751500000000004</v>
      </c>
      <c r="H1210" s="3">
        <v>24.9</v>
      </c>
      <c r="I1210">
        <v>5.6</v>
      </c>
      <c r="J1210">
        <v>99</v>
      </c>
      <c r="K1210">
        <v>99</v>
      </c>
      <c r="L1210">
        <v>98</v>
      </c>
      <c r="M1210">
        <v>93.955150000000003</v>
      </c>
      <c r="N1210" s="4">
        <v>8970</v>
      </c>
      <c r="O1210" s="1">
        <v>3.51310999999999</v>
      </c>
      <c r="P1210" s="1">
        <v>8.5499299999999998</v>
      </c>
      <c r="Q1210" s="1">
        <v>177196.05399999901</v>
      </c>
      <c r="R1210" s="1"/>
    </row>
    <row r="1211" spans="1:18" x14ac:dyDescent="0.2">
      <c r="A1211" t="s">
        <v>97</v>
      </c>
      <c r="B1211">
        <v>2002</v>
      </c>
      <c r="C1211" t="s">
        <v>22</v>
      </c>
      <c r="D1211" s="1">
        <v>70.723889999999997</v>
      </c>
      <c r="E1211" s="1">
        <v>176.16419999999999</v>
      </c>
      <c r="F1211" s="2">
        <v>2.7910000000000001E-2</v>
      </c>
      <c r="G1211" s="2">
        <v>7.0196199999999997</v>
      </c>
      <c r="H1211" s="3">
        <v>25</v>
      </c>
      <c r="I1211">
        <v>5.9</v>
      </c>
      <c r="J1211">
        <v>96</v>
      </c>
      <c r="K1211">
        <v>99</v>
      </c>
      <c r="L1211">
        <v>99</v>
      </c>
      <c r="M1211">
        <v>94.242609999999999</v>
      </c>
      <c r="N1211" s="4">
        <v>9260</v>
      </c>
      <c r="O1211" s="1">
        <v>3.6895199999999999</v>
      </c>
      <c r="P1211" s="1">
        <v>8.7043400000000002</v>
      </c>
      <c r="Q1211" s="1">
        <v>179537.52</v>
      </c>
      <c r="R1211" s="1"/>
    </row>
    <row r="1212" spans="1:18" x14ac:dyDescent="0.2">
      <c r="A1212" t="s">
        <v>97</v>
      </c>
      <c r="B1212">
        <v>2003</v>
      </c>
      <c r="C1212" t="s">
        <v>22</v>
      </c>
      <c r="D1212" s="1">
        <v>71.099140000000006</v>
      </c>
      <c r="E1212" s="1">
        <v>171.71379999999999</v>
      </c>
      <c r="F1212" s="2">
        <v>2.6714999999999999E-2</v>
      </c>
      <c r="G1212" s="2">
        <v>6.8377299999999996</v>
      </c>
      <c r="H1212" s="3">
        <v>25.1</v>
      </c>
      <c r="I1212">
        <v>6.2</v>
      </c>
      <c r="J1212">
        <v>97</v>
      </c>
      <c r="K1212">
        <v>99</v>
      </c>
      <c r="L1212">
        <v>99</v>
      </c>
      <c r="M1212">
        <v>94.524019999999993</v>
      </c>
      <c r="N1212" s="4">
        <v>9440</v>
      </c>
      <c r="O1212" s="1">
        <v>3.5130199999999898</v>
      </c>
      <c r="P1212" s="1">
        <v>8.1971100000000003</v>
      </c>
      <c r="Q1212" s="1">
        <v>181809.24600000001</v>
      </c>
      <c r="R1212" s="1"/>
    </row>
    <row r="1213" spans="1:18" x14ac:dyDescent="0.2">
      <c r="A1213" t="s">
        <v>97</v>
      </c>
      <c r="B1213">
        <v>2004</v>
      </c>
      <c r="C1213" t="s">
        <v>22</v>
      </c>
      <c r="D1213" s="1">
        <v>71.3767</v>
      </c>
      <c r="E1213" s="1">
        <v>169.428</v>
      </c>
      <c r="F1213" s="2">
        <v>2.5555000000000001E-2</v>
      </c>
      <c r="G1213" s="2">
        <v>6.7016499999999999</v>
      </c>
      <c r="H1213" s="3">
        <v>25.2</v>
      </c>
      <c r="I1213">
        <v>6.5</v>
      </c>
      <c r="J1213">
        <v>97</v>
      </c>
      <c r="K1213">
        <v>99</v>
      </c>
      <c r="L1213">
        <v>99</v>
      </c>
      <c r="M1213">
        <v>94.799250000000001</v>
      </c>
      <c r="N1213" s="4">
        <v>10150</v>
      </c>
      <c r="O1213" s="1">
        <v>3.4713799999999999</v>
      </c>
      <c r="P1213" s="1">
        <v>8.1353500000000007</v>
      </c>
      <c r="Q1213" s="1">
        <v>184006.481</v>
      </c>
      <c r="R1213" s="1"/>
    </row>
    <row r="1214" spans="1:18" x14ac:dyDescent="0.2">
      <c r="A1214" t="s">
        <v>97</v>
      </c>
      <c r="B1214">
        <v>2005</v>
      </c>
      <c r="C1214" t="s">
        <v>22</v>
      </c>
      <c r="D1214" s="1">
        <v>72.114779999999996</v>
      </c>
      <c r="E1214" s="1">
        <v>162.1891</v>
      </c>
      <c r="F1214" s="2">
        <v>2.4225E-2</v>
      </c>
      <c r="G1214" s="2">
        <v>6.7623600000000001</v>
      </c>
      <c r="H1214" s="3">
        <v>25.3</v>
      </c>
      <c r="I1214">
        <v>6.8</v>
      </c>
      <c r="J1214">
        <v>98</v>
      </c>
      <c r="K1214">
        <v>99</v>
      </c>
      <c r="L1214">
        <v>99</v>
      </c>
      <c r="M1214">
        <v>95.06841</v>
      </c>
      <c r="N1214" s="4">
        <v>10690</v>
      </c>
      <c r="O1214" s="1">
        <v>3.3488699999999998</v>
      </c>
      <c r="P1214" s="1">
        <v>8.0440799999999992</v>
      </c>
      <c r="Q1214" s="1">
        <v>186127.103</v>
      </c>
      <c r="R1214" s="1"/>
    </row>
    <row r="1215" spans="1:18" x14ac:dyDescent="0.2">
      <c r="A1215" t="s">
        <v>97</v>
      </c>
      <c r="B1215">
        <v>2006</v>
      </c>
      <c r="C1215" t="s">
        <v>22</v>
      </c>
      <c r="D1215" s="1">
        <v>72.425259999999994</v>
      </c>
      <c r="E1215" s="1">
        <v>159.8518</v>
      </c>
      <c r="F1215" s="2">
        <v>2.2915000000000001E-2</v>
      </c>
      <c r="G1215" s="2">
        <v>6.9287399999999897</v>
      </c>
      <c r="H1215" s="3">
        <v>25.4</v>
      </c>
      <c r="I1215">
        <v>7.2</v>
      </c>
      <c r="J1215">
        <v>99</v>
      </c>
      <c r="K1215">
        <v>99</v>
      </c>
      <c r="L1215">
        <v>99</v>
      </c>
      <c r="M1215">
        <v>95.331829999999997</v>
      </c>
      <c r="N1215" s="4">
        <v>11370</v>
      </c>
      <c r="O1215" s="1">
        <v>3.5453199999999998</v>
      </c>
      <c r="P1215" s="1">
        <v>8.2588799999999996</v>
      </c>
      <c r="Q1215" s="1">
        <f>Q1214+2270.14</f>
        <v>188397.24300000002</v>
      </c>
      <c r="R1215" s="1"/>
    </row>
    <row r="1216" spans="1:18" x14ac:dyDescent="0.2">
      <c r="A1216" t="s">
        <v>97</v>
      </c>
      <c r="B1216">
        <v>2007</v>
      </c>
      <c r="C1216" t="s">
        <v>22</v>
      </c>
      <c r="D1216" s="1">
        <v>72.779399999999995</v>
      </c>
      <c r="E1216" s="1">
        <v>157.57380000000001</v>
      </c>
      <c r="F1216" s="2">
        <v>2.1610000000000001E-2</v>
      </c>
      <c r="G1216" s="2">
        <v>6.9139399999999904</v>
      </c>
      <c r="H1216" s="3">
        <v>25.5</v>
      </c>
      <c r="I1216">
        <v>7.5</v>
      </c>
      <c r="J1216">
        <v>99</v>
      </c>
      <c r="K1216">
        <v>99</v>
      </c>
      <c r="L1216">
        <v>99</v>
      </c>
      <c r="M1216">
        <v>95.589579999999998</v>
      </c>
      <c r="N1216" s="4">
        <v>12300</v>
      </c>
      <c r="O1216" s="1">
        <v>3.4871400000000001</v>
      </c>
      <c r="P1216" s="1">
        <v>8.2077500000000008</v>
      </c>
      <c r="Q1216" s="1">
        <f>Q1215+2232.76</f>
        <v>190630.00300000003</v>
      </c>
      <c r="R1216" s="1"/>
    </row>
    <row r="1217" spans="1:18" x14ac:dyDescent="0.2">
      <c r="A1217" t="s">
        <v>97</v>
      </c>
      <c r="B1217">
        <v>2008</v>
      </c>
      <c r="C1217" t="s">
        <v>22</v>
      </c>
      <c r="D1217" s="1">
        <v>73.006810000000002</v>
      </c>
      <c r="E1217" s="1">
        <v>156.90369999999999</v>
      </c>
      <c r="F1217" s="2">
        <v>2.0455000000000001E-2</v>
      </c>
      <c r="G1217" s="2">
        <v>6.8319099999999997</v>
      </c>
      <c r="H1217" s="3">
        <v>25.6</v>
      </c>
      <c r="I1217">
        <v>7.9</v>
      </c>
      <c r="J1217">
        <v>99</v>
      </c>
      <c r="K1217">
        <v>99</v>
      </c>
      <c r="L1217">
        <v>99</v>
      </c>
      <c r="M1217">
        <v>95.841790000000003</v>
      </c>
      <c r="N1217" s="4">
        <v>13010</v>
      </c>
      <c r="O1217" s="1">
        <v>3.5064599999999899</v>
      </c>
      <c r="P1217" s="1">
        <v>8.0159599999999998</v>
      </c>
      <c r="Q1217" s="1">
        <v>192030.36199999999</v>
      </c>
      <c r="R1217" s="1"/>
    </row>
    <row r="1218" spans="1:18" x14ac:dyDescent="0.2">
      <c r="A1218" t="s">
        <v>97</v>
      </c>
      <c r="B1218">
        <v>2009</v>
      </c>
      <c r="C1218" t="s">
        <v>22</v>
      </c>
      <c r="D1218" s="1">
        <v>73.209329999999994</v>
      </c>
      <c r="E1218" s="1">
        <v>156.2002</v>
      </c>
      <c r="F1218" s="2">
        <v>1.9265000000000001E-2</v>
      </c>
      <c r="G1218" s="2">
        <v>6.9491300000000003</v>
      </c>
      <c r="H1218" s="3">
        <v>25.7</v>
      </c>
      <c r="I1218">
        <v>8.1999999999999993</v>
      </c>
      <c r="J1218">
        <v>99</v>
      </c>
      <c r="K1218">
        <v>99</v>
      </c>
      <c r="L1218">
        <v>99</v>
      </c>
      <c r="M1218">
        <v>96.088189999999997</v>
      </c>
      <c r="N1218" s="4">
        <v>12990</v>
      </c>
      <c r="O1218" s="1">
        <v>3.7108099999999999</v>
      </c>
      <c r="P1218" s="1">
        <v>8.4024900000000002</v>
      </c>
      <c r="Q1218" s="1">
        <v>193886.508</v>
      </c>
      <c r="R1218" s="1"/>
    </row>
    <row r="1219" spans="1:18" x14ac:dyDescent="0.2">
      <c r="A1219" t="s">
        <v>97</v>
      </c>
      <c r="B1219">
        <v>2010</v>
      </c>
      <c r="C1219" t="s">
        <v>22</v>
      </c>
      <c r="D1219" s="1">
        <v>73.347660000000005</v>
      </c>
      <c r="E1219" s="1">
        <v>154.33510000000001</v>
      </c>
      <c r="F1219" s="2">
        <v>1.8175E-2</v>
      </c>
      <c r="G1219" s="2">
        <v>7.1243100000000004</v>
      </c>
      <c r="H1219" s="3">
        <v>25.8</v>
      </c>
      <c r="I1219">
        <v>8.6</v>
      </c>
      <c r="J1219">
        <v>99</v>
      </c>
      <c r="K1219">
        <v>99</v>
      </c>
      <c r="L1219">
        <v>99</v>
      </c>
      <c r="M1219">
        <v>96.329250000000002</v>
      </c>
      <c r="N1219" s="4">
        <v>13900</v>
      </c>
      <c r="O1219" s="1">
        <v>3.5787699999999898</v>
      </c>
      <c r="P1219" s="1">
        <v>7.9490699999999999</v>
      </c>
      <c r="Q1219" s="1">
        <f>Q1218+3329.7</f>
        <v>197216.20800000001</v>
      </c>
      <c r="R1219" s="1"/>
    </row>
    <row r="1220" spans="1:18" x14ac:dyDescent="0.2">
      <c r="A1220" t="s">
        <v>97</v>
      </c>
      <c r="B1220">
        <v>2011</v>
      </c>
      <c r="C1220" t="s">
        <v>22</v>
      </c>
      <c r="D1220" s="1">
        <v>73.607309999999998</v>
      </c>
      <c r="E1220" s="1">
        <v>152.9555</v>
      </c>
      <c r="F1220" s="2">
        <v>1.7169999999999901E-2</v>
      </c>
      <c r="G1220" s="2">
        <v>7.1143000000000001</v>
      </c>
      <c r="H1220" s="3">
        <v>26</v>
      </c>
      <c r="I1220">
        <v>9</v>
      </c>
      <c r="J1220">
        <v>99</v>
      </c>
      <c r="K1220">
        <v>98</v>
      </c>
      <c r="L1220">
        <v>99</v>
      </c>
      <c r="M1220">
        <v>96.566469999999995</v>
      </c>
      <c r="N1220" s="4">
        <v>14670</v>
      </c>
      <c r="O1220" s="1">
        <v>3.4657300000000002</v>
      </c>
      <c r="P1220" s="1">
        <v>7.7882999999999996</v>
      </c>
      <c r="Q1220" s="1">
        <v>197514.53599999999</v>
      </c>
      <c r="R1220" s="1"/>
    </row>
    <row r="1221" spans="1:18" x14ac:dyDescent="0.2">
      <c r="A1221" t="s">
        <v>97</v>
      </c>
      <c r="B1221">
        <v>2012</v>
      </c>
      <c r="C1221" t="s">
        <v>22</v>
      </c>
      <c r="D1221" s="1">
        <v>74.047640000000001</v>
      </c>
      <c r="E1221" s="1">
        <v>150.37649999999999</v>
      </c>
      <c r="F1221" s="2">
        <v>1.6145E-2</v>
      </c>
      <c r="G1221" s="2">
        <v>7.0836800000000002</v>
      </c>
      <c r="H1221" s="3">
        <v>26.1</v>
      </c>
      <c r="I1221">
        <v>9.3000000000000007</v>
      </c>
      <c r="J1221">
        <v>99</v>
      </c>
      <c r="K1221">
        <v>96</v>
      </c>
      <c r="L1221">
        <v>95</v>
      </c>
      <c r="M1221">
        <v>96.798389999999998</v>
      </c>
      <c r="N1221" s="4">
        <v>15180</v>
      </c>
      <c r="O1221" s="1">
        <v>3.3541699999999999</v>
      </c>
      <c r="P1221" s="1">
        <v>7.7352999999999996</v>
      </c>
      <c r="Q1221" s="1">
        <v>199287.299</v>
      </c>
      <c r="R1221" s="1"/>
    </row>
    <row r="1222" spans="1:18" x14ac:dyDescent="0.2">
      <c r="A1222" t="s">
        <v>97</v>
      </c>
      <c r="B1222">
        <v>2013</v>
      </c>
      <c r="C1222" t="s">
        <v>22</v>
      </c>
      <c r="D1222" s="1">
        <v>74.348749999999995</v>
      </c>
      <c r="E1222" s="1">
        <v>148.20650000000001</v>
      </c>
      <c r="F1222" s="2">
        <v>1.5134999999999999E-2</v>
      </c>
      <c r="G1222" s="2">
        <v>6.8177000000000003</v>
      </c>
      <c r="H1222" s="3">
        <v>26.2</v>
      </c>
      <c r="I1222">
        <v>9.6999999999999993</v>
      </c>
      <c r="J1222">
        <v>98</v>
      </c>
      <c r="K1222">
        <v>96</v>
      </c>
      <c r="L1222">
        <v>97</v>
      </c>
      <c r="M1222">
        <v>97.024850000000001</v>
      </c>
      <c r="N1222" s="4">
        <v>15920</v>
      </c>
      <c r="O1222" s="1">
        <v>3.5513599999999999</v>
      </c>
      <c r="P1222" s="1">
        <v>7.9770899999999996</v>
      </c>
      <c r="Q1222" s="1">
        <v>201035.91199999899</v>
      </c>
      <c r="R1222" s="1"/>
    </row>
    <row r="1223" spans="1:18" x14ac:dyDescent="0.2">
      <c r="A1223" t="s">
        <v>97</v>
      </c>
      <c r="B1223">
        <v>2014</v>
      </c>
      <c r="C1223" t="s">
        <v>22</v>
      </c>
      <c r="D1223" s="1">
        <v>74.717240000000004</v>
      </c>
      <c r="E1223" s="1">
        <v>144.74600000000001</v>
      </c>
      <c r="F1223" s="2">
        <v>1.4395E-2</v>
      </c>
      <c r="G1223" s="2">
        <v>6.8790100000000001</v>
      </c>
      <c r="H1223" s="3">
        <v>26.3</v>
      </c>
      <c r="I1223">
        <v>10</v>
      </c>
      <c r="J1223">
        <v>97</v>
      </c>
      <c r="K1223">
        <v>96</v>
      </c>
      <c r="L1223">
        <v>93</v>
      </c>
      <c r="M1223">
        <v>97.246369999999999</v>
      </c>
      <c r="N1223" s="4">
        <v>16030</v>
      </c>
      <c r="O1223" s="1">
        <v>3.69869</v>
      </c>
      <c r="P1223" s="1">
        <v>8.3960500000000007</v>
      </c>
      <c r="Q1223" s="1">
        <v>202763.73899999901</v>
      </c>
      <c r="R1223" s="1"/>
    </row>
    <row r="1224" spans="1:18" x14ac:dyDescent="0.2">
      <c r="A1224" t="s">
        <v>97</v>
      </c>
      <c r="B1224">
        <v>2015</v>
      </c>
      <c r="C1224" t="s">
        <v>22</v>
      </c>
      <c r="D1224" s="1">
        <v>74.881069999999994</v>
      </c>
      <c r="E1224" s="1">
        <v>144.51499999999999</v>
      </c>
      <c r="F1224" s="2">
        <v>1.366E-2</v>
      </c>
      <c r="G1224" s="2">
        <v>6.5928100000000001</v>
      </c>
      <c r="H1224" s="3">
        <v>26.5</v>
      </c>
      <c r="I1224">
        <v>10.4</v>
      </c>
      <c r="J1224">
        <v>96</v>
      </c>
      <c r="K1224">
        <v>98</v>
      </c>
      <c r="L1224">
        <v>96</v>
      </c>
      <c r="M1224">
        <v>97.605919999999998</v>
      </c>
      <c r="N1224" s="4">
        <v>15470</v>
      </c>
      <c r="O1224" s="1">
        <v>3.80635999999999</v>
      </c>
      <c r="P1224" s="1">
        <v>8.8702000000000005</v>
      </c>
      <c r="Q1224" s="1">
        <v>204471.76899999901</v>
      </c>
      <c r="R1224" s="1"/>
    </row>
    <row r="1225" spans="1:18" x14ac:dyDescent="0.2">
      <c r="A1225" t="s">
        <v>97</v>
      </c>
      <c r="B1225">
        <v>2016</v>
      </c>
      <c r="C1225" t="s">
        <v>22</v>
      </c>
      <c r="D1225" s="1">
        <v>75.137050000000002</v>
      </c>
      <c r="E1225" s="1">
        <v>142.7784</v>
      </c>
      <c r="F1225" s="2">
        <v>1.3220000000000001E-2</v>
      </c>
      <c r="G1225" s="2">
        <v>6.3327200000000001</v>
      </c>
      <c r="H1225" s="3">
        <v>26.6</v>
      </c>
      <c r="I1225">
        <v>10.8</v>
      </c>
      <c r="J1225">
        <v>95</v>
      </c>
      <c r="K1225">
        <v>72</v>
      </c>
      <c r="L1225">
        <v>89</v>
      </c>
      <c r="M1225">
        <v>97.847980000000007</v>
      </c>
      <c r="N1225" s="4">
        <v>15010</v>
      </c>
      <c r="O1225" s="1">
        <v>3.9549699999999999</v>
      </c>
      <c r="P1225" s="1">
        <v>9.2062100000000004</v>
      </c>
      <c r="Q1225" s="1">
        <v>206163.05300000001</v>
      </c>
      <c r="R1225" s="1"/>
    </row>
    <row r="1226" spans="1:18" x14ac:dyDescent="0.2">
      <c r="A1226" t="s">
        <v>98</v>
      </c>
      <c r="B1226">
        <v>2000</v>
      </c>
      <c r="C1226" t="s">
        <v>22</v>
      </c>
      <c r="D1226" s="1">
        <v>73.410989999999998</v>
      </c>
      <c r="E1226" s="1">
        <v>128.44409999999999</v>
      </c>
      <c r="F1226" s="2">
        <v>1.4445E-2</v>
      </c>
      <c r="G1226" s="2">
        <v>7.3105699999999896</v>
      </c>
      <c r="H1226" s="3">
        <v>26.5</v>
      </c>
      <c r="I1226">
        <v>4.8</v>
      </c>
      <c r="J1226">
        <v>94</v>
      </c>
      <c r="K1226">
        <v>86</v>
      </c>
      <c r="L1226">
        <v>93</v>
      </c>
      <c r="M1226">
        <v>98.324419999999904</v>
      </c>
      <c r="N1226" s="4">
        <v>11870</v>
      </c>
      <c r="O1226" s="1">
        <v>2.7647599999999999</v>
      </c>
      <c r="P1226" s="1">
        <v>5.3318699999999897</v>
      </c>
      <c r="Q1226" s="1">
        <v>271.51499999999999</v>
      </c>
      <c r="R1226" s="1"/>
    </row>
    <row r="1227" spans="1:18" x14ac:dyDescent="0.2">
      <c r="A1227" t="s">
        <v>98</v>
      </c>
      <c r="B1227">
        <v>2001</v>
      </c>
      <c r="C1227" t="s">
        <v>22</v>
      </c>
      <c r="D1227" s="1">
        <v>73.491900000000001</v>
      </c>
      <c r="E1227" s="1">
        <v>127.00879999999999</v>
      </c>
      <c r="F1227" s="2">
        <v>1.443E-2</v>
      </c>
      <c r="G1227" s="2">
        <v>7.4167199999999998</v>
      </c>
      <c r="H1227" s="3">
        <v>26.6</v>
      </c>
      <c r="I1227">
        <v>5.0999999999999996</v>
      </c>
      <c r="J1227">
        <v>93</v>
      </c>
      <c r="K1227">
        <v>93</v>
      </c>
      <c r="L1227">
        <v>84</v>
      </c>
      <c r="M1227">
        <v>98.334429999999998</v>
      </c>
      <c r="N1227" s="4">
        <v>11750</v>
      </c>
      <c r="O1227" s="1">
        <v>2.9443599999999899</v>
      </c>
      <c r="P1227" s="1">
        <v>5.52529</v>
      </c>
      <c r="Q1227" s="1">
        <v>272.5</v>
      </c>
      <c r="R1227" s="1"/>
    </row>
    <row r="1228" spans="1:18" x14ac:dyDescent="0.2">
      <c r="A1228" t="s">
        <v>98</v>
      </c>
      <c r="B1228">
        <v>2002</v>
      </c>
      <c r="C1228" t="s">
        <v>22</v>
      </c>
      <c r="D1228" s="1">
        <v>73.582470000000001</v>
      </c>
      <c r="E1228" s="1">
        <v>126.13849999999999</v>
      </c>
      <c r="F1228" s="2">
        <v>1.4290000000000001E-2</v>
      </c>
      <c r="G1228" s="2">
        <v>7.5882699999999996</v>
      </c>
      <c r="H1228" s="3">
        <v>26.6</v>
      </c>
      <c r="I1228">
        <v>5.5</v>
      </c>
      <c r="J1228">
        <v>91</v>
      </c>
      <c r="K1228">
        <v>86</v>
      </c>
      <c r="L1228">
        <v>87</v>
      </c>
      <c r="M1228">
        <v>98.344430000000003</v>
      </c>
      <c r="N1228" s="4">
        <v>11960</v>
      </c>
      <c r="O1228" s="1">
        <v>3.1366900000000002</v>
      </c>
      <c r="P1228" s="1">
        <v>5.8612299999999999</v>
      </c>
      <c r="Q1228" s="1">
        <v>273.42500000000001</v>
      </c>
      <c r="R1228" s="1"/>
    </row>
    <row r="1229" spans="1:18" x14ac:dyDescent="0.2">
      <c r="A1229" t="s">
        <v>98</v>
      </c>
      <c r="B1229">
        <v>2003</v>
      </c>
      <c r="C1229" t="s">
        <v>22</v>
      </c>
      <c r="D1229" s="1">
        <v>73.767619999999994</v>
      </c>
      <c r="E1229" s="1">
        <v>123.26819999999999</v>
      </c>
      <c r="F1229" s="2">
        <v>1.436E-2</v>
      </c>
      <c r="G1229" s="2">
        <v>7.5142899999999901</v>
      </c>
      <c r="H1229" s="3">
        <v>26.7</v>
      </c>
      <c r="I1229">
        <v>5.8</v>
      </c>
      <c r="J1229">
        <v>90</v>
      </c>
      <c r="K1229">
        <v>90</v>
      </c>
      <c r="L1229">
        <v>89</v>
      </c>
      <c r="M1229">
        <v>98.354429999999994</v>
      </c>
      <c r="N1229" s="4">
        <v>12360</v>
      </c>
      <c r="O1229" s="1">
        <v>3.7588499999999998</v>
      </c>
      <c r="P1229" s="1">
        <v>6.68377</v>
      </c>
      <c r="Q1229" s="1">
        <v>274.32900000000001</v>
      </c>
      <c r="R1229" s="1"/>
    </row>
    <row r="1230" spans="1:18" x14ac:dyDescent="0.2">
      <c r="A1230" t="s">
        <v>98</v>
      </c>
      <c r="B1230">
        <v>2004</v>
      </c>
      <c r="C1230" t="s">
        <v>22</v>
      </c>
      <c r="D1230" s="1">
        <v>74.098010000000002</v>
      </c>
      <c r="E1230" s="1">
        <v>115.9427</v>
      </c>
      <c r="F1230" s="2">
        <v>1.4205000000000001E-2</v>
      </c>
      <c r="G1230" s="2">
        <v>7.4307800000000004</v>
      </c>
      <c r="H1230" s="3">
        <v>26.8</v>
      </c>
      <c r="I1230">
        <v>6.2</v>
      </c>
      <c r="J1230">
        <v>98</v>
      </c>
      <c r="K1230">
        <v>93</v>
      </c>
      <c r="L1230">
        <v>93</v>
      </c>
      <c r="M1230">
        <v>98.364429999999999</v>
      </c>
      <c r="N1230" s="4">
        <v>12930</v>
      </c>
      <c r="O1230" s="1">
        <v>4.3437799999999998</v>
      </c>
      <c r="P1230" s="1">
        <v>7.3151000000000002</v>
      </c>
      <c r="Q1230" s="1">
        <v>275.28399999999999</v>
      </c>
      <c r="R1230" s="1"/>
    </row>
    <row r="1231" spans="1:18" x14ac:dyDescent="0.2">
      <c r="A1231" t="s">
        <v>98</v>
      </c>
      <c r="B1231">
        <v>2005</v>
      </c>
      <c r="C1231" t="s">
        <v>22</v>
      </c>
      <c r="D1231" s="1">
        <v>74.242760000000004</v>
      </c>
      <c r="E1231" s="1">
        <v>113.8903</v>
      </c>
      <c r="F1231" s="2">
        <v>1.3894999999999999E-2</v>
      </c>
      <c r="G1231" s="2">
        <v>7.8361599999999996</v>
      </c>
      <c r="H1231" s="3">
        <v>26.9</v>
      </c>
      <c r="I1231">
        <v>6.6</v>
      </c>
      <c r="J1231">
        <v>93</v>
      </c>
      <c r="K1231">
        <v>91</v>
      </c>
      <c r="L1231">
        <v>92</v>
      </c>
      <c r="M1231">
        <v>98.374430000000004</v>
      </c>
      <c r="N1231" s="4">
        <v>13640</v>
      </c>
      <c r="O1231" s="1">
        <v>3.87170999999999</v>
      </c>
      <c r="P1231" s="1">
        <v>6.7689199999999996</v>
      </c>
      <c r="Q1231" s="1">
        <v>276.32299999999998</v>
      </c>
      <c r="R1231" s="1"/>
    </row>
    <row r="1232" spans="1:18" x14ac:dyDescent="0.2">
      <c r="A1232" t="s">
        <v>98</v>
      </c>
      <c r="B1232">
        <v>2006</v>
      </c>
      <c r="C1232" t="s">
        <v>22</v>
      </c>
      <c r="D1232" s="1">
        <v>74.328509999999994</v>
      </c>
      <c r="E1232" s="1">
        <v>112.97629999999999</v>
      </c>
      <c r="F1232" s="2">
        <v>1.376E-2</v>
      </c>
      <c r="G1232" s="2">
        <v>8.1194399999999902</v>
      </c>
      <c r="H1232" s="3">
        <v>27</v>
      </c>
      <c r="I1232">
        <v>7</v>
      </c>
      <c r="J1232">
        <v>92</v>
      </c>
      <c r="K1232">
        <v>85</v>
      </c>
      <c r="L1232">
        <v>84</v>
      </c>
      <c r="M1232">
        <v>98.384429999999995</v>
      </c>
      <c r="N1232" s="4">
        <v>14530</v>
      </c>
      <c r="O1232" s="1">
        <v>3.7041199999999899</v>
      </c>
      <c r="P1232" s="1">
        <v>6.5832399999999902</v>
      </c>
      <c r="Q1232" s="1">
        <v>277.47699999999998</v>
      </c>
      <c r="R1232" s="1"/>
    </row>
    <row r="1233" spans="1:18" x14ac:dyDescent="0.2">
      <c r="A1233" t="s">
        <v>98</v>
      </c>
      <c r="B1233">
        <v>2007</v>
      </c>
      <c r="C1233" t="s">
        <v>22</v>
      </c>
      <c r="D1233" s="1">
        <v>74.390909999999906</v>
      </c>
      <c r="E1233" s="1">
        <v>112.46599999999999</v>
      </c>
      <c r="F1233" s="2">
        <v>1.4024999999999999E-2</v>
      </c>
      <c r="G1233" s="2">
        <v>8.0661100000000001</v>
      </c>
      <c r="H1233" s="3">
        <v>27.1</v>
      </c>
      <c r="I1233">
        <v>7.4</v>
      </c>
      <c r="J1233">
        <v>75</v>
      </c>
      <c r="K1233">
        <v>93</v>
      </c>
      <c r="L1233">
        <v>93</v>
      </c>
      <c r="M1233">
        <v>98.39443</v>
      </c>
      <c r="N1233" s="4">
        <v>15460</v>
      </c>
      <c r="O1233" s="1">
        <v>3.2979099999999999</v>
      </c>
      <c r="P1233" s="1">
        <v>6.0558300000000003</v>
      </c>
      <c r="Q1233" s="1">
        <v>278.7</v>
      </c>
      <c r="R1233" s="1"/>
    </row>
    <row r="1234" spans="1:18" x14ac:dyDescent="0.2">
      <c r="A1234" t="s">
        <v>98</v>
      </c>
      <c r="B1234">
        <v>2008</v>
      </c>
      <c r="C1234" t="s">
        <v>22</v>
      </c>
      <c r="D1234" s="1">
        <v>74.448210000000003</v>
      </c>
      <c r="E1234" s="1">
        <v>112.1277</v>
      </c>
      <c r="F1234" s="2">
        <v>1.3775000000000001E-2</v>
      </c>
      <c r="G1234" s="2">
        <v>8.6329700000000003</v>
      </c>
      <c r="H1234" s="3">
        <v>27.1</v>
      </c>
      <c r="I1234">
        <v>7.8</v>
      </c>
      <c r="J1234">
        <v>94</v>
      </c>
      <c r="K1234">
        <v>85</v>
      </c>
      <c r="L1234">
        <v>85</v>
      </c>
      <c r="M1234">
        <v>98.404430000000005</v>
      </c>
      <c r="N1234" s="4">
        <v>15530</v>
      </c>
      <c r="O1234" s="1">
        <v>3.58304</v>
      </c>
      <c r="P1234" s="1">
        <v>6.4767599999999996</v>
      </c>
      <c r="Q1234" s="1">
        <v>279.945999999999</v>
      </c>
      <c r="R1234" s="1"/>
    </row>
    <row r="1235" spans="1:18" x14ac:dyDescent="0.2">
      <c r="A1235" t="s">
        <v>98</v>
      </c>
      <c r="B1235">
        <v>2009</v>
      </c>
      <c r="C1235" t="s">
        <v>22</v>
      </c>
      <c r="D1235" s="1">
        <v>74.575459999999893</v>
      </c>
      <c r="E1235" s="1">
        <v>109.96429999999999</v>
      </c>
      <c r="F1235" s="2">
        <v>1.4080000000000001E-2</v>
      </c>
      <c r="G1235" s="2">
        <v>8.2423699999999993</v>
      </c>
      <c r="H1235" s="3">
        <v>27.2</v>
      </c>
      <c r="I1235">
        <v>8.3000000000000007</v>
      </c>
      <c r="J1235">
        <v>94</v>
      </c>
      <c r="K1235">
        <v>93</v>
      </c>
      <c r="L1235">
        <v>93</v>
      </c>
      <c r="M1235">
        <v>98.414439999999999</v>
      </c>
      <c r="N1235" s="4">
        <v>15110</v>
      </c>
      <c r="O1235" s="1">
        <v>3.9028699999999898</v>
      </c>
      <c r="P1235" s="1">
        <v>7.1486799999999997</v>
      </c>
      <c r="Q1235" s="1">
        <v>281.10399999999998</v>
      </c>
      <c r="R1235" s="1"/>
    </row>
    <row r="1236" spans="1:18" x14ac:dyDescent="0.2">
      <c r="A1236" t="s">
        <v>98</v>
      </c>
      <c r="B1236">
        <v>2010</v>
      </c>
      <c r="C1236" t="s">
        <v>22</v>
      </c>
      <c r="D1236" s="1">
        <v>74.715969999999999</v>
      </c>
      <c r="E1236" s="1">
        <v>107.81180000000001</v>
      </c>
      <c r="F1236" s="2">
        <v>1.3975E-2</v>
      </c>
      <c r="G1236" s="2">
        <v>8.2493199999999902</v>
      </c>
      <c r="H1236" s="3">
        <v>27.3</v>
      </c>
      <c r="I1236">
        <v>8.8000000000000007</v>
      </c>
      <c r="J1236">
        <v>85</v>
      </c>
      <c r="K1236">
        <v>90</v>
      </c>
      <c r="L1236">
        <v>86</v>
      </c>
      <c r="M1236">
        <v>98.424440000000004</v>
      </c>
      <c r="N1236" s="4">
        <v>15550</v>
      </c>
      <c r="O1236" s="1">
        <v>3.62075999999999</v>
      </c>
      <c r="P1236" s="1">
        <v>6.7739899999999897</v>
      </c>
      <c r="Q1236" s="1">
        <v>282.13099999999997</v>
      </c>
      <c r="R1236" s="1"/>
    </row>
    <row r="1237" spans="1:18" x14ac:dyDescent="0.2">
      <c r="A1237" t="s">
        <v>98</v>
      </c>
      <c r="B1237">
        <v>2011</v>
      </c>
      <c r="C1237" t="s">
        <v>22</v>
      </c>
      <c r="D1237" s="1">
        <v>74.884079999999997</v>
      </c>
      <c r="E1237" s="1">
        <v>105.78</v>
      </c>
      <c r="F1237" s="2">
        <v>1.3405E-2</v>
      </c>
      <c r="G1237" s="2">
        <v>8.3884899999999991</v>
      </c>
      <c r="H1237" s="3">
        <v>27.4</v>
      </c>
      <c r="I1237">
        <v>9.3000000000000007</v>
      </c>
      <c r="J1237">
        <v>93</v>
      </c>
      <c r="K1237">
        <v>91</v>
      </c>
      <c r="L1237">
        <v>91</v>
      </c>
      <c r="M1237">
        <v>98.434439999999995</v>
      </c>
      <c r="N1237" s="4">
        <v>15280</v>
      </c>
      <c r="O1237" s="1">
        <v>3.3458600000000001</v>
      </c>
      <c r="P1237" s="1">
        <v>6.8993399999999996</v>
      </c>
      <c r="Q1237" s="1">
        <v>282.98700000000002</v>
      </c>
      <c r="R1237" s="1"/>
    </row>
    <row r="1238" spans="1:18" x14ac:dyDescent="0.2">
      <c r="A1238" t="s">
        <v>98</v>
      </c>
      <c r="B1238">
        <v>2012</v>
      </c>
      <c r="C1238" t="s">
        <v>22</v>
      </c>
      <c r="D1238" s="1">
        <v>74.783000000000001</v>
      </c>
      <c r="E1238" s="1">
        <v>108.3676</v>
      </c>
      <c r="F1238" s="2">
        <v>1.3335E-2</v>
      </c>
      <c r="G1238" s="2">
        <v>8.5947099999999992</v>
      </c>
      <c r="H1238" s="3">
        <v>27.5</v>
      </c>
      <c r="I1238">
        <v>9.9</v>
      </c>
      <c r="J1238">
        <v>90</v>
      </c>
      <c r="K1238">
        <v>88</v>
      </c>
      <c r="L1238">
        <v>87</v>
      </c>
      <c r="M1238">
        <v>98.44444</v>
      </c>
      <c r="N1238" s="4">
        <v>16030</v>
      </c>
      <c r="O1238" s="1">
        <v>4.3038999999999996</v>
      </c>
      <c r="P1238" s="1">
        <v>7.7782</v>
      </c>
      <c r="Q1238" s="1">
        <v>283.700999999999</v>
      </c>
      <c r="R1238" s="1"/>
    </row>
    <row r="1239" spans="1:18" x14ac:dyDescent="0.2">
      <c r="A1239" t="s">
        <v>98</v>
      </c>
      <c r="B1239">
        <v>2013</v>
      </c>
      <c r="C1239" t="s">
        <v>22</v>
      </c>
      <c r="D1239" s="1">
        <v>75.236130000000003</v>
      </c>
      <c r="E1239" s="1">
        <v>101.44459999999999</v>
      </c>
      <c r="F1239" s="2">
        <v>1.2619999999999999E-2</v>
      </c>
      <c r="G1239" s="2">
        <v>8.6315500000000007</v>
      </c>
      <c r="H1239" s="3">
        <v>27.5</v>
      </c>
      <c r="I1239">
        <v>10.4</v>
      </c>
      <c r="J1239">
        <v>87</v>
      </c>
      <c r="K1239">
        <v>91</v>
      </c>
      <c r="L1239">
        <v>91</v>
      </c>
      <c r="M1239">
        <v>98.454440000000005</v>
      </c>
      <c r="N1239" s="4">
        <v>16200</v>
      </c>
      <c r="O1239" s="1">
        <v>3.8065000000000002</v>
      </c>
      <c r="P1239" s="1">
        <v>7.5993599999999999</v>
      </c>
      <c r="Q1239" s="1">
        <v>284.29599999999999</v>
      </c>
      <c r="R1239" s="1"/>
    </row>
    <row r="1240" spans="1:18" x14ac:dyDescent="0.2">
      <c r="A1240" t="s">
        <v>98</v>
      </c>
      <c r="B1240">
        <v>2014</v>
      </c>
      <c r="C1240" t="s">
        <v>22</v>
      </c>
      <c r="D1240" s="1">
        <v>75.339709999999997</v>
      </c>
      <c r="E1240" s="1">
        <v>100.87739999999999</v>
      </c>
      <c r="F1240" s="2">
        <v>1.223E-2</v>
      </c>
      <c r="G1240" s="2">
        <v>8.8552499999999998</v>
      </c>
      <c r="H1240" s="3">
        <v>27.6</v>
      </c>
      <c r="I1240">
        <v>11</v>
      </c>
      <c r="J1240">
        <v>95</v>
      </c>
      <c r="K1240">
        <v>95</v>
      </c>
      <c r="L1240">
        <v>94</v>
      </c>
      <c r="M1240">
        <v>98.464449999999999</v>
      </c>
      <c r="N1240" s="4">
        <v>16460</v>
      </c>
      <c r="O1240" s="1">
        <v>3.2854699999999899</v>
      </c>
      <c r="P1240" s="1">
        <v>7.1065300000000002</v>
      </c>
      <c r="Q1240" s="1">
        <v>284.825999999999</v>
      </c>
      <c r="R1240" s="1"/>
    </row>
    <row r="1241" spans="1:18" x14ac:dyDescent="0.2">
      <c r="A1241" t="s">
        <v>98</v>
      </c>
      <c r="B1241">
        <v>2015</v>
      </c>
      <c r="C1241" t="s">
        <v>22</v>
      </c>
      <c r="D1241" s="1">
        <v>75.4602</v>
      </c>
      <c r="E1241" s="1">
        <v>100.8793</v>
      </c>
      <c r="F1241" s="2">
        <v>1.1900000000000001E-2</v>
      </c>
      <c r="G1241" s="2">
        <v>9.0017399999999999</v>
      </c>
      <c r="H1241" s="3">
        <v>27.7</v>
      </c>
      <c r="I1241">
        <v>11.7</v>
      </c>
      <c r="J1241">
        <v>96</v>
      </c>
      <c r="K1241">
        <v>97</v>
      </c>
      <c r="L1241">
        <v>97</v>
      </c>
      <c r="M1241">
        <v>98.474440000000001</v>
      </c>
      <c r="N1241" s="4">
        <v>16700</v>
      </c>
      <c r="O1241" s="1">
        <v>3.1932200000000002</v>
      </c>
      <c r="P1241" s="1">
        <v>6.9671399999999997</v>
      </c>
      <c r="Q1241" s="1">
        <v>285.32400000000001</v>
      </c>
      <c r="R1241" s="1"/>
    </row>
    <row r="1242" spans="1:18" x14ac:dyDescent="0.2">
      <c r="A1242" t="s">
        <v>98</v>
      </c>
      <c r="B1242">
        <v>2016</v>
      </c>
      <c r="C1242" t="s">
        <v>22</v>
      </c>
      <c r="D1242" s="1">
        <v>75.586309999999997</v>
      </c>
      <c r="E1242" s="1">
        <v>100.4418</v>
      </c>
      <c r="F1242" s="2">
        <v>1.1625E-2</v>
      </c>
      <c r="G1242" s="2">
        <v>9.2744400000000002</v>
      </c>
      <c r="H1242" s="3">
        <v>27.8</v>
      </c>
      <c r="I1242">
        <v>12.3</v>
      </c>
      <c r="J1242">
        <v>92</v>
      </c>
      <c r="K1242">
        <v>97</v>
      </c>
      <c r="L1242">
        <v>97</v>
      </c>
      <c r="M1242">
        <v>98.484440000000006</v>
      </c>
      <c r="N1242" s="4">
        <v>17150</v>
      </c>
      <c r="O1242" s="1">
        <v>3.1439499999999998</v>
      </c>
      <c r="P1242" s="1">
        <v>6.8520000000000003</v>
      </c>
      <c r="Q1242" s="1">
        <v>285.79599999999999</v>
      </c>
      <c r="R1242" s="1"/>
    </row>
    <row r="1243" spans="1:18" x14ac:dyDescent="0.2">
      <c r="A1243" t="s">
        <v>99</v>
      </c>
      <c r="B1243">
        <v>2000</v>
      </c>
      <c r="C1243" t="s">
        <v>22</v>
      </c>
      <c r="D1243" s="1">
        <v>79.311909999999997</v>
      </c>
      <c r="E1243" s="1">
        <v>80.767409999999998</v>
      </c>
      <c r="F1243" s="2">
        <v>5.2949999999999898E-3</v>
      </c>
      <c r="G1243" s="2">
        <f>AVERAGE($G$1248:$G$1259)</f>
        <v>8.1999999999999993</v>
      </c>
      <c r="H1243" s="3">
        <v>26.3</v>
      </c>
      <c r="I1243">
        <v>8.6</v>
      </c>
      <c r="J1243">
        <v>96</v>
      </c>
      <c r="K1243">
        <v>88</v>
      </c>
      <c r="L1243">
        <v>89</v>
      </c>
      <c r="M1243">
        <v>99.111819999999994</v>
      </c>
      <c r="N1243" s="4">
        <v>28590</v>
      </c>
      <c r="O1243" s="1">
        <v>6.0289699999999904</v>
      </c>
      <c r="P1243" s="1">
        <v>8.2756799999999995</v>
      </c>
      <c r="Q1243" s="1">
        <v>30588.3829999999</v>
      </c>
      <c r="R1243" s="1"/>
    </row>
    <row r="1244" spans="1:18" x14ac:dyDescent="0.2">
      <c r="A1244" t="s">
        <v>99</v>
      </c>
      <c r="B1244">
        <v>2001</v>
      </c>
      <c r="C1244" t="s">
        <v>22</v>
      </c>
      <c r="D1244" s="1">
        <v>79.598240000000004</v>
      </c>
      <c r="E1244" s="1">
        <v>79.154929999999993</v>
      </c>
      <c r="F1244" s="2">
        <v>5.2949999999999898E-3</v>
      </c>
      <c r="G1244" s="2">
        <f t="shared" ref="G1244:G1247" si="2">AVERAGE($G$1248:$G$1259)</f>
        <v>8.1999999999999993</v>
      </c>
      <c r="H1244" s="3">
        <v>26.4</v>
      </c>
      <c r="I1244">
        <v>8.9</v>
      </c>
      <c r="J1244">
        <v>95</v>
      </c>
      <c r="K1244">
        <v>88</v>
      </c>
      <c r="L1244">
        <v>89</v>
      </c>
      <c r="M1244">
        <v>99.115729999999999</v>
      </c>
      <c r="N1244" s="4">
        <v>29360</v>
      </c>
      <c r="O1244" s="1">
        <v>6.3011999999999997</v>
      </c>
      <c r="P1244" s="1">
        <v>8.6553000000000004</v>
      </c>
      <c r="Q1244" s="1">
        <v>30880.072999999898</v>
      </c>
      <c r="R1244" s="1"/>
    </row>
    <row r="1245" spans="1:18" x14ac:dyDescent="0.2">
      <c r="A1245" t="s">
        <v>99</v>
      </c>
      <c r="B1245">
        <v>2002</v>
      </c>
      <c r="C1245" t="s">
        <v>22</v>
      </c>
      <c r="D1245" s="1">
        <v>79.747860000000003</v>
      </c>
      <c r="E1245" s="1">
        <v>78.016980000000004</v>
      </c>
      <c r="F1245" s="2">
        <v>5.2900000000000004E-3</v>
      </c>
      <c r="G1245" s="2">
        <f t="shared" si="2"/>
        <v>8.1999999999999993</v>
      </c>
      <c r="H1245" s="3">
        <v>26.4</v>
      </c>
      <c r="I1245">
        <v>9.1999999999999993</v>
      </c>
      <c r="J1245">
        <v>95</v>
      </c>
      <c r="K1245">
        <v>88</v>
      </c>
      <c r="L1245">
        <v>88</v>
      </c>
      <c r="M1245">
        <v>99.116650000000007</v>
      </c>
      <c r="N1245" s="4">
        <v>30180</v>
      </c>
      <c r="O1245" s="1">
        <v>6.4384600000000001</v>
      </c>
      <c r="P1245" s="1">
        <v>8.8882399999999997</v>
      </c>
      <c r="Q1245" s="1">
        <v>31178.262999999999</v>
      </c>
      <c r="R1245" s="1"/>
    </row>
    <row r="1246" spans="1:18" x14ac:dyDescent="0.2">
      <c r="A1246" t="s">
        <v>99</v>
      </c>
      <c r="B1246">
        <v>2003</v>
      </c>
      <c r="C1246" t="s">
        <v>22</v>
      </c>
      <c r="D1246" s="1">
        <v>79.92886</v>
      </c>
      <c r="E1246" s="1">
        <v>77.358829999999998</v>
      </c>
      <c r="F1246" s="2">
        <v>5.2849999999999998E-3</v>
      </c>
      <c r="G1246" s="2">
        <f t="shared" si="2"/>
        <v>8.1999999999999993</v>
      </c>
      <c r="H1246" s="3">
        <v>26.5</v>
      </c>
      <c r="I1246">
        <v>9.5</v>
      </c>
      <c r="J1246">
        <v>95</v>
      </c>
      <c r="K1246">
        <v>88</v>
      </c>
      <c r="L1246">
        <v>91</v>
      </c>
      <c r="M1246">
        <v>99.117580000000004</v>
      </c>
      <c r="N1246" s="4">
        <v>31540</v>
      </c>
      <c r="O1246" s="1">
        <v>6.61388</v>
      </c>
      <c r="P1246" s="1">
        <v>9.0427900000000001</v>
      </c>
      <c r="Q1246" s="1">
        <v>31488.047999999999</v>
      </c>
      <c r="R1246" s="1"/>
    </row>
    <row r="1247" spans="1:18" x14ac:dyDescent="0.2">
      <c r="A1247" t="s">
        <v>99</v>
      </c>
      <c r="B1247">
        <v>2004</v>
      </c>
      <c r="C1247" t="s">
        <v>22</v>
      </c>
      <c r="D1247" s="1">
        <v>80.204930000000004</v>
      </c>
      <c r="E1247" s="1">
        <v>75.696019999999905</v>
      </c>
      <c r="F1247" s="2">
        <v>5.2649999999999997E-3</v>
      </c>
      <c r="G1247" s="2">
        <f t="shared" si="2"/>
        <v>8.1999999999999993</v>
      </c>
      <c r="H1247" s="3">
        <v>26.6</v>
      </c>
      <c r="I1247">
        <v>9.6999999999999993</v>
      </c>
      <c r="J1247">
        <v>94</v>
      </c>
      <c r="K1247">
        <v>91</v>
      </c>
      <c r="L1247">
        <v>91</v>
      </c>
      <c r="M1247">
        <v>99.118489999999994</v>
      </c>
      <c r="N1247" s="4">
        <v>33180</v>
      </c>
      <c r="O1247" s="1">
        <v>6.6466199999999898</v>
      </c>
      <c r="P1247" s="1">
        <v>9.0972399999999993</v>
      </c>
      <c r="Q1247" s="1">
        <v>31815.493999999999</v>
      </c>
      <c r="R1247" s="1"/>
    </row>
    <row r="1248" spans="1:18" x14ac:dyDescent="0.2">
      <c r="A1248" t="s">
        <v>99</v>
      </c>
      <c r="B1248">
        <v>2005</v>
      </c>
      <c r="C1248" t="s">
        <v>22</v>
      </c>
      <c r="D1248" s="1">
        <v>80.296999999999997</v>
      </c>
      <c r="E1248" s="1">
        <v>75.68965</v>
      </c>
      <c r="F1248" s="2">
        <v>5.2299999999999899E-3</v>
      </c>
      <c r="G1248" s="2">
        <v>8</v>
      </c>
      <c r="H1248" s="3">
        <v>26.6</v>
      </c>
      <c r="I1248">
        <v>10</v>
      </c>
      <c r="J1248">
        <v>94</v>
      </c>
      <c r="K1248">
        <v>93</v>
      </c>
      <c r="L1248">
        <v>93</v>
      </c>
      <c r="M1248">
        <v>99.143129999999999</v>
      </c>
      <c r="N1248" s="4">
        <v>35580</v>
      </c>
      <c r="O1248" s="1">
        <v>6.6202199999999998</v>
      </c>
      <c r="P1248" s="1">
        <v>9.0643899999999995</v>
      </c>
      <c r="Q1248" s="1">
        <v>32164.308999999899</v>
      </c>
      <c r="R1248" s="1"/>
    </row>
    <row r="1249" spans="1:18" x14ac:dyDescent="0.2">
      <c r="A1249" t="s">
        <v>99</v>
      </c>
      <c r="B1249">
        <v>2006</v>
      </c>
      <c r="C1249" t="s">
        <v>22</v>
      </c>
      <c r="D1249" s="1">
        <v>80.737849999999995</v>
      </c>
      <c r="E1249" s="1">
        <v>73.971769999999907</v>
      </c>
      <c r="F1249" s="2">
        <v>5.1900000000000002E-3</v>
      </c>
      <c r="G1249" s="2">
        <v>8.1999999999999993</v>
      </c>
      <c r="H1249" s="3">
        <v>26.7</v>
      </c>
      <c r="I1249">
        <v>10.199999999999999</v>
      </c>
      <c r="J1249">
        <v>93</v>
      </c>
      <c r="K1249">
        <v>95</v>
      </c>
      <c r="L1249">
        <v>95</v>
      </c>
      <c r="M1249">
        <v>99.167860000000005</v>
      </c>
      <c r="N1249" s="4">
        <v>37500</v>
      </c>
      <c r="O1249" s="1">
        <v>6.8456399999999897</v>
      </c>
      <c r="P1249" s="1">
        <v>9.3491800000000005</v>
      </c>
      <c r="Q1249" s="1">
        <v>32536.987000000001</v>
      </c>
      <c r="R1249" s="1"/>
    </row>
    <row r="1250" spans="1:18" x14ac:dyDescent="0.2">
      <c r="A1250" t="s">
        <v>99</v>
      </c>
      <c r="B1250">
        <v>2007</v>
      </c>
      <c r="C1250" t="s">
        <v>22</v>
      </c>
      <c r="D1250" s="1">
        <v>80.790790000000001</v>
      </c>
      <c r="E1250" s="1">
        <v>73.504999999999995</v>
      </c>
      <c r="F1250" s="2">
        <v>5.1500000000000001E-3</v>
      </c>
      <c r="G1250" s="2">
        <v>8.3000000000000007</v>
      </c>
      <c r="H1250" s="3">
        <v>26.7</v>
      </c>
      <c r="I1250">
        <v>10.4</v>
      </c>
      <c r="J1250">
        <v>94</v>
      </c>
      <c r="K1250">
        <v>99</v>
      </c>
      <c r="L1250">
        <v>94</v>
      </c>
      <c r="M1250">
        <v>99.1935</v>
      </c>
      <c r="N1250" s="4">
        <v>38960</v>
      </c>
      <c r="O1250" s="1">
        <v>6.9375499999999999</v>
      </c>
      <c r="P1250" s="1">
        <v>9.4448600000000003</v>
      </c>
      <c r="Q1250" s="1">
        <v>32930.794000000002</v>
      </c>
      <c r="R1250" s="1"/>
    </row>
    <row r="1251" spans="1:18" x14ac:dyDescent="0.2">
      <c r="A1251" t="s">
        <v>99</v>
      </c>
      <c r="B1251">
        <v>2008</v>
      </c>
      <c r="C1251" t="s">
        <v>22</v>
      </c>
      <c r="D1251" s="1">
        <v>80.989909999999995</v>
      </c>
      <c r="E1251" s="1">
        <v>72.721500000000006</v>
      </c>
      <c r="F1251" s="2">
        <v>5.11E-3</v>
      </c>
      <c r="G1251" s="2">
        <v>8.4</v>
      </c>
      <c r="H1251" s="3">
        <v>26.8</v>
      </c>
      <c r="I1251">
        <v>10.6</v>
      </c>
      <c r="J1251">
        <v>93</v>
      </c>
      <c r="K1251">
        <v>96</v>
      </c>
      <c r="L1251">
        <v>92</v>
      </c>
      <c r="M1251">
        <v>99.218990000000005</v>
      </c>
      <c r="N1251" s="4">
        <v>39780</v>
      </c>
      <c r="O1251" s="1">
        <v>7.07402</v>
      </c>
      <c r="P1251" s="1">
        <v>9.6039399999999997</v>
      </c>
      <c r="Q1251" s="1">
        <v>33337.637999999999</v>
      </c>
      <c r="R1251" s="1"/>
    </row>
    <row r="1252" spans="1:18" x14ac:dyDescent="0.2">
      <c r="A1252" t="s">
        <v>99</v>
      </c>
      <c r="B1252">
        <v>2009</v>
      </c>
      <c r="C1252" t="s">
        <v>22</v>
      </c>
      <c r="D1252" s="1">
        <v>81.302639999999997</v>
      </c>
      <c r="E1252" s="1">
        <v>71.099059999999994</v>
      </c>
      <c r="F1252" s="2">
        <v>5.0499999999999998E-3</v>
      </c>
      <c r="G1252" s="2">
        <v>8.4</v>
      </c>
      <c r="H1252" s="3">
        <v>26.8</v>
      </c>
      <c r="I1252">
        <v>10.8</v>
      </c>
      <c r="J1252">
        <v>91</v>
      </c>
      <c r="K1252">
        <v>93</v>
      </c>
      <c r="L1252">
        <v>91</v>
      </c>
      <c r="M1252">
        <v>99.244320000000002</v>
      </c>
      <c r="N1252" s="4">
        <v>38230</v>
      </c>
      <c r="O1252" s="1">
        <v>7.9374500000000001</v>
      </c>
      <c r="P1252" s="1">
        <v>10.71429</v>
      </c>
      <c r="Q1252" s="1">
        <v>33746.093000000001</v>
      </c>
      <c r="R1252" s="1"/>
    </row>
    <row r="1253" spans="1:18" x14ac:dyDescent="0.2">
      <c r="A1253" t="s">
        <v>99</v>
      </c>
      <c r="B1253">
        <v>2010</v>
      </c>
      <c r="C1253" t="s">
        <v>22</v>
      </c>
      <c r="D1253" s="1">
        <v>81.558269999999993</v>
      </c>
      <c r="E1253" s="1">
        <v>68.8874</v>
      </c>
      <c r="F1253" s="2">
        <v>4.9750000000000003E-3</v>
      </c>
      <c r="G1253" s="2">
        <v>8.3000000000000007</v>
      </c>
      <c r="H1253" s="3">
        <v>26.8</v>
      </c>
      <c r="I1253">
        <v>11</v>
      </c>
      <c r="J1253">
        <v>90</v>
      </c>
      <c r="K1253">
        <v>90</v>
      </c>
      <c r="L1253">
        <v>89</v>
      </c>
      <c r="M1253">
        <v>99.269499999999994</v>
      </c>
      <c r="N1253" s="4">
        <v>39310</v>
      </c>
      <c r="O1253" s="1">
        <v>7.8817300000000001</v>
      </c>
      <c r="P1253" s="1">
        <v>10.68207</v>
      </c>
      <c r="Q1253" s="1">
        <v>34147.563999999998</v>
      </c>
      <c r="R1253" s="1"/>
    </row>
    <row r="1254" spans="1:18" x14ac:dyDescent="0.2">
      <c r="A1254" t="s">
        <v>99</v>
      </c>
      <c r="B1254">
        <v>2011</v>
      </c>
      <c r="C1254" t="s">
        <v>22</v>
      </c>
      <c r="D1254" s="1">
        <v>81.836919999999907</v>
      </c>
      <c r="E1254" s="1">
        <v>66.746030000000005</v>
      </c>
      <c r="F1254" s="2">
        <v>4.8900000000000002E-3</v>
      </c>
      <c r="G1254" s="2">
        <v>8.1999999999999993</v>
      </c>
      <c r="H1254" s="3">
        <v>26.8</v>
      </c>
      <c r="I1254">
        <v>11.2</v>
      </c>
      <c r="J1254">
        <v>88</v>
      </c>
      <c r="K1254">
        <v>87</v>
      </c>
      <c r="L1254">
        <v>87</v>
      </c>
      <c r="M1254">
        <v>99.294359999999998</v>
      </c>
      <c r="N1254" s="4">
        <v>40880</v>
      </c>
      <c r="O1254" s="1">
        <v>7.7045899999999996</v>
      </c>
      <c r="P1254" s="1">
        <v>10.352499999999999</v>
      </c>
      <c r="Q1254" s="1">
        <v>34539.159</v>
      </c>
      <c r="R1254" s="1"/>
    </row>
    <row r="1255" spans="1:18" x14ac:dyDescent="0.2">
      <c r="A1255" t="s">
        <v>99</v>
      </c>
      <c r="B1255">
        <v>2012</v>
      </c>
      <c r="C1255" t="s">
        <v>22</v>
      </c>
      <c r="D1255" s="1">
        <v>81.976460000000003</v>
      </c>
      <c r="E1255" s="1">
        <v>67.530529999999999</v>
      </c>
      <c r="F1255" s="2">
        <v>4.7949999999999998E-3</v>
      </c>
      <c r="G1255" s="2">
        <v>8.3000000000000007</v>
      </c>
      <c r="H1255" s="3">
        <v>26.9</v>
      </c>
      <c r="I1255">
        <v>11.4</v>
      </c>
      <c r="J1255">
        <v>89</v>
      </c>
      <c r="K1255">
        <v>91</v>
      </c>
      <c r="L1255">
        <v>91</v>
      </c>
      <c r="M1255">
        <v>99.318079999999995</v>
      </c>
      <c r="N1255" s="4">
        <v>41540</v>
      </c>
      <c r="O1255" s="1">
        <v>7.7108499999999998</v>
      </c>
      <c r="P1255" s="1">
        <v>10.34789</v>
      </c>
      <c r="Q1255" s="1">
        <v>34922.03</v>
      </c>
      <c r="R1255" s="1"/>
    </row>
    <row r="1256" spans="1:18" x14ac:dyDescent="0.2">
      <c r="A1256" t="s">
        <v>99</v>
      </c>
      <c r="B1256">
        <v>2013</v>
      </c>
      <c r="C1256" t="s">
        <v>22</v>
      </c>
      <c r="D1256" s="1">
        <v>82.086849999999998</v>
      </c>
      <c r="E1256" s="1">
        <v>66.198229999999995</v>
      </c>
      <c r="F1256" s="2">
        <v>4.7000000000000002E-3</v>
      </c>
      <c r="G1256" s="2">
        <v>8.1999999999999993</v>
      </c>
      <c r="H1256" s="3">
        <v>26.9</v>
      </c>
      <c r="I1256">
        <v>11.7</v>
      </c>
      <c r="J1256">
        <v>90</v>
      </c>
      <c r="K1256">
        <v>91</v>
      </c>
      <c r="L1256">
        <v>91</v>
      </c>
      <c r="M1256">
        <v>99.341769999999997</v>
      </c>
      <c r="N1256" s="4">
        <v>43620</v>
      </c>
      <c r="O1256" s="1">
        <v>7.62155</v>
      </c>
      <c r="P1256" s="1">
        <v>10.22734</v>
      </c>
      <c r="Q1256" s="1">
        <v>35296.527999999998</v>
      </c>
      <c r="R1256" s="1"/>
    </row>
    <row r="1257" spans="1:18" x14ac:dyDescent="0.2">
      <c r="A1257" t="s">
        <v>99</v>
      </c>
      <c r="B1257">
        <v>2014</v>
      </c>
      <c r="C1257" t="s">
        <v>22</v>
      </c>
      <c r="D1257" s="1">
        <v>82.389579999999995</v>
      </c>
      <c r="E1257" s="1">
        <v>64.832650000000001</v>
      </c>
      <c r="F1257" s="2">
        <v>4.5799999999999999E-3</v>
      </c>
      <c r="G1257" s="2">
        <v>8</v>
      </c>
      <c r="H1257" s="3">
        <v>26.9</v>
      </c>
      <c r="I1257">
        <v>11.9</v>
      </c>
      <c r="J1257">
        <v>90</v>
      </c>
      <c r="K1257">
        <v>91</v>
      </c>
      <c r="L1257">
        <v>91</v>
      </c>
      <c r="M1257">
        <v>99.365409999999997</v>
      </c>
      <c r="N1257" s="4">
        <v>45010</v>
      </c>
      <c r="O1257" s="1">
        <v>7.4890299999999996</v>
      </c>
      <c r="P1257" s="1">
        <v>10.055619999999999</v>
      </c>
      <c r="Q1257" s="1">
        <v>35664.337</v>
      </c>
      <c r="R1257" s="1"/>
    </row>
    <row r="1258" spans="1:18" x14ac:dyDescent="0.2">
      <c r="A1258" t="s">
        <v>99</v>
      </c>
      <c r="B1258">
        <v>2015</v>
      </c>
      <c r="C1258" t="s">
        <v>22</v>
      </c>
      <c r="D1258" s="1">
        <v>82.575140000000005</v>
      </c>
      <c r="E1258" s="1">
        <v>63.822279999999999</v>
      </c>
      <c r="F1258" s="2">
        <v>4.4400000000000004E-3</v>
      </c>
      <c r="G1258" s="2">
        <v>8</v>
      </c>
      <c r="H1258" s="3">
        <v>26.9</v>
      </c>
      <c r="I1258">
        <v>12.1</v>
      </c>
      <c r="J1258">
        <v>89</v>
      </c>
      <c r="K1258">
        <v>91</v>
      </c>
      <c r="L1258">
        <v>91</v>
      </c>
      <c r="M1258">
        <v>99.389030000000005</v>
      </c>
      <c r="N1258" s="4">
        <v>43990</v>
      </c>
      <c r="O1258" s="1">
        <v>7.8417899999999996</v>
      </c>
      <c r="P1258" s="1">
        <v>10.510689999999901</v>
      </c>
      <c r="Q1258" s="1">
        <v>36026.675999999999</v>
      </c>
      <c r="R1258" s="1"/>
    </row>
    <row r="1259" spans="1:18" x14ac:dyDescent="0.2">
      <c r="A1259" t="s">
        <v>99</v>
      </c>
      <c r="B1259">
        <v>2016</v>
      </c>
      <c r="C1259" t="s">
        <v>22</v>
      </c>
      <c r="D1259" s="1">
        <v>82.809719999999999</v>
      </c>
      <c r="E1259" s="1">
        <v>62.830840000000002</v>
      </c>
      <c r="F1259" s="2">
        <v>4.3E-3</v>
      </c>
      <c r="G1259" s="2">
        <v>8.1</v>
      </c>
      <c r="H1259" s="3">
        <v>26.9</v>
      </c>
      <c r="I1259">
        <v>12.3</v>
      </c>
      <c r="J1259">
        <v>89</v>
      </c>
      <c r="K1259">
        <v>91</v>
      </c>
      <c r="L1259">
        <v>91</v>
      </c>
      <c r="M1259">
        <v>99.412619999999905</v>
      </c>
      <c r="N1259" s="4">
        <v>44570</v>
      </c>
      <c r="O1259" s="1">
        <v>7.9350399999999901</v>
      </c>
      <c r="P1259" s="1">
        <v>10.737880000000001</v>
      </c>
      <c r="Q1259" s="1">
        <v>36382.943999999901</v>
      </c>
      <c r="R1259" s="1"/>
    </row>
    <row r="1260" spans="1:18" x14ac:dyDescent="0.2">
      <c r="A1260" t="s">
        <v>100</v>
      </c>
      <c r="B1260">
        <v>2000</v>
      </c>
      <c r="C1260" t="s">
        <v>22</v>
      </c>
      <c r="D1260" s="1">
        <v>77.128419999999906</v>
      </c>
      <c r="E1260" s="1">
        <v>102.7769</v>
      </c>
      <c r="F1260" s="2">
        <v>9.2399999999999999E-3</v>
      </c>
      <c r="G1260" s="2">
        <v>6.2382499999999999</v>
      </c>
      <c r="H1260" s="3">
        <v>26.6</v>
      </c>
      <c r="I1260">
        <v>9.6</v>
      </c>
      <c r="J1260">
        <v>97</v>
      </c>
      <c r="K1260">
        <v>91</v>
      </c>
      <c r="L1260">
        <v>91</v>
      </c>
      <c r="M1260">
        <v>95.680610000000001</v>
      </c>
      <c r="N1260" s="4">
        <v>9220</v>
      </c>
      <c r="O1260" s="1">
        <v>2.5182199999999999</v>
      </c>
      <c r="P1260" s="1">
        <v>7.0351800000000004</v>
      </c>
      <c r="Q1260" s="1">
        <v>15342.352999999999</v>
      </c>
      <c r="R1260" s="1"/>
    </row>
    <row r="1261" spans="1:18" x14ac:dyDescent="0.2">
      <c r="A1261" t="s">
        <v>100</v>
      </c>
      <c r="B1261">
        <v>2001</v>
      </c>
      <c r="C1261" t="s">
        <v>22</v>
      </c>
      <c r="D1261" s="1">
        <v>77.090990000000005</v>
      </c>
      <c r="E1261" s="1">
        <v>105.6688</v>
      </c>
      <c r="F1261" s="2">
        <v>8.7099999999999903E-3</v>
      </c>
      <c r="G1261" s="2">
        <v>6.0968999999999998</v>
      </c>
      <c r="H1261" s="3">
        <v>26.7</v>
      </c>
      <c r="I1261">
        <v>9.9</v>
      </c>
      <c r="J1261">
        <v>96</v>
      </c>
      <c r="K1261">
        <v>96</v>
      </c>
      <c r="L1261">
        <v>97</v>
      </c>
      <c r="M1261">
        <v>96.010580000000004</v>
      </c>
      <c r="N1261" s="4">
        <v>9640</v>
      </c>
      <c r="O1261" s="1">
        <v>2.6004099999999899</v>
      </c>
      <c r="P1261" s="1">
        <v>7.1510399999999903</v>
      </c>
      <c r="Q1261" s="1">
        <v>15516.112999999999</v>
      </c>
      <c r="R1261" s="1"/>
    </row>
    <row r="1262" spans="1:18" x14ac:dyDescent="0.2">
      <c r="A1262" t="s">
        <v>100</v>
      </c>
      <c r="B1262">
        <v>2002</v>
      </c>
      <c r="C1262" t="s">
        <v>22</v>
      </c>
      <c r="D1262" s="1">
        <v>77.62415</v>
      </c>
      <c r="E1262" s="1">
        <v>100.4156</v>
      </c>
      <c r="F1262" s="2">
        <v>8.3199999999999993E-3</v>
      </c>
      <c r="G1262" s="2">
        <v>6.0608699999999898</v>
      </c>
      <c r="H1262" s="3">
        <v>26.8</v>
      </c>
      <c r="I1262">
        <v>10.199999999999999</v>
      </c>
      <c r="J1262">
        <v>95</v>
      </c>
      <c r="K1262">
        <v>97</v>
      </c>
      <c r="L1262">
        <v>97</v>
      </c>
      <c r="M1262">
        <v>96.321629999999999</v>
      </c>
      <c r="N1262" s="4">
        <v>9930</v>
      </c>
      <c r="O1262" s="1">
        <v>2.7277999999999998</v>
      </c>
      <c r="P1262" s="1">
        <v>7.2660200000000001</v>
      </c>
      <c r="Q1262" s="1">
        <v>15684.409</v>
      </c>
      <c r="R1262" s="1"/>
    </row>
    <row r="1263" spans="1:18" x14ac:dyDescent="0.2">
      <c r="A1263" t="s">
        <v>100</v>
      </c>
      <c r="B1263">
        <v>2003</v>
      </c>
      <c r="C1263" t="s">
        <v>22</v>
      </c>
      <c r="D1263" s="1">
        <v>77.657219999999995</v>
      </c>
      <c r="E1263" s="1">
        <v>100.38639999999999</v>
      </c>
      <c r="F1263" s="2">
        <v>8.0450000000000001E-3</v>
      </c>
      <c r="G1263" s="2">
        <v>6.3733399999999998</v>
      </c>
      <c r="H1263" s="3">
        <v>26.9</v>
      </c>
      <c r="I1263">
        <v>10.4</v>
      </c>
      <c r="J1263">
        <v>96</v>
      </c>
      <c r="K1263">
        <v>96</v>
      </c>
      <c r="L1263">
        <v>96</v>
      </c>
      <c r="M1263">
        <v>96.588519999999903</v>
      </c>
      <c r="N1263" s="4">
        <v>10180</v>
      </c>
      <c r="O1263" s="1">
        <v>2.8048199999999999</v>
      </c>
      <c r="P1263" s="1">
        <v>7.3333000000000004</v>
      </c>
      <c r="Q1263" s="1">
        <v>15849.652</v>
      </c>
      <c r="R1263" s="1"/>
    </row>
    <row r="1264" spans="1:18" x14ac:dyDescent="0.2">
      <c r="A1264" t="s">
        <v>100</v>
      </c>
      <c r="B1264">
        <v>2004</v>
      </c>
      <c r="C1264" t="s">
        <v>22</v>
      </c>
      <c r="D1264" s="1">
        <v>77.715029999999999</v>
      </c>
      <c r="E1264" s="1">
        <v>97.858019999999996</v>
      </c>
      <c r="F1264" s="2">
        <v>7.9699999999999997E-3</v>
      </c>
      <c r="G1264" s="2">
        <v>6.3213200000000001</v>
      </c>
      <c r="H1264" s="3">
        <v>26.9</v>
      </c>
      <c r="I1264">
        <v>10.7</v>
      </c>
      <c r="J1264">
        <v>94</v>
      </c>
      <c r="K1264">
        <v>94</v>
      </c>
      <c r="L1264">
        <v>93</v>
      </c>
      <c r="M1264">
        <v>96.853809999999996</v>
      </c>
      <c r="N1264" s="4">
        <v>10840</v>
      </c>
      <c r="O1264" s="1">
        <v>2.7236400000000001</v>
      </c>
      <c r="P1264" s="1">
        <v>6.9011500000000003</v>
      </c>
      <c r="Q1264" s="1">
        <v>16014.971</v>
      </c>
      <c r="R1264" s="1"/>
    </row>
    <row r="1265" spans="1:18" x14ac:dyDescent="0.2">
      <c r="A1265" t="s">
        <v>100</v>
      </c>
      <c r="B1265">
        <v>2005</v>
      </c>
      <c r="C1265" t="s">
        <v>22</v>
      </c>
      <c r="D1265" s="1">
        <v>78.016729999999995</v>
      </c>
      <c r="E1265" s="1">
        <v>94.639099999999999</v>
      </c>
      <c r="F1265" s="2">
        <v>7.8799999999999999E-3</v>
      </c>
      <c r="G1265" s="2">
        <v>7.57</v>
      </c>
      <c r="H1265" s="3">
        <v>27</v>
      </c>
      <c r="I1265">
        <v>11</v>
      </c>
      <c r="J1265">
        <v>90</v>
      </c>
      <c r="K1265">
        <v>92</v>
      </c>
      <c r="L1265">
        <v>91</v>
      </c>
      <c r="M1265">
        <v>97.11694</v>
      </c>
      <c r="N1265" s="4">
        <v>11640</v>
      </c>
      <c r="O1265" s="1">
        <v>2.5921699999999999</v>
      </c>
      <c r="P1265" s="1">
        <v>6.5887199999999897</v>
      </c>
      <c r="Q1265" s="1">
        <v>16182.721</v>
      </c>
      <c r="R1265" s="1"/>
    </row>
    <row r="1266" spans="1:18" x14ac:dyDescent="0.2">
      <c r="A1266" t="s">
        <v>100</v>
      </c>
      <c r="B1266">
        <v>2006</v>
      </c>
      <c r="C1266" t="s">
        <v>22</v>
      </c>
      <c r="D1266" s="1">
        <v>78.426540000000003</v>
      </c>
      <c r="E1266" s="1">
        <v>93.258669999999995</v>
      </c>
      <c r="F1266" s="2">
        <v>7.7450000000000001E-3</v>
      </c>
      <c r="G1266" s="2">
        <v>7.33</v>
      </c>
      <c r="H1266" s="3">
        <v>27.1</v>
      </c>
      <c r="I1266">
        <v>11.4</v>
      </c>
      <c r="J1266">
        <v>91</v>
      </c>
      <c r="K1266">
        <v>94</v>
      </c>
      <c r="L1266">
        <v>94</v>
      </c>
      <c r="M1266">
        <v>97.378460000000004</v>
      </c>
      <c r="N1266" s="4">
        <v>13840</v>
      </c>
      <c r="O1266" s="1">
        <v>2.4954800000000001</v>
      </c>
      <c r="P1266" s="1">
        <v>6.0351699999999999</v>
      </c>
      <c r="Q1266" s="1">
        <v>16354.503999999901</v>
      </c>
      <c r="R1266" s="1"/>
    </row>
    <row r="1267" spans="1:18" x14ac:dyDescent="0.2">
      <c r="A1267" t="s">
        <v>100</v>
      </c>
      <c r="B1267">
        <v>2007</v>
      </c>
      <c r="C1267" t="s">
        <v>22</v>
      </c>
      <c r="D1267" s="1">
        <v>78.328000000000003</v>
      </c>
      <c r="E1267" s="1">
        <v>92.918909999999997</v>
      </c>
      <c r="F1267" s="2">
        <v>7.6799999999999898E-3</v>
      </c>
      <c r="G1267" s="2">
        <v>7.39</v>
      </c>
      <c r="H1267" s="3">
        <v>27.2</v>
      </c>
      <c r="I1267">
        <v>11.7</v>
      </c>
      <c r="J1267">
        <v>92</v>
      </c>
      <c r="K1267">
        <v>95</v>
      </c>
      <c r="L1267">
        <v>96</v>
      </c>
      <c r="M1267">
        <v>97.638019999999997</v>
      </c>
      <c r="N1267" s="4">
        <v>15050</v>
      </c>
      <c r="O1267" s="1">
        <v>2.6096400000000002</v>
      </c>
      <c r="P1267" s="1">
        <v>6.1753799999999996</v>
      </c>
      <c r="Q1267" s="1">
        <v>16530.195</v>
      </c>
      <c r="R1267" s="1"/>
    </row>
    <row r="1268" spans="1:18" x14ac:dyDescent="0.2">
      <c r="A1268" t="s">
        <v>100</v>
      </c>
      <c r="B1268">
        <v>2008</v>
      </c>
      <c r="C1268" t="s">
        <v>22</v>
      </c>
      <c r="D1268" s="1">
        <v>78.956149999999994</v>
      </c>
      <c r="E1268" s="1">
        <v>91.132869999999997</v>
      </c>
      <c r="F1268" s="2">
        <v>7.705E-3</v>
      </c>
      <c r="G1268" s="2">
        <v>7.31</v>
      </c>
      <c r="H1268" s="3">
        <v>27.3</v>
      </c>
      <c r="I1268">
        <v>12</v>
      </c>
      <c r="J1268">
        <v>96</v>
      </c>
      <c r="K1268">
        <v>95</v>
      </c>
      <c r="L1268">
        <v>95</v>
      </c>
      <c r="M1268">
        <v>97.895960000000002</v>
      </c>
      <c r="N1268" s="4">
        <v>15220</v>
      </c>
      <c r="O1268" s="1">
        <v>2.9338099999999998</v>
      </c>
      <c r="P1268" s="1">
        <v>6.7404799999999998</v>
      </c>
      <c r="Q1268" s="1">
        <v>16708.258000000002</v>
      </c>
      <c r="R1268" s="1"/>
    </row>
    <row r="1269" spans="1:18" x14ac:dyDescent="0.2">
      <c r="A1269" t="s">
        <v>100</v>
      </c>
      <c r="B1269">
        <v>2009</v>
      </c>
      <c r="C1269" t="s">
        <v>22</v>
      </c>
      <c r="D1269" s="1">
        <v>78.662019999999998</v>
      </c>
      <c r="E1269" s="1">
        <v>94.318809999999999</v>
      </c>
      <c r="F1269" s="2">
        <v>7.45E-3</v>
      </c>
      <c r="G1269" s="2">
        <v>7.67</v>
      </c>
      <c r="H1269" s="3">
        <v>27.3</v>
      </c>
      <c r="I1269">
        <v>12.4</v>
      </c>
      <c r="J1269">
        <v>93</v>
      </c>
      <c r="K1269">
        <v>94</v>
      </c>
      <c r="L1269">
        <v>94</v>
      </c>
      <c r="M1269">
        <v>98.151989999999998</v>
      </c>
      <c r="N1269" s="4">
        <v>15060</v>
      </c>
      <c r="O1269" s="1">
        <v>3.3783099999999999</v>
      </c>
      <c r="P1269" s="1">
        <v>7.2091799999999999</v>
      </c>
      <c r="Q1269" s="1">
        <v>16886.186000000002</v>
      </c>
      <c r="R1269" s="1"/>
    </row>
    <row r="1270" spans="1:18" x14ac:dyDescent="0.2">
      <c r="A1270" t="s">
        <v>100</v>
      </c>
      <c r="B1270">
        <v>2010</v>
      </c>
      <c r="C1270" t="s">
        <v>22</v>
      </c>
      <c r="D1270" s="1">
        <v>78.329580000000007</v>
      </c>
      <c r="E1270" s="1">
        <v>93.62885</v>
      </c>
      <c r="F1270" s="2">
        <v>7.3849999999999897E-3</v>
      </c>
      <c r="G1270" s="2">
        <v>7.55</v>
      </c>
      <c r="H1270" s="3">
        <v>27.4</v>
      </c>
      <c r="I1270">
        <v>12.7</v>
      </c>
      <c r="J1270">
        <v>93</v>
      </c>
      <c r="K1270">
        <v>92</v>
      </c>
      <c r="L1270">
        <v>92</v>
      </c>
      <c r="M1270">
        <v>98.40616</v>
      </c>
      <c r="N1270" s="4">
        <v>16880</v>
      </c>
      <c r="O1270" s="1">
        <v>3.1912799999999999</v>
      </c>
      <c r="P1270" s="1">
        <v>6.7748899999999903</v>
      </c>
      <c r="Q1270" s="1">
        <v>17062.536</v>
      </c>
      <c r="R1270" s="1"/>
    </row>
    <row r="1271" spans="1:18" x14ac:dyDescent="0.2">
      <c r="A1271" t="s">
        <v>100</v>
      </c>
      <c r="B1271">
        <v>2011</v>
      </c>
      <c r="C1271" t="s">
        <v>22</v>
      </c>
      <c r="D1271" s="1">
        <v>79.030929999999998</v>
      </c>
      <c r="E1271" s="1">
        <v>90.390240000000006</v>
      </c>
      <c r="F1271" s="2">
        <v>7.2849999999999998E-3</v>
      </c>
      <c r="G1271" s="2">
        <v>7.02</v>
      </c>
      <c r="H1271" s="3">
        <v>27.5</v>
      </c>
      <c r="I1271">
        <v>13.1</v>
      </c>
      <c r="J1271">
        <v>91</v>
      </c>
      <c r="K1271">
        <v>93</v>
      </c>
      <c r="L1271">
        <v>94</v>
      </c>
      <c r="M1271">
        <v>98.658680000000004</v>
      </c>
      <c r="N1271" s="4">
        <v>19110</v>
      </c>
      <c r="O1271" s="1">
        <v>3.1934</v>
      </c>
      <c r="P1271" s="1">
        <v>6.7717899999999904</v>
      </c>
      <c r="Q1271" s="1">
        <v>17233.576000000001</v>
      </c>
      <c r="R1271" s="1"/>
    </row>
    <row r="1272" spans="1:18" x14ac:dyDescent="0.2">
      <c r="A1272" t="s">
        <v>100</v>
      </c>
      <c r="B1272">
        <v>2012</v>
      </c>
      <c r="C1272" t="s">
        <v>22</v>
      </c>
      <c r="D1272" s="1">
        <v>79.021159999999995</v>
      </c>
      <c r="E1272" s="1">
        <v>89.086830000000006</v>
      </c>
      <c r="F1272" s="2">
        <v>7.2700000000000004E-3</v>
      </c>
      <c r="G1272" s="2">
        <v>8.35</v>
      </c>
      <c r="H1272" s="3">
        <v>27.6</v>
      </c>
      <c r="I1272">
        <v>13.5</v>
      </c>
      <c r="J1272">
        <v>90</v>
      </c>
      <c r="K1272">
        <v>90</v>
      </c>
      <c r="L1272">
        <v>90</v>
      </c>
      <c r="M1272">
        <v>98.909359999999893</v>
      </c>
      <c r="N1272" s="4">
        <v>20490</v>
      </c>
      <c r="O1272" s="1">
        <v>3.3655199999999899</v>
      </c>
      <c r="P1272" s="1">
        <v>7.0209199999999896</v>
      </c>
      <c r="Q1272" s="1">
        <v>17400.3469999999</v>
      </c>
      <c r="R1272" s="1"/>
    </row>
    <row r="1273" spans="1:18" x14ac:dyDescent="0.2">
      <c r="A1273" t="s">
        <v>100</v>
      </c>
      <c r="B1273">
        <v>2013</v>
      </c>
      <c r="C1273" t="s">
        <v>22</v>
      </c>
      <c r="D1273" s="1">
        <v>79.188640000000007</v>
      </c>
      <c r="E1273" s="1">
        <v>89.929469999999995</v>
      </c>
      <c r="F1273" s="2">
        <v>7.3799999999999899E-3</v>
      </c>
      <c r="G1273" s="2">
        <v>7.23</v>
      </c>
      <c r="H1273" s="3">
        <v>27.7</v>
      </c>
      <c r="I1273">
        <v>13.9</v>
      </c>
      <c r="J1273">
        <v>90</v>
      </c>
      <c r="K1273">
        <v>90</v>
      </c>
      <c r="L1273">
        <v>91</v>
      </c>
      <c r="M1273">
        <v>99.158299999999997</v>
      </c>
      <c r="N1273" s="4">
        <v>21470</v>
      </c>
      <c r="O1273" s="1">
        <v>3.54739</v>
      </c>
      <c r="P1273" s="1">
        <v>7.4447799999999997</v>
      </c>
      <c r="Q1273" s="1">
        <v>17571.5069999999</v>
      </c>
      <c r="R1273" s="1"/>
    </row>
    <row r="1274" spans="1:18" x14ac:dyDescent="0.2">
      <c r="A1274" t="s">
        <v>100</v>
      </c>
      <c r="B1274">
        <v>2014</v>
      </c>
      <c r="C1274" t="s">
        <v>22</v>
      </c>
      <c r="D1274" s="1">
        <v>79.307040000000001</v>
      </c>
      <c r="E1274" s="1">
        <v>88.279589999999999</v>
      </c>
      <c r="F1274" s="2">
        <v>7.5799999999999999E-3</v>
      </c>
      <c r="G1274" s="2">
        <v>7.92</v>
      </c>
      <c r="H1274" s="3">
        <v>27.8</v>
      </c>
      <c r="I1274">
        <v>14.4</v>
      </c>
      <c r="J1274">
        <v>97</v>
      </c>
      <c r="K1274">
        <v>95</v>
      </c>
      <c r="L1274">
        <v>95</v>
      </c>
      <c r="M1274">
        <v>99.400069999999999</v>
      </c>
      <c r="N1274" s="4">
        <v>21990</v>
      </c>
      <c r="O1274" s="1">
        <v>3.72688</v>
      </c>
      <c r="P1274" s="1">
        <v>7.8072999999999997</v>
      </c>
      <c r="Q1274" s="1">
        <v>17758.958999999999</v>
      </c>
      <c r="R1274" s="1"/>
    </row>
    <row r="1275" spans="1:18" x14ac:dyDescent="0.2">
      <c r="A1275" t="s">
        <v>100</v>
      </c>
      <c r="B1275">
        <v>2015</v>
      </c>
      <c r="C1275" t="s">
        <v>22</v>
      </c>
      <c r="D1275" s="1">
        <v>79.378810000000001</v>
      </c>
      <c r="E1275" s="1">
        <v>88.144229999999993</v>
      </c>
      <c r="F1275" s="2">
        <v>7.5399999999999998E-3</v>
      </c>
      <c r="G1275" s="2">
        <v>7.89</v>
      </c>
      <c r="H1275" s="3">
        <v>27.9</v>
      </c>
      <c r="I1275">
        <v>14.8</v>
      </c>
      <c r="J1275">
        <v>96</v>
      </c>
      <c r="K1275">
        <v>96</v>
      </c>
      <c r="L1275">
        <v>96</v>
      </c>
      <c r="M1275">
        <v>99.600890000000007</v>
      </c>
      <c r="N1275" s="4">
        <v>22010</v>
      </c>
      <c r="O1275" s="1">
        <v>3.9866799999999998</v>
      </c>
      <c r="P1275" s="1">
        <v>8.3026900000000001</v>
      </c>
      <c r="Q1275" s="1">
        <v>17969.352999999999</v>
      </c>
      <c r="R1275" s="1"/>
    </row>
    <row r="1276" spans="1:18" x14ac:dyDescent="0.2">
      <c r="A1276" t="s">
        <v>100</v>
      </c>
      <c r="B1276">
        <v>2016</v>
      </c>
      <c r="C1276" t="s">
        <v>22</v>
      </c>
      <c r="D1276" s="1">
        <v>79.518479999999997</v>
      </c>
      <c r="E1276" s="1">
        <v>87.429159999999996</v>
      </c>
      <c r="F1276" s="2">
        <v>7.4099999999999904E-3</v>
      </c>
      <c r="G1276" s="2">
        <v>7.7801</v>
      </c>
      <c r="H1276" s="3">
        <v>28</v>
      </c>
      <c r="I1276">
        <v>15.2</v>
      </c>
      <c r="J1276">
        <v>93</v>
      </c>
      <c r="K1276">
        <v>95</v>
      </c>
      <c r="L1276">
        <v>95</v>
      </c>
      <c r="M1276">
        <v>99.62218</v>
      </c>
      <c r="N1276" s="4">
        <v>22250</v>
      </c>
      <c r="O1276" s="1">
        <v>4.2267700000000001</v>
      </c>
      <c r="P1276" s="1">
        <v>8.51738999999999</v>
      </c>
      <c r="Q1276" s="1">
        <v>18209.067999999999</v>
      </c>
      <c r="R1276" s="1"/>
    </row>
    <row r="1277" spans="1:18" x14ac:dyDescent="0.2">
      <c r="A1277" t="s">
        <v>101</v>
      </c>
      <c r="B1277">
        <v>2000</v>
      </c>
      <c r="C1277" t="s">
        <v>22</v>
      </c>
      <c r="D1277" s="1">
        <v>71.078900000000004</v>
      </c>
      <c r="E1277" s="1">
        <v>171.44309999999999</v>
      </c>
      <c r="F1277" s="2">
        <v>2.2294999999999999E-2</v>
      </c>
      <c r="G1277" s="2">
        <v>4.5157999999999996</v>
      </c>
      <c r="H1277" s="3">
        <v>24.8</v>
      </c>
      <c r="I1277">
        <v>3.5</v>
      </c>
      <c r="J1277">
        <v>88</v>
      </c>
      <c r="K1277">
        <v>82</v>
      </c>
      <c r="L1277">
        <v>79</v>
      </c>
      <c r="M1277">
        <v>90.933520000000001</v>
      </c>
      <c r="N1277" s="4">
        <v>6550</v>
      </c>
      <c r="O1277" s="1">
        <v>4.21286</v>
      </c>
      <c r="P1277" s="1">
        <v>5.6523000000000003</v>
      </c>
      <c r="Q1277" s="1">
        <v>39629.968000000001</v>
      </c>
      <c r="R1277" s="1"/>
    </row>
    <row r="1278" spans="1:18" x14ac:dyDescent="0.2">
      <c r="A1278" t="s">
        <v>101</v>
      </c>
      <c r="B1278">
        <v>2001</v>
      </c>
      <c r="C1278" t="s">
        <v>22</v>
      </c>
      <c r="D1278" s="1">
        <v>71.185839999999999</v>
      </c>
      <c r="E1278" s="1">
        <v>170.0685</v>
      </c>
      <c r="F1278" s="2">
        <v>2.1514999999999999E-2</v>
      </c>
      <c r="G1278" s="2">
        <v>4.3109599999999997</v>
      </c>
      <c r="H1278" s="3">
        <v>24.9</v>
      </c>
      <c r="I1278">
        <v>3.6</v>
      </c>
      <c r="J1278">
        <v>93</v>
      </c>
      <c r="K1278">
        <v>83</v>
      </c>
      <c r="L1278">
        <v>80</v>
      </c>
      <c r="M1278">
        <v>91.368409999999997</v>
      </c>
      <c r="N1278" s="4">
        <v>6680</v>
      </c>
      <c r="O1278" s="1">
        <v>4.4732900000000004</v>
      </c>
      <c r="P1278" s="1">
        <v>5.9603199999999896</v>
      </c>
      <c r="Q1278" s="1">
        <v>40255.966999999997</v>
      </c>
      <c r="R1278" s="1"/>
    </row>
    <row r="1279" spans="1:18" x14ac:dyDescent="0.2">
      <c r="A1279" t="s">
        <v>101</v>
      </c>
      <c r="B1279">
        <v>2002</v>
      </c>
      <c r="C1279" t="s">
        <v>22</v>
      </c>
      <c r="D1279" s="1">
        <v>71.43629</v>
      </c>
      <c r="E1279" s="1">
        <v>168.63050000000001</v>
      </c>
      <c r="F1279" s="2">
        <v>2.0539999999999999E-2</v>
      </c>
      <c r="G1279" s="2">
        <v>4.3194699999999999</v>
      </c>
      <c r="H1279" s="3">
        <v>25</v>
      </c>
      <c r="I1279">
        <v>3.8</v>
      </c>
      <c r="J1279">
        <v>93</v>
      </c>
      <c r="K1279">
        <v>83</v>
      </c>
      <c r="L1279">
        <v>81</v>
      </c>
      <c r="M1279">
        <v>91.795649999999995</v>
      </c>
      <c r="N1279" s="4">
        <v>6830</v>
      </c>
      <c r="O1279" s="1">
        <v>4.3809899999999997</v>
      </c>
      <c r="P1279" s="1">
        <v>5.7502599999999999</v>
      </c>
      <c r="Q1279" s="1">
        <v>40875.360000000001</v>
      </c>
      <c r="R1279" s="1"/>
    </row>
    <row r="1280" spans="1:18" x14ac:dyDescent="0.2">
      <c r="A1280" t="s">
        <v>101</v>
      </c>
      <c r="B1280">
        <v>2003</v>
      </c>
      <c r="C1280" t="s">
        <v>22</v>
      </c>
      <c r="D1280" s="1">
        <v>72.077830000000006</v>
      </c>
      <c r="E1280" s="1">
        <v>155.01779999999999</v>
      </c>
      <c r="F1280" s="2">
        <v>1.9594999999999901E-2</v>
      </c>
      <c r="G1280" s="2">
        <v>4.1385100000000001</v>
      </c>
      <c r="H1280" s="3">
        <v>25.1</v>
      </c>
      <c r="I1280">
        <v>3.9</v>
      </c>
      <c r="J1280">
        <v>93</v>
      </c>
      <c r="K1280">
        <v>92</v>
      </c>
      <c r="L1280">
        <v>92</v>
      </c>
      <c r="M1280">
        <v>92.215319999999906</v>
      </c>
      <c r="N1280" s="4">
        <v>7070</v>
      </c>
      <c r="O1280" s="1">
        <v>4.4822100000000002</v>
      </c>
      <c r="P1280" s="1">
        <v>5.7924899999999999</v>
      </c>
      <c r="Q1280" s="1">
        <v>41483.868999999999</v>
      </c>
      <c r="R1280" s="1"/>
    </row>
    <row r="1281" spans="1:18" x14ac:dyDescent="0.2">
      <c r="A1281" t="s">
        <v>101</v>
      </c>
      <c r="B1281">
        <v>2004</v>
      </c>
      <c r="C1281" t="s">
        <v>22</v>
      </c>
      <c r="D1281" s="1">
        <v>72.502350000000007</v>
      </c>
      <c r="E1281" s="1">
        <v>151.8075</v>
      </c>
      <c r="F1281" s="2">
        <v>1.8755000000000001E-2</v>
      </c>
      <c r="G1281" s="2">
        <v>4.1296799999999996</v>
      </c>
      <c r="H1281" s="3">
        <v>25.2</v>
      </c>
      <c r="I1281">
        <v>4.0999999999999996</v>
      </c>
      <c r="J1281">
        <v>94</v>
      </c>
      <c r="K1281">
        <v>89</v>
      </c>
      <c r="L1281">
        <v>89</v>
      </c>
      <c r="M1281">
        <v>92.627300000000005</v>
      </c>
      <c r="N1281" s="4">
        <v>7540</v>
      </c>
      <c r="O1281" s="1">
        <v>4.2769399999999997</v>
      </c>
      <c r="P1281" s="1">
        <v>5.8164300000000004</v>
      </c>
      <c r="Q1281" s="1">
        <v>42075.955000000002</v>
      </c>
      <c r="R1281" s="1"/>
    </row>
    <row r="1282" spans="1:18" x14ac:dyDescent="0.2">
      <c r="A1282" t="s">
        <v>101</v>
      </c>
      <c r="B1282">
        <v>2005</v>
      </c>
      <c r="C1282" t="s">
        <v>22</v>
      </c>
      <c r="D1282" s="1">
        <v>72.905500000000004</v>
      </c>
      <c r="E1282" s="1">
        <v>144.28450000000001</v>
      </c>
      <c r="F1282" s="2">
        <v>1.7999999999999999E-2</v>
      </c>
      <c r="G1282" s="2">
        <v>4.26607</v>
      </c>
      <c r="H1282" s="3">
        <v>25.3</v>
      </c>
      <c r="I1282">
        <v>4.3</v>
      </c>
      <c r="J1282">
        <v>96</v>
      </c>
      <c r="K1282">
        <v>93</v>
      </c>
      <c r="L1282">
        <v>93</v>
      </c>
      <c r="M1282">
        <v>93.031679999999994</v>
      </c>
      <c r="N1282" s="4">
        <v>8110</v>
      </c>
      <c r="O1282" s="1">
        <v>4.3705699999999998</v>
      </c>
      <c r="P1282" s="1">
        <v>6.0854099999999898</v>
      </c>
      <c r="Q1282" s="1">
        <v>42647.722999999998</v>
      </c>
      <c r="R1282" s="1"/>
    </row>
    <row r="1283" spans="1:18" x14ac:dyDescent="0.2">
      <c r="A1283" t="s">
        <v>101</v>
      </c>
      <c r="B1283">
        <v>2006</v>
      </c>
      <c r="C1283" t="s">
        <v>22</v>
      </c>
      <c r="D1283" s="1">
        <v>72.979419999999905</v>
      </c>
      <c r="E1283" s="1">
        <v>145.53270000000001</v>
      </c>
      <c r="F1283" s="2">
        <v>1.755E-2</v>
      </c>
      <c r="G1283" s="2">
        <v>4.42692</v>
      </c>
      <c r="H1283" s="3">
        <v>25.4</v>
      </c>
      <c r="I1283">
        <v>4.5</v>
      </c>
      <c r="J1283">
        <v>95</v>
      </c>
      <c r="K1283">
        <v>94</v>
      </c>
      <c r="L1283">
        <v>93</v>
      </c>
      <c r="M1283">
        <v>93.428600000000003</v>
      </c>
      <c r="N1283" s="4">
        <v>8800</v>
      </c>
      <c r="O1283" s="1">
        <v>4.57911</v>
      </c>
      <c r="P1283" s="1">
        <v>6.3523699999999996</v>
      </c>
      <c r="Q1283" s="1">
        <v>43200.896999999997</v>
      </c>
      <c r="R1283" s="1"/>
    </row>
    <row r="1284" spans="1:18" x14ac:dyDescent="0.2">
      <c r="A1284" t="s">
        <v>101</v>
      </c>
      <c r="B1284">
        <v>2007</v>
      </c>
      <c r="C1284" t="s">
        <v>22</v>
      </c>
      <c r="D1284" s="1">
        <v>73.406459999999996</v>
      </c>
      <c r="E1284" s="1">
        <v>140.62889999999999</v>
      </c>
      <c r="F1284" s="2">
        <v>1.7264999999999999E-2</v>
      </c>
      <c r="G1284" s="2">
        <v>4.5424800000000003</v>
      </c>
      <c r="H1284" s="3">
        <v>25.4</v>
      </c>
      <c r="I1284">
        <v>4.7</v>
      </c>
      <c r="J1284">
        <v>93</v>
      </c>
      <c r="K1284">
        <v>93</v>
      </c>
      <c r="L1284">
        <v>93</v>
      </c>
      <c r="M1284">
        <v>93.817969999999903</v>
      </c>
      <c r="N1284" s="4">
        <v>9500</v>
      </c>
      <c r="O1284" s="1">
        <v>4.5966500000000003</v>
      </c>
      <c r="P1284" s="1">
        <v>6.5060199999999897</v>
      </c>
      <c r="Q1284" s="1">
        <v>43737.515999999901</v>
      </c>
      <c r="R1284" s="1"/>
    </row>
    <row r="1285" spans="1:18" x14ac:dyDescent="0.2">
      <c r="A1285" t="s">
        <v>101</v>
      </c>
      <c r="B1285">
        <v>2008</v>
      </c>
      <c r="C1285" t="s">
        <v>22</v>
      </c>
      <c r="D1285" s="1">
        <v>73.407939999999996</v>
      </c>
      <c r="E1285" s="1">
        <v>141.9983</v>
      </c>
      <c r="F1285" s="2">
        <v>1.7044999999999901E-2</v>
      </c>
      <c r="G1285" s="2">
        <v>4.3469600000000002</v>
      </c>
      <c r="H1285" s="3">
        <v>25.5</v>
      </c>
      <c r="I1285">
        <v>4.9000000000000004</v>
      </c>
      <c r="J1285">
        <v>95</v>
      </c>
      <c r="K1285">
        <v>92</v>
      </c>
      <c r="L1285">
        <v>92</v>
      </c>
      <c r="M1285">
        <v>94.200130000000001</v>
      </c>
      <c r="N1285" s="4">
        <v>9840</v>
      </c>
      <c r="O1285" s="1">
        <v>4.7549700000000001</v>
      </c>
      <c r="P1285" s="1">
        <v>6.8554000000000004</v>
      </c>
      <c r="Q1285" s="1">
        <v>44254.974999999999</v>
      </c>
      <c r="R1285" s="1"/>
    </row>
    <row r="1286" spans="1:18" x14ac:dyDescent="0.2">
      <c r="A1286" t="s">
        <v>101</v>
      </c>
      <c r="B1286">
        <v>2009</v>
      </c>
      <c r="C1286" t="s">
        <v>22</v>
      </c>
      <c r="D1286" s="1">
        <v>73.547399999999996</v>
      </c>
      <c r="E1286" s="1">
        <v>146.63040000000001</v>
      </c>
      <c r="F1286" s="2">
        <v>1.6819999999999901E-2</v>
      </c>
      <c r="G1286" s="2">
        <v>4.2355499999999999</v>
      </c>
      <c r="H1286" s="3">
        <v>25.6</v>
      </c>
      <c r="I1286">
        <v>5.0999999999999996</v>
      </c>
      <c r="J1286">
        <v>89</v>
      </c>
      <c r="K1286">
        <v>92</v>
      </c>
      <c r="L1286">
        <v>92</v>
      </c>
      <c r="M1286">
        <v>94.575180000000003</v>
      </c>
      <c r="N1286" s="4">
        <v>9960</v>
      </c>
      <c r="O1286" s="1">
        <v>5.26579</v>
      </c>
      <c r="P1286" s="1">
        <v>7.3083200000000001</v>
      </c>
      <c r="Q1286" s="1">
        <v>44750.053999999996</v>
      </c>
      <c r="R1286" s="1"/>
    </row>
    <row r="1287" spans="1:18" x14ac:dyDescent="0.2">
      <c r="A1287" t="s">
        <v>101</v>
      </c>
      <c r="B1287">
        <v>2010</v>
      </c>
      <c r="C1287" t="s">
        <v>22</v>
      </c>
      <c r="D1287" s="1">
        <v>73.547839999999994</v>
      </c>
      <c r="E1287" s="1">
        <v>145.5865</v>
      </c>
      <c r="F1287" s="2">
        <v>1.6500000000000001E-2</v>
      </c>
      <c r="G1287" s="2">
        <v>4.1871599999999898</v>
      </c>
      <c r="H1287" s="3">
        <v>25.7</v>
      </c>
      <c r="I1287">
        <v>5.3</v>
      </c>
      <c r="J1287">
        <v>88</v>
      </c>
      <c r="K1287">
        <v>88</v>
      </c>
      <c r="L1287">
        <v>88</v>
      </c>
      <c r="M1287">
        <v>94.943079999999995</v>
      </c>
      <c r="N1287" s="4">
        <v>10340</v>
      </c>
      <c r="O1287" s="1">
        <v>5.1154599999999997</v>
      </c>
      <c r="P1287" s="1">
        <v>7.0826599999999997</v>
      </c>
      <c r="Q1287" s="1">
        <v>45222.7</v>
      </c>
      <c r="R1287" s="1"/>
    </row>
    <row r="1288" spans="1:18" x14ac:dyDescent="0.2">
      <c r="A1288" t="s">
        <v>101</v>
      </c>
      <c r="B1288">
        <v>2011</v>
      </c>
      <c r="C1288" t="s">
        <v>22</v>
      </c>
      <c r="D1288" s="1">
        <v>74.245599999999996</v>
      </c>
      <c r="E1288" s="1">
        <v>140.08199999999999</v>
      </c>
      <c r="F1288" s="2">
        <v>1.5994999999999999E-2</v>
      </c>
      <c r="G1288" s="2">
        <v>4.2817800000000004</v>
      </c>
      <c r="H1288" s="3">
        <v>25.8</v>
      </c>
      <c r="I1288">
        <v>5.6</v>
      </c>
      <c r="J1288">
        <v>88</v>
      </c>
      <c r="K1288">
        <v>85</v>
      </c>
      <c r="L1288">
        <v>85</v>
      </c>
      <c r="M1288">
        <v>95.303960000000004</v>
      </c>
      <c r="N1288" s="4">
        <v>11150</v>
      </c>
      <c r="O1288" s="1">
        <v>4.9911300000000001</v>
      </c>
      <c r="P1288" s="1">
        <v>6.7907000000000002</v>
      </c>
      <c r="Q1288" s="1">
        <v>45662.748</v>
      </c>
      <c r="R1288" s="1"/>
    </row>
    <row r="1289" spans="1:18" x14ac:dyDescent="0.2">
      <c r="A1289" t="s">
        <v>101</v>
      </c>
      <c r="B1289">
        <v>2012</v>
      </c>
      <c r="C1289" t="s">
        <v>22</v>
      </c>
      <c r="D1289" s="1">
        <v>74.346310000000003</v>
      </c>
      <c r="E1289" s="1">
        <v>139.7534</v>
      </c>
      <c r="F1289" s="2">
        <v>1.54E-2</v>
      </c>
      <c r="G1289" s="2">
        <v>4.35656</v>
      </c>
      <c r="H1289" s="3">
        <v>25.9</v>
      </c>
      <c r="I1289">
        <v>5.8</v>
      </c>
      <c r="J1289">
        <v>94</v>
      </c>
      <c r="K1289">
        <v>91</v>
      </c>
      <c r="L1289">
        <v>91</v>
      </c>
      <c r="M1289">
        <v>95.658119999999997</v>
      </c>
      <c r="N1289" s="4">
        <v>11760</v>
      </c>
      <c r="O1289" s="1">
        <v>4.7172799999999997</v>
      </c>
      <c r="P1289" s="1">
        <v>6.7523099999999996</v>
      </c>
      <c r="Q1289" s="1">
        <v>46075.718000000001</v>
      </c>
      <c r="R1289" s="1"/>
    </row>
    <row r="1290" spans="1:18" x14ac:dyDescent="0.2">
      <c r="A1290" t="s">
        <v>101</v>
      </c>
      <c r="B1290">
        <v>2013</v>
      </c>
      <c r="C1290" t="s">
        <v>22</v>
      </c>
      <c r="D1290" s="1">
        <v>74.431469999999905</v>
      </c>
      <c r="E1290" s="1">
        <v>139.28649999999999</v>
      </c>
      <c r="F1290" s="2">
        <v>1.4855E-2</v>
      </c>
      <c r="G1290" s="2">
        <v>4.3275600000000001</v>
      </c>
      <c r="H1290" s="3">
        <v>26</v>
      </c>
      <c r="I1290">
        <v>6.1</v>
      </c>
      <c r="J1290">
        <v>92</v>
      </c>
      <c r="K1290">
        <v>91</v>
      </c>
      <c r="L1290">
        <v>91</v>
      </c>
      <c r="M1290">
        <v>96.005549999999999</v>
      </c>
      <c r="N1290" s="4">
        <v>12440</v>
      </c>
      <c r="O1290" s="1">
        <v>5.0836499999999996</v>
      </c>
      <c r="P1290" s="1">
        <v>7.2626999999999997</v>
      </c>
      <c r="Q1290" s="1">
        <v>46495.4929999999</v>
      </c>
      <c r="R1290" s="1"/>
    </row>
    <row r="1291" spans="1:18" x14ac:dyDescent="0.2">
      <c r="A1291" t="s">
        <v>101</v>
      </c>
      <c r="B1291">
        <v>2014</v>
      </c>
      <c r="C1291" t="s">
        <v>22</v>
      </c>
      <c r="D1291" s="1">
        <v>74.719119999999904</v>
      </c>
      <c r="E1291" s="1">
        <v>138.82929999999999</v>
      </c>
      <c r="F1291" s="2">
        <v>1.4225E-2</v>
      </c>
      <c r="G1291" s="2">
        <v>4.3374600000000001</v>
      </c>
      <c r="H1291" s="3">
        <v>26</v>
      </c>
      <c r="I1291">
        <v>6.4</v>
      </c>
      <c r="J1291">
        <v>91</v>
      </c>
      <c r="K1291">
        <v>90</v>
      </c>
      <c r="L1291">
        <v>90</v>
      </c>
      <c r="M1291">
        <v>96.346350000000001</v>
      </c>
      <c r="N1291" s="4">
        <v>13210</v>
      </c>
      <c r="O1291" s="1">
        <v>5.0267400000000002</v>
      </c>
      <c r="P1291" s="1">
        <v>7.1465800000000002</v>
      </c>
      <c r="Q1291" s="1">
        <v>46967.695999999902</v>
      </c>
      <c r="R1291" s="1"/>
    </row>
    <row r="1292" spans="1:18" x14ac:dyDescent="0.2">
      <c r="A1292" t="s">
        <v>101</v>
      </c>
      <c r="B1292">
        <v>2015</v>
      </c>
      <c r="C1292" t="s">
        <v>22</v>
      </c>
      <c r="D1292" s="1">
        <v>74.896280000000004</v>
      </c>
      <c r="E1292" s="1">
        <v>138.10380000000001</v>
      </c>
      <c r="F1292" s="2">
        <v>1.37349999999999E-2</v>
      </c>
      <c r="G1292" s="2">
        <v>4.4752299999999998</v>
      </c>
      <c r="H1292" s="3">
        <v>26.1</v>
      </c>
      <c r="I1292">
        <v>6.7</v>
      </c>
      <c r="J1292">
        <v>94</v>
      </c>
      <c r="K1292">
        <v>91</v>
      </c>
      <c r="L1292">
        <v>91</v>
      </c>
      <c r="M1292">
        <v>96.680850000000007</v>
      </c>
      <c r="N1292" s="4">
        <v>13810</v>
      </c>
      <c r="O1292" s="1">
        <v>5.1056699999999999</v>
      </c>
      <c r="P1292" s="1">
        <v>7.2974199999999998</v>
      </c>
      <c r="Q1292" s="1">
        <v>47520.667000000001</v>
      </c>
      <c r="R1292" s="1"/>
    </row>
    <row r="1293" spans="1:18" x14ac:dyDescent="0.2">
      <c r="A1293" t="s">
        <v>101</v>
      </c>
      <c r="B1293">
        <v>2016</v>
      </c>
      <c r="C1293" t="s">
        <v>22</v>
      </c>
      <c r="D1293" s="1">
        <v>75.106179999999995</v>
      </c>
      <c r="E1293" s="1">
        <v>137.13679999999999</v>
      </c>
      <c r="F1293" s="2">
        <v>1.3174999999999999E-2</v>
      </c>
      <c r="G1293" s="2">
        <v>4.5382999999999996</v>
      </c>
      <c r="H1293" s="3">
        <v>26.2</v>
      </c>
      <c r="I1293">
        <v>7</v>
      </c>
      <c r="J1293">
        <v>93</v>
      </c>
      <c r="K1293">
        <v>91</v>
      </c>
      <c r="L1293">
        <v>91</v>
      </c>
      <c r="M1293">
        <v>96.96181</v>
      </c>
      <c r="N1293" s="4">
        <v>14110</v>
      </c>
      <c r="O1293" s="1">
        <v>4.9577400000000003</v>
      </c>
      <c r="P1293" s="1">
        <v>7.2136800000000001</v>
      </c>
      <c r="Q1293" s="1">
        <v>48175.052000000003</v>
      </c>
      <c r="R1293" s="1"/>
    </row>
    <row r="1294" spans="1:18" x14ac:dyDescent="0.2">
      <c r="A1294" t="s">
        <v>102</v>
      </c>
      <c r="B1294">
        <v>2000</v>
      </c>
      <c r="C1294" t="s">
        <v>23</v>
      </c>
      <c r="D1294" s="1">
        <v>74.28304</v>
      </c>
      <c r="E1294" s="1">
        <v>106.85169999999999</v>
      </c>
      <c r="F1294" s="2">
        <v>1.005E-2</v>
      </c>
      <c r="G1294" s="2">
        <v>1.6576500000000001</v>
      </c>
      <c r="H1294" s="3">
        <v>27.2</v>
      </c>
      <c r="I1294">
        <v>10.3</v>
      </c>
      <c r="J1294">
        <v>94</v>
      </c>
      <c r="K1294">
        <v>94</v>
      </c>
      <c r="L1294">
        <v>94</v>
      </c>
      <c r="M1294">
        <v>95.678110000000004</v>
      </c>
      <c r="N1294" s="4">
        <v>86230</v>
      </c>
      <c r="O1294" s="1">
        <v>1.6341299999999901</v>
      </c>
      <c r="P1294" s="1">
        <v>2.3741400000000001</v>
      </c>
      <c r="Q1294" s="1">
        <v>3134.0619999999999</v>
      </c>
      <c r="R1294" s="1"/>
    </row>
    <row r="1295" spans="1:18" x14ac:dyDescent="0.2">
      <c r="A1295" t="s">
        <v>102</v>
      </c>
      <c r="B1295">
        <v>2001</v>
      </c>
      <c r="C1295" t="s">
        <v>23</v>
      </c>
      <c r="D1295" s="1">
        <v>74.466119999999904</v>
      </c>
      <c r="E1295" s="1">
        <v>103.87869999999999</v>
      </c>
      <c r="F1295" s="2">
        <v>1.0075000000000001E-2</v>
      </c>
      <c r="G1295" s="2">
        <v>1.62165</v>
      </c>
      <c r="H1295" s="3">
        <v>27.2</v>
      </c>
      <c r="I1295">
        <v>10.7</v>
      </c>
      <c r="J1295">
        <v>94</v>
      </c>
      <c r="K1295">
        <v>94</v>
      </c>
      <c r="L1295">
        <v>94</v>
      </c>
      <c r="M1295">
        <v>95.678110000000004</v>
      </c>
      <c r="N1295" s="4">
        <v>84810</v>
      </c>
      <c r="O1295" s="1">
        <v>1.9132199999999999</v>
      </c>
      <c r="P1295" s="1">
        <v>2.4843700000000002</v>
      </c>
      <c r="Q1295" s="1">
        <v>3302.7190000000001</v>
      </c>
      <c r="R1295" s="1"/>
    </row>
    <row r="1296" spans="1:18" x14ac:dyDescent="0.2">
      <c r="A1296" t="s">
        <v>102</v>
      </c>
      <c r="B1296">
        <v>2002</v>
      </c>
      <c r="C1296" t="s">
        <v>23</v>
      </c>
      <c r="D1296" s="1">
        <v>74.650859999999994</v>
      </c>
      <c r="E1296" s="1">
        <v>100.8514</v>
      </c>
      <c r="F1296" s="2">
        <v>1.0215E-2</v>
      </c>
      <c r="G1296" s="2">
        <v>1.5963499999999999</v>
      </c>
      <c r="H1296" s="3">
        <v>27.3</v>
      </c>
      <c r="I1296">
        <v>11.1</v>
      </c>
      <c r="J1296">
        <v>94</v>
      </c>
      <c r="K1296">
        <v>94</v>
      </c>
      <c r="L1296">
        <v>94</v>
      </c>
      <c r="M1296">
        <v>95.695390000000003</v>
      </c>
      <c r="N1296" s="4">
        <v>80530</v>
      </c>
      <c r="O1296" s="1">
        <v>1.6640200000000001</v>
      </c>
      <c r="P1296" s="1">
        <v>2.7177099999999998</v>
      </c>
      <c r="Q1296" s="1">
        <v>3478.777</v>
      </c>
      <c r="R1296" s="1"/>
    </row>
    <row r="1297" spans="1:18" x14ac:dyDescent="0.2">
      <c r="A1297" t="s">
        <v>102</v>
      </c>
      <c r="B1297">
        <v>2003</v>
      </c>
      <c r="C1297" t="s">
        <v>23</v>
      </c>
      <c r="D1297" s="1">
        <v>74.846369999999993</v>
      </c>
      <c r="E1297" s="1">
        <v>97.74</v>
      </c>
      <c r="F1297" s="2">
        <v>1.0185E-2</v>
      </c>
      <c r="G1297" s="2">
        <v>1.5721799999999999</v>
      </c>
      <c r="H1297" s="3">
        <v>27.4</v>
      </c>
      <c r="I1297">
        <v>11.5</v>
      </c>
      <c r="J1297">
        <v>94</v>
      </c>
      <c r="K1297">
        <v>94</v>
      </c>
      <c r="L1297">
        <v>94</v>
      </c>
      <c r="M1297">
        <v>95.712669999999903</v>
      </c>
      <c r="N1297" s="4">
        <v>82910</v>
      </c>
      <c r="O1297" s="1">
        <v>1.62155</v>
      </c>
      <c r="P1297" s="1">
        <v>2.6463399999999999</v>
      </c>
      <c r="Q1297" s="1">
        <v>3711.9319999999998</v>
      </c>
      <c r="R1297" s="1"/>
    </row>
    <row r="1298" spans="1:18" x14ac:dyDescent="0.2">
      <c r="A1298" t="s">
        <v>102</v>
      </c>
      <c r="B1298">
        <v>2004</v>
      </c>
      <c r="C1298" t="s">
        <v>23</v>
      </c>
      <c r="D1298" s="1">
        <v>75.065419999999904</v>
      </c>
      <c r="E1298" s="1">
        <v>94.320719999999994</v>
      </c>
      <c r="F1298" s="2">
        <v>9.6849999999999992E-3</v>
      </c>
      <c r="G1298" s="2">
        <v>1.5889200000000001</v>
      </c>
      <c r="H1298" s="3">
        <v>27.5</v>
      </c>
      <c r="I1298">
        <v>11.8</v>
      </c>
      <c r="J1298">
        <v>94</v>
      </c>
      <c r="K1298">
        <v>94</v>
      </c>
      <c r="L1298">
        <v>94</v>
      </c>
      <c r="M1298">
        <v>95.729959999999906</v>
      </c>
      <c r="N1298" s="4">
        <v>85560</v>
      </c>
      <c r="O1298" s="1">
        <v>1.40601</v>
      </c>
      <c r="P1298" s="1">
        <v>2.46204</v>
      </c>
      <c r="Q1298" s="1">
        <v>4068.57</v>
      </c>
      <c r="R1298" s="1"/>
    </row>
    <row r="1299" spans="1:18" x14ac:dyDescent="0.2">
      <c r="A1299" t="s">
        <v>102</v>
      </c>
      <c r="B1299">
        <v>2005</v>
      </c>
      <c r="C1299" t="s">
        <v>23</v>
      </c>
      <c r="D1299" s="1">
        <v>75.313829999999996</v>
      </c>
      <c r="E1299" s="1">
        <v>91.038820000000001</v>
      </c>
      <c r="F1299" s="2">
        <v>8.9250000000000006E-3</v>
      </c>
      <c r="G1299" s="2">
        <v>2.68329</v>
      </c>
      <c r="H1299" s="3">
        <v>27.5</v>
      </c>
      <c r="I1299">
        <v>12</v>
      </c>
      <c r="J1299">
        <v>92</v>
      </c>
      <c r="K1299">
        <v>94</v>
      </c>
      <c r="L1299">
        <v>94</v>
      </c>
      <c r="M1299">
        <v>95.747249999999994</v>
      </c>
      <c r="N1299" s="4">
        <v>82940</v>
      </c>
      <c r="O1299" s="1">
        <v>1.3188200000000001</v>
      </c>
      <c r="P1299" s="1">
        <v>2.3201999999999998</v>
      </c>
      <c r="Q1299" s="1">
        <v>4588.2250000000004</v>
      </c>
      <c r="R1299" s="1"/>
    </row>
    <row r="1300" spans="1:18" x14ac:dyDescent="0.2">
      <c r="A1300" t="s">
        <v>102</v>
      </c>
      <c r="B1300">
        <v>2006</v>
      </c>
      <c r="C1300" t="s">
        <v>23</v>
      </c>
      <c r="D1300" s="1">
        <v>75.510140000000007</v>
      </c>
      <c r="E1300" s="1">
        <v>88.394999999999996</v>
      </c>
      <c r="F1300" s="2">
        <v>8.515E-3</v>
      </c>
      <c r="G1300" s="2">
        <v>2.46191</v>
      </c>
      <c r="H1300" s="3">
        <v>27.6</v>
      </c>
      <c r="I1300">
        <v>12.2</v>
      </c>
      <c r="J1300">
        <v>92</v>
      </c>
      <c r="K1300">
        <v>94</v>
      </c>
      <c r="L1300">
        <v>92</v>
      </c>
      <c r="M1300">
        <v>95.764539999999997</v>
      </c>
      <c r="N1300" s="4">
        <v>81680</v>
      </c>
      <c r="O1300" s="1">
        <v>1.33256</v>
      </c>
      <c r="P1300" s="1">
        <v>2.32540999999999</v>
      </c>
      <c r="Q1300" s="1">
        <v>5300.174</v>
      </c>
      <c r="R1300" s="1"/>
    </row>
    <row r="1301" spans="1:18" x14ac:dyDescent="0.2">
      <c r="A1301" t="s">
        <v>102</v>
      </c>
      <c r="B1301">
        <v>2007</v>
      </c>
      <c r="C1301" t="s">
        <v>23</v>
      </c>
      <c r="D1301" s="1">
        <v>75.719239999999999</v>
      </c>
      <c r="E1301" s="1">
        <v>86.186400000000006</v>
      </c>
      <c r="F1301" s="2">
        <v>7.8650000000000005E-3</v>
      </c>
      <c r="G1301" s="2">
        <v>2.2821500000000001</v>
      </c>
      <c r="H1301" s="3">
        <v>27.7</v>
      </c>
      <c r="I1301">
        <v>12.4</v>
      </c>
      <c r="J1301">
        <v>92</v>
      </c>
      <c r="K1301">
        <v>94</v>
      </c>
      <c r="L1301">
        <v>92</v>
      </c>
      <c r="M1301">
        <v>95.781850000000006</v>
      </c>
      <c r="N1301" s="4">
        <v>75170</v>
      </c>
      <c r="O1301" s="1">
        <v>1.50539</v>
      </c>
      <c r="P1301" s="1">
        <v>2.5657000000000001</v>
      </c>
      <c r="Q1301" s="1">
        <v>6168.8379999999997</v>
      </c>
      <c r="R1301" s="1"/>
    </row>
    <row r="1302" spans="1:18" x14ac:dyDescent="0.2">
      <c r="A1302" t="s">
        <v>102</v>
      </c>
      <c r="B1302">
        <v>2008</v>
      </c>
      <c r="C1302" t="s">
        <v>23</v>
      </c>
      <c r="D1302" s="1">
        <v>75.911670000000001</v>
      </c>
      <c r="E1302" s="1">
        <v>84.518240000000006</v>
      </c>
      <c r="F1302" s="2">
        <v>7.2649999999999998E-3</v>
      </c>
      <c r="G1302" s="2">
        <v>1.8580700000000001</v>
      </c>
      <c r="H1302" s="3">
        <v>27.8</v>
      </c>
      <c r="I1302">
        <v>12.6</v>
      </c>
      <c r="J1302">
        <v>92</v>
      </c>
      <c r="K1302">
        <v>94</v>
      </c>
      <c r="L1302">
        <v>92</v>
      </c>
      <c r="M1302">
        <v>95.799149999999997</v>
      </c>
      <c r="N1302" s="4">
        <v>67450</v>
      </c>
      <c r="O1302" s="1">
        <v>1.8715999999999999</v>
      </c>
      <c r="P1302" s="1">
        <v>2.92848</v>
      </c>
      <c r="Q1302" s="1">
        <v>7089.4869999999901</v>
      </c>
      <c r="R1302" s="1"/>
    </row>
    <row r="1303" spans="1:18" x14ac:dyDescent="0.2">
      <c r="A1303" t="s">
        <v>102</v>
      </c>
      <c r="B1303">
        <v>2009</v>
      </c>
      <c r="C1303" t="s">
        <v>23</v>
      </c>
      <c r="D1303" s="1">
        <v>76.1023</v>
      </c>
      <c r="E1303" s="1">
        <v>82.979129999999998</v>
      </c>
      <c r="F1303" s="2">
        <v>6.7799999999999996E-3</v>
      </c>
      <c r="G1303" s="2">
        <v>1.7642099999999901</v>
      </c>
      <c r="H1303" s="3">
        <v>27.9</v>
      </c>
      <c r="I1303">
        <v>12.9</v>
      </c>
      <c r="J1303">
        <v>93</v>
      </c>
      <c r="K1303">
        <v>94</v>
      </c>
      <c r="L1303">
        <v>93</v>
      </c>
      <c r="M1303">
        <v>95.816459999999907</v>
      </c>
      <c r="N1303" s="4">
        <v>57560</v>
      </c>
      <c r="O1303" s="1">
        <v>2.9841500000000001</v>
      </c>
      <c r="P1303" s="1">
        <v>4.0499900000000002</v>
      </c>
      <c r="Q1303" s="1">
        <v>7917.3719999999903</v>
      </c>
      <c r="R1303" s="1"/>
    </row>
    <row r="1304" spans="1:18" x14ac:dyDescent="0.2">
      <c r="A1304" t="s">
        <v>102</v>
      </c>
      <c r="B1304">
        <v>2010</v>
      </c>
      <c r="C1304" t="s">
        <v>23</v>
      </c>
      <c r="D1304" s="1">
        <v>76.282830000000004</v>
      </c>
      <c r="E1304" s="1">
        <v>81.487610000000004</v>
      </c>
      <c r="F1304" s="2">
        <v>6.6449999999999999E-3</v>
      </c>
      <c r="G1304" s="2">
        <v>1.74692</v>
      </c>
      <c r="H1304" s="3">
        <v>28</v>
      </c>
      <c r="I1304">
        <v>13.3</v>
      </c>
      <c r="J1304">
        <v>94</v>
      </c>
      <c r="K1304">
        <v>94</v>
      </c>
      <c r="L1304">
        <v>94</v>
      </c>
      <c r="M1304">
        <v>95.833780000000004</v>
      </c>
      <c r="N1304" s="4">
        <v>54210</v>
      </c>
      <c r="O1304" s="1">
        <v>2.7482500000000001</v>
      </c>
      <c r="P1304" s="1">
        <v>3.8787500000000001</v>
      </c>
      <c r="Q1304" s="1">
        <v>8549.9879999999994</v>
      </c>
      <c r="R1304" s="1"/>
    </row>
    <row r="1305" spans="1:18" x14ac:dyDescent="0.2">
      <c r="A1305" t="s">
        <v>102</v>
      </c>
      <c r="B1305">
        <v>2011</v>
      </c>
      <c r="C1305" t="s">
        <v>23</v>
      </c>
      <c r="D1305" s="1">
        <v>76.462940000000003</v>
      </c>
      <c r="E1305" s="1">
        <v>80.287450000000007</v>
      </c>
      <c r="F1305" s="2">
        <v>6.3699999999999998E-3</v>
      </c>
      <c r="G1305" s="2">
        <v>1.80900999999999</v>
      </c>
      <c r="H1305" s="3">
        <v>28.1</v>
      </c>
      <c r="I1305">
        <v>13.8</v>
      </c>
      <c r="J1305">
        <v>95</v>
      </c>
      <c r="K1305">
        <v>95</v>
      </c>
      <c r="L1305">
        <v>95</v>
      </c>
      <c r="M1305">
        <v>95.851100000000002</v>
      </c>
      <c r="N1305" s="4">
        <v>56590</v>
      </c>
      <c r="O1305" s="1">
        <v>2.6579000000000002</v>
      </c>
      <c r="P1305" s="1">
        <v>3.6700699999999902</v>
      </c>
      <c r="Q1305" s="1">
        <v>8946.777</v>
      </c>
      <c r="R1305" s="1"/>
    </row>
    <row r="1306" spans="1:18" x14ac:dyDescent="0.2">
      <c r="A1306" t="s">
        <v>102</v>
      </c>
      <c r="B1306">
        <v>2012</v>
      </c>
      <c r="C1306" t="s">
        <v>23</v>
      </c>
      <c r="D1306" s="1">
        <v>76.613050000000001</v>
      </c>
      <c r="E1306" s="1">
        <v>79.044519999999906</v>
      </c>
      <c r="F1306" s="2">
        <v>6.3899999999999998E-3</v>
      </c>
      <c r="G1306" s="2">
        <v>1.83128</v>
      </c>
      <c r="H1306" s="3">
        <v>28.1</v>
      </c>
      <c r="I1306">
        <v>14.5</v>
      </c>
      <c r="J1306">
        <v>96</v>
      </c>
      <c r="K1306">
        <v>96</v>
      </c>
      <c r="L1306">
        <v>96</v>
      </c>
      <c r="M1306">
        <v>95.86842</v>
      </c>
      <c r="N1306" s="4">
        <v>59010</v>
      </c>
      <c r="O1306" s="1">
        <v>2.48481</v>
      </c>
      <c r="P1306" s="1">
        <v>3.4251999999999998</v>
      </c>
      <c r="Q1306" s="1">
        <v>9141.5959999999995</v>
      </c>
      <c r="R1306" s="1"/>
    </row>
    <row r="1307" spans="1:18" x14ac:dyDescent="0.2">
      <c r="A1307" t="s">
        <v>102</v>
      </c>
      <c r="B1307">
        <v>2013</v>
      </c>
      <c r="C1307" t="s">
        <v>23</v>
      </c>
      <c r="D1307" s="1">
        <v>76.750640000000004</v>
      </c>
      <c r="E1307" s="1">
        <v>77.721429999999998</v>
      </c>
      <c r="F1307" s="2">
        <v>6.5250000000000004E-3</v>
      </c>
      <c r="G1307" s="2">
        <v>1.9029199999999999</v>
      </c>
      <c r="H1307" s="3">
        <v>28.2</v>
      </c>
      <c r="I1307">
        <v>15.2</v>
      </c>
      <c r="J1307">
        <v>98</v>
      </c>
      <c r="K1307">
        <v>98</v>
      </c>
      <c r="L1307">
        <v>98</v>
      </c>
      <c r="M1307">
        <v>95.885750000000002</v>
      </c>
      <c r="N1307" s="4">
        <v>62900</v>
      </c>
      <c r="O1307" s="1">
        <v>2.5859399999999999</v>
      </c>
      <c r="P1307" s="1">
        <v>3.593</v>
      </c>
      <c r="Q1307" s="1">
        <v>9197.91</v>
      </c>
      <c r="R1307" s="1"/>
    </row>
    <row r="1308" spans="1:18" x14ac:dyDescent="0.2">
      <c r="A1308" t="s">
        <v>102</v>
      </c>
      <c r="B1308">
        <v>2014</v>
      </c>
      <c r="C1308" t="s">
        <v>23</v>
      </c>
      <c r="D1308" s="1">
        <v>76.888949999999994</v>
      </c>
      <c r="E1308" s="1">
        <v>76.395609999999905</v>
      </c>
      <c r="F1308" s="2">
        <v>6.6750000000000004E-3</v>
      </c>
      <c r="G1308" s="2">
        <v>2.02217</v>
      </c>
      <c r="H1308" s="3">
        <v>28.3</v>
      </c>
      <c r="I1308">
        <v>16</v>
      </c>
      <c r="J1308">
        <v>99</v>
      </c>
      <c r="K1308">
        <v>99</v>
      </c>
      <c r="L1308">
        <v>99</v>
      </c>
      <c r="M1308">
        <v>96.131780000000006</v>
      </c>
      <c r="N1308" s="4">
        <v>66630</v>
      </c>
      <c r="O1308" s="1">
        <v>2.5765899999999999</v>
      </c>
      <c r="P1308" s="1">
        <v>3.6302099999999999</v>
      </c>
      <c r="Q1308" s="1">
        <v>9214.1749999999993</v>
      </c>
      <c r="R1308" s="1"/>
    </row>
    <row r="1309" spans="1:18" x14ac:dyDescent="0.2">
      <c r="A1309" t="s">
        <v>102</v>
      </c>
      <c r="B1309">
        <v>2015</v>
      </c>
      <c r="C1309" t="s">
        <v>23</v>
      </c>
      <c r="D1309" s="1">
        <v>77.034809999999993</v>
      </c>
      <c r="E1309" s="1">
        <v>75.038730000000001</v>
      </c>
      <c r="F1309" s="2">
        <v>6.7949999999999998E-3</v>
      </c>
      <c r="G1309" s="2">
        <v>2.13620999999999</v>
      </c>
      <c r="H1309" s="3">
        <v>28.4</v>
      </c>
      <c r="I1309">
        <v>16.7</v>
      </c>
      <c r="J1309">
        <v>99</v>
      </c>
      <c r="K1309">
        <v>99</v>
      </c>
      <c r="L1309">
        <v>99</v>
      </c>
      <c r="M1309">
        <v>96.769459999999995</v>
      </c>
      <c r="N1309" s="4">
        <v>70600</v>
      </c>
      <c r="O1309" s="1">
        <v>2.55335</v>
      </c>
      <c r="P1309" s="1">
        <v>3.5835900000000001</v>
      </c>
      <c r="Q1309" s="1">
        <v>9262.9</v>
      </c>
      <c r="R1309" s="1"/>
    </row>
    <row r="1310" spans="1:18" x14ac:dyDescent="0.2">
      <c r="A1310" t="s">
        <v>102</v>
      </c>
      <c r="B1310">
        <v>2016</v>
      </c>
      <c r="C1310" t="s">
        <v>23</v>
      </c>
      <c r="D1310" s="1">
        <v>77.156329999999997</v>
      </c>
      <c r="E1310" s="1">
        <v>73.953450000000004</v>
      </c>
      <c r="F1310" s="2">
        <v>6.8349999999999904E-3</v>
      </c>
      <c r="G1310" s="2">
        <v>2.1705999999999999</v>
      </c>
      <c r="H1310" s="3">
        <v>28.4</v>
      </c>
      <c r="I1310">
        <v>17.3</v>
      </c>
      <c r="J1310">
        <v>99</v>
      </c>
      <c r="K1310">
        <v>99</v>
      </c>
      <c r="L1310">
        <v>99</v>
      </c>
      <c r="M1310">
        <v>97.40737</v>
      </c>
      <c r="N1310" s="4">
        <v>72810</v>
      </c>
      <c r="O1310" s="1">
        <v>2.43677999999999</v>
      </c>
      <c r="P1310" s="1">
        <v>3.4034199999999899</v>
      </c>
      <c r="Q1310" s="1">
        <v>9360.98</v>
      </c>
      <c r="R1310" s="1"/>
    </row>
    <row r="1311" spans="1:18" x14ac:dyDescent="0.2">
      <c r="A1311" t="s">
        <v>103</v>
      </c>
      <c r="B1311">
        <v>2000</v>
      </c>
      <c r="C1311" t="s">
        <v>23</v>
      </c>
      <c r="D1311" s="1">
        <v>73.201999999999998</v>
      </c>
      <c r="E1311" s="1">
        <v>100.80929999999999</v>
      </c>
      <c r="F1311" s="2">
        <v>1.1140000000000001E-2</v>
      </c>
      <c r="G1311" s="2">
        <v>1.9728699999999999</v>
      </c>
      <c r="H1311" s="3">
        <v>25.5</v>
      </c>
      <c r="I1311">
        <v>11.6</v>
      </c>
      <c r="J1311">
        <v>98</v>
      </c>
      <c r="K1311">
        <v>97</v>
      </c>
      <c r="L1311">
        <v>97</v>
      </c>
      <c r="M1311">
        <v>99.897940000000006</v>
      </c>
      <c r="N1311" s="4">
        <v>34880</v>
      </c>
      <c r="O1311" s="1">
        <v>2.3516400000000002</v>
      </c>
      <c r="P1311" s="1">
        <v>3.5613299999999999</v>
      </c>
      <c r="Q1311" s="1">
        <v>664.61099999999999</v>
      </c>
      <c r="R1311" s="1"/>
    </row>
    <row r="1312" spans="1:18" x14ac:dyDescent="0.2">
      <c r="A1312" t="s">
        <v>103</v>
      </c>
      <c r="B1312">
        <v>2001</v>
      </c>
      <c r="C1312" t="s">
        <v>23</v>
      </c>
      <c r="D1312" s="1">
        <v>73.712680000000006</v>
      </c>
      <c r="E1312" s="1">
        <v>98.421359999999893</v>
      </c>
      <c r="F1312" s="2">
        <v>1.0834999999999999E-2</v>
      </c>
      <c r="G1312" s="2">
        <v>1.89489</v>
      </c>
      <c r="H1312" s="3">
        <v>25.5</v>
      </c>
      <c r="I1312">
        <v>11.9</v>
      </c>
      <c r="J1312">
        <v>98</v>
      </c>
      <c r="K1312">
        <v>99</v>
      </c>
      <c r="L1312">
        <v>99</v>
      </c>
      <c r="M1312">
        <v>99.90804</v>
      </c>
      <c r="N1312" s="4">
        <v>34410</v>
      </c>
      <c r="O1312" s="1">
        <v>2.4621400000000002</v>
      </c>
      <c r="P1312" s="1">
        <v>3.6810399999999999</v>
      </c>
      <c r="Q1312" s="1">
        <v>697.54499999999996</v>
      </c>
      <c r="R1312" s="1"/>
    </row>
    <row r="1313" spans="1:18" x14ac:dyDescent="0.2">
      <c r="A1313" t="s">
        <v>103</v>
      </c>
      <c r="B1313">
        <v>2002</v>
      </c>
      <c r="C1313" t="s">
        <v>23</v>
      </c>
      <c r="D1313" s="1">
        <v>73.691119999999998</v>
      </c>
      <c r="E1313" s="1">
        <v>98.920869999999994</v>
      </c>
      <c r="F1313" s="2">
        <v>1.0815E-2</v>
      </c>
      <c r="G1313" s="2">
        <v>1.8747199999999999</v>
      </c>
      <c r="H1313" s="3">
        <v>25.4</v>
      </c>
      <c r="I1313">
        <v>12.2</v>
      </c>
      <c r="J1313">
        <v>99</v>
      </c>
      <c r="K1313">
        <v>98</v>
      </c>
      <c r="L1313">
        <v>98</v>
      </c>
      <c r="M1313">
        <v>99.918130000000005</v>
      </c>
      <c r="N1313" s="4">
        <v>33700</v>
      </c>
      <c r="O1313" s="1">
        <v>2.5719400000000001</v>
      </c>
      <c r="P1313" s="1">
        <v>3.8548699999999898</v>
      </c>
      <c r="Q1313" s="1">
        <v>735.14599999999996</v>
      </c>
      <c r="R1313" s="1"/>
    </row>
    <row r="1314" spans="1:18" x14ac:dyDescent="0.2">
      <c r="A1314" t="s">
        <v>103</v>
      </c>
      <c r="B1314">
        <v>2003</v>
      </c>
      <c r="C1314" t="s">
        <v>23</v>
      </c>
      <c r="D1314" s="1">
        <v>73.88597</v>
      </c>
      <c r="E1314" s="1">
        <v>92.134109999999893</v>
      </c>
      <c r="F1314" s="2">
        <v>1.072E-2</v>
      </c>
      <c r="G1314" s="2">
        <v>2.0362</v>
      </c>
      <c r="H1314" s="3">
        <v>25.4</v>
      </c>
      <c r="I1314">
        <v>12.5</v>
      </c>
      <c r="J1314">
        <v>99</v>
      </c>
      <c r="K1314">
        <v>97</v>
      </c>
      <c r="L1314">
        <v>97</v>
      </c>
      <c r="M1314">
        <v>99.928219999999996</v>
      </c>
      <c r="N1314" s="4">
        <v>34720</v>
      </c>
      <c r="O1314" s="1">
        <v>2.49012999999999</v>
      </c>
      <c r="P1314" s="1">
        <v>3.98856999999999</v>
      </c>
      <c r="Q1314" s="1">
        <v>778.70799999999997</v>
      </c>
      <c r="R1314" s="1"/>
    </row>
    <row r="1315" spans="1:18" x14ac:dyDescent="0.2">
      <c r="A1315" t="s">
        <v>103</v>
      </c>
      <c r="B1315">
        <v>2004</v>
      </c>
      <c r="C1315" t="s">
        <v>23</v>
      </c>
      <c r="D1315" s="1">
        <v>74.076899999999995</v>
      </c>
      <c r="E1315" s="1">
        <v>93.952209999999994</v>
      </c>
      <c r="F1315" s="2">
        <v>1.0410000000000001E-2</v>
      </c>
      <c r="G1315" s="2">
        <v>1.97628</v>
      </c>
      <c r="H1315" s="3">
        <v>25.3</v>
      </c>
      <c r="I1315">
        <v>12.8</v>
      </c>
      <c r="J1315">
        <v>99</v>
      </c>
      <c r="K1315">
        <v>98</v>
      </c>
      <c r="L1315">
        <v>98</v>
      </c>
      <c r="M1315">
        <v>99.938319999999905</v>
      </c>
      <c r="N1315" s="4">
        <v>35820</v>
      </c>
      <c r="O1315" s="1">
        <v>2.2566700000000002</v>
      </c>
      <c r="P1315" s="1">
        <v>3.4733800000000001</v>
      </c>
      <c r="Q1315" s="1">
        <v>829.84399999999903</v>
      </c>
      <c r="R1315" s="1"/>
    </row>
    <row r="1316" spans="1:18" x14ac:dyDescent="0.2">
      <c r="A1316" t="s">
        <v>103</v>
      </c>
      <c r="B1316">
        <v>2005</v>
      </c>
      <c r="C1316" t="s">
        <v>23</v>
      </c>
      <c r="D1316" s="1">
        <v>74.720919999999893</v>
      </c>
      <c r="E1316" s="1">
        <v>83.484919999999903</v>
      </c>
      <c r="F1316" s="2">
        <v>9.9900000000000006E-3</v>
      </c>
      <c r="G1316" s="2">
        <v>1.9159999999999999</v>
      </c>
      <c r="H1316" s="3">
        <v>25.3</v>
      </c>
      <c r="I1316">
        <v>13.2</v>
      </c>
      <c r="J1316">
        <v>99</v>
      </c>
      <c r="K1316">
        <v>98</v>
      </c>
      <c r="L1316">
        <v>98</v>
      </c>
      <c r="M1316">
        <v>99.948409999999996</v>
      </c>
      <c r="N1316" s="4">
        <v>37500</v>
      </c>
      <c r="O1316" s="1">
        <v>2.1472699999999998</v>
      </c>
      <c r="P1316" s="1">
        <v>3.1756199999999999</v>
      </c>
      <c r="Q1316" s="1">
        <v>889.16399999999999</v>
      </c>
      <c r="R1316" s="1"/>
    </row>
    <row r="1317" spans="1:18" x14ac:dyDescent="0.2">
      <c r="A1317" t="s">
        <v>103</v>
      </c>
      <c r="B1317">
        <v>2006</v>
      </c>
      <c r="C1317" t="s">
        <v>23</v>
      </c>
      <c r="D1317" s="1">
        <v>75.030360000000002</v>
      </c>
      <c r="E1317" s="1">
        <v>88.637270000000001</v>
      </c>
      <c r="F1317" s="2">
        <v>9.6200000000000001E-3</v>
      </c>
      <c r="G1317" s="2">
        <v>1.93553</v>
      </c>
      <c r="H1317" s="3">
        <v>25.2</v>
      </c>
      <c r="I1317">
        <v>13.5</v>
      </c>
      <c r="J1317">
        <v>99</v>
      </c>
      <c r="K1317">
        <v>98</v>
      </c>
      <c r="L1317">
        <v>98</v>
      </c>
      <c r="M1317">
        <v>99.958500000000001</v>
      </c>
      <c r="N1317" s="4">
        <v>38350</v>
      </c>
      <c r="O1317" s="1">
        <v>2.11138</v>
      </c>
      <c r="P1317" s="1">
        <v>3.0624899999999999</v>
      </c>
      <c r="Q1317" s="1">
        <v>958.41800000000001</v>
      </c>
      <c r="R1317" s="1"/>
    </row>
    <row r="1318" spans="1:18" x14ac:dyDescent="0.2">
      <c r="A1318" t="s">
        <v>103</v>
      </c>
      <c r="B1318">
        <v>2007</v>
      </c>
      <c r="C1318" t="s">
        <v>23</v>
      </c>
      <c r="D1318" s="1">
        <v>75.938680000000005</v>
      </c>
      <c r="E1318" s="1">
        <v>80.33466</v>
      </c>
      <c r="F1318" s="2">
        <v>8.9499999999999996E-3</v>
      </c>
      <c r="G1318" s="2">
        <v>1.8335599999999901</v>
      </c>
      <c r="H1318" s="3">
        <v>25.1</v>
      </c>
      <c r="I1318">
        <v>13.9</v>
      </c>
      <c r="J1318">
        <v>99</v>
      </c>
      <c r="K1318">
        <v>97</v>
      </c>
      <c r="L1318">
        <v>97</v>
      </c>
      <c r="M1318">
        <v>99.968599999999995</v>
      </c>
      <c r="N1318" s="4">
        <v>39750</v>
      </c>
      <c r="O1318" s="1">
        <v>2.1646000000000001</v>
      </c>
      <c r="P1318" s="1">
        <v>3.3037299999999998</v>
      </c>
      <c r="Q1318" s="1">
        <v>1035.9189999999901</v>
      </c>
      <c r="R1318" s="1"/>
    </row>
    <row r="1319" spans="1:18" x14ac:dyDescent="0.2">
      <c r="A1319" t="s">
        <v>103</v>
      </c>
      <c r="B1319">
        <v>2008</v>
      </c>
      <c r="C1319" t="s">
        <v>23</v>
      </c>
      <c r="D1319" s="1">
        <v>76.219149999999999</v>
      </c>
      <c r="E1319" s="1">
        <v>73.168940000000006</v>
      </c>
      <c r="F1319" s="2">
        <v>8.3599999999999994E-3</v>
      </c>
      <c r="G1319" s="2">
        <v>1.98519</v>
      </c>
      <c r="H1319" s="3">
        <v>25.1</v>
      </c>
      <c r="I1319">
        <v>14.3</v>
      </c>
      <c r="J1319">
        <v>99</v>
      </c>
      <c r="K1319">
        <v>97</v>
      </c>
      <c r="L1319">
        <v>97</v>
      </c>
      <c r="M1319">
        <v>99.97869</v>
      </c>
      <c r="N1319" s="4">
        <v>39110</v>
      </c>
      <c r="O1319" s="1">
        <v>2.17030999999999</v>
      </c>
      <c r="P1319" s="1">
        <v>3.2850999999999999</v>
      </c>
      <c r="Q1319" s="1">
        <v>1114.6410000000001</v>
      </c>
      <c r="R1319" s="1"/>
    </row>
    <row r="1320" spans="1:18" x14ac:dyDescent="0.2">
      <c r="A1320" t="s">
        <v>103</v>
      </c>
      <c r="B1320">
        <v>2009</v>
      </c>
      <c r="C1320" t="s">
        <v>23</v>
      </c>
      <c r="D1320" s="1">
        <v>76.922740000000005</v>
      </c>
      <c r="E1320" s="1">
        <v>69.150800000000004</v>
      </c>
      <c r="F1320" s="2">
        <v>7.8799999999999999E-3</v>
      </c>
      <c r="G1320" s="2">
        <v>1.94764</v>
      </c>
      <c r="H1320" s="3">
        <v>25</v>
      </c>
      <c r="I1320">
        <v>14.6</v>
      </c>
      <c r="J1320">
        <v>99</v>
      </c>
      <c r="K1320">
        <v>97</v>
      </c>
      <c r="L1320">
        <v>98</v>
      </c>
      <c r="M1320">
        <v>99.988780000000006</v>
      </c>
      <c r="N1320" s="4">
        <v>35300</v>
      </c>
      <c r="O1320" s="1">
        <v>2.5924900000000002</v>
      </c>
      <c r="P1320" s="1">
        <v>4.0568499999999998</v>
      </c>
      <c r="Q1320" s="1">
        <v>1185.076</v>
      </c>
      <c r="R1320" s="1"/>
    </row>
    <row r="1321" spans="1:18" x14ac:dyDescent="0.2">
      <c r="A1321" t="s">
        <v>103</v>
      </c>
      <c r="B1321">
        <v>2010</v>
      </c>
      <c r="C1321" t="s">
        <v>23</v>
      </c>
      <c r="D1321" s="1">
        <v>77.16619</v>
      </c>
      <c r="E1321" s="1">
        <v>65.971859999999893</v>
      </c>
      <c r="F1321" s="2">
        <v>7.4349999999999998E-3</v>
      </c>
      <c r="G1321" s="2">
        <v>1.96245</v>
      </c>
      <c r="H1321" s="3">
        <v>25</v>
      </c>
      <c r="I1321">
        <v>15</v>
      </c>
      <c r="J1321">
        <v>99</v>
      </c>
      <c r="K1321">
        <v>99</v>
      </c>
      <c r="L1321">
        <v>99</v>
      </c>
      <c r="M1321">
        <v>99.99888</v>
      </c>
      <c r="N1321" s="4">
        <v>36070</v>
      </c>
      <c r="O1321" s="1">
        <v>2.4198300000000001</v>
      </c>
      <c r="P1321" s="1">
        <v>3.8429099999999998</v>
      </c>
      <c r="Q1321" s="1">
        <v>1240.8599999999999</v>
      </c>
      <c r="R1321" s="1"/>
    </row>
    <row r="1322" spans="1:18" x14ac:dyDescent="0.2">
      <c r="A1322" t="s">
        <v>103</v>
      </c>
      <c r="B1322">
        <v>2011</v>
      </c>
      <c r="C1322" t="s">
        <v>23</v>
      </c>
      <c r="D1322" s="1">
        <v>77.173699999999997</v>
      </c>
      <c r="E1322" s="1">
        <v>65.570509999999999</v>
      </c>
      <c r="F1322" s="2">
        <v>7.0949999999999997E-3</v>
      </c>
      <c r="G1322" s="2">
        <v>1.6591899999999999</v>
      </c>
      <c r="H1322" s="3">
        <v>25</v>
      </c>
      <c r="I1322">
        <v>15.4</v>
      </c>
      <c r="J1322">
        <v>99</v>
      </c>
      <c r="K1322">
        <v>99</v>
      </c>
      <c r="L1322">
        <v>99</v>
      </c>
      <c r="M1322">
        <v>100</v>
      </c>
      <c r="N1322" s="4">
        <v>35440</v>
      </c>
      <c r="O1322" s="1">
        <v>2.23692</v>
      </c>
      <c r="P1322" s="1">
        <v>3.5769099999999998</v>
      </c>
      <c r="Q1322" s="1">
        <v>1278.1510000000001</v>
      </c>
      <c r="R1322" s="1"/>
    </row>
    <row r="1323" spans="1:18" x14ac:dyDescent="0.2">
      <c r="A1323" t="s">
        <v>103</v>
      </c>
      <c r="B1323">
        <v>2012</v>
      </c>
      <c r="C1323" t="s">
        <v>23</v>
      </c>
      <c r="D1323" s="1">
        <v>77.718019999999996</v>
      </c>
      <c r="E1323" s="1">
        <v>65.731409999999997</v>
      </c>
      <c r="F1323" s="2">
        <v>6.8149999999999999E-3</v>
      </c>
      <c r="G1323" s="2">
        <v>1.7178599999999999</v>
      </c>
      <c r="H1323" s="3">
        <v>24.9</v>
      </c>
      <c r="I1323">
        <v>15.7</v>
      </c>
      <c r="J1323">
        <v>99</v>
      </c>
      <c r="K1323">
        <v>99</v>
      </c>
      <c r="L1323">
        <v>99</v>
      </c>
      <c r="M1323">
        <v>100</v>
      </c>
      <c r="N1323" s="4">
        <v>36540</v>
      </c>
      <c r="O1323" s="1">
        <v>2.68345999999999</v>
      </c>
      <c r="P1323" s="1">
        <v>4.1064299999999996</v>
      </c>
      <c r="Q1323" s="1">
        <v>1299.944</v>
      </c>
      <c r="R1323" s="1"/>
    </row>
    <row r="1324" spans="1:18" x14ac:dyDescent="0.2">
      <c r="A1324" t="s">
        <v>103</v>
      </c>
      <c r="B1324">
        <v>2013</v>
      </c>
      <c r="C1324" t="s">
        <v>23</v>
      </c>
      <c r="D1324" s="1">
        <v>78.313249999999996</v>
      </c>
      <c r="E1324" s="1">
        <v>62.776940000000003</v>
      </c>
      <c r="F1324" s="2">
        <v>6.6699999999999997E-3</v>
      </c>
      <c r="G1324" s="2">
        <v>1.64879</v>
      </c>
      <c r="H1324" s="3">
        <v>24.9</v>
      </c>
      <c r="I1324">
        <v>16.100000000000001</v>
      </c>
      <c r="J1324">
        <v>99</v>
      </c>
      <c r="K1324">
        <v>99</v>
      </c>
      <c r="L1324">
        <v>99</v>
      </c>
      <c r="M1324">
        <v>100</v>
      </c>
      <c r="N1324" s="4">
        <v>38930</v>
      </c>
      <c r="O1324" s="1">
        <v>2.8083499999999999</v>
      </c>
      <c r="P1324" s="1">
        <v>4.31074</v>
      </c>
      <c r="Q1324" s="1">
        <v>1315.02799999999</v>
      </c>
      <c r="R1324" s="1"/>
    </row>
    <row r="1325" spans="1:18" x14ac:dyDescent="0.2">
      <c r="A1325" t="s">
        <v>103</v>
      </c>
      <c r="B1325">
        <v>2014</v>
      </c>
      <c r="C1325" t="s">
        <v>23</v>
      </c>
      <c r="D1325" s="1">
        <v>78.295469999999995</v>
      </c>
      <c r="E1325" s="1">
        <v>61.953309999999902</v>
      </c>
      <c r="F1325" s="2">
        <v>6.5550000000000001E-3</v>
      </c>
      <c r="G1325" s="2">
        <v>1.5662199999999999</v>
      </c>
      <c r="H1325" s="3">
        <v>24.9</v>
      </c>
      <c r="I1325">
        <v>16.399999999999999</v>
      </c>
      <c r="J1325">
        <v>99</v>
      </c>
      <c r="K1325">
        <v>98</v>
      </c>
      <c r="L1325">
        <v>98</v>
      </c>
      <c r="M1325">
        <v>100</v>
      </c>
      <c r="N1325" s="4">
        <v>38470</v>
      </c>
      <c r="O1325" s="1">
        <v>2.8672499999999999</v>
      </c>
      <c r="P1325" s="1">
        <v>4.4068199999999997</v>
      </c>
      <c r="Q1325" s="1">
        <v>1336.075</v>
      </c>
      <c r="R1325" s="1"/>
    </row>
    <row r="1326" spans="1:18" x14ac:dyDescent="0.2">
      <c r="A1326" t="s">
        <v>103</v>
      </c>
      <c r="B1326">
        <v>2015</v>
      </c>
      <c r="C1326" t="s">
        <v>23</v>
      </c>
      <c r="D1326" s="1">
        <v>78.753259999999997</v>
      </c>
      <c r="E1326" s="1">
        <v>58.518189999999997</v>
      </c>
      <c r="F1326" s="2">
        <v>6.4450000000000002E-3</v>
      </c>
      <c r="G1326" s="2">
        <v>1.52651</v>
      </c>
      <c r="H1326" s="3">
        <v>24.8</v>
      </c>
      <c r="I1326">
        <v>16.8</v>
      </c>
      <c r="J1326">
        <v>99</v>
      </c>
      <c r="K1326">
        <v>98</v>
      </c>
      <c r="L1326">
        <v>98</v>
      </c>
      <c r="M1326">
        <v>100</v>
      </c>
      <c r="N1326" s="4">
        <v>44300</v>
      </c>
      <c r="O1326" s="1">
        <v>3.2280599999999899</v>
      </c>
      <c r="P1326" s="1">
        <v>4.9750699999999997</v>
      </c>
      <c r="Q1326" s="1">
        <v>1371.8510000000001</v>
      </c>
      <c r="R1326" s="1"/>
    </row>
    <row r="1327" spans="1:18" x14ac:dyDescent="0.2">
      <c r="A1327" t="s">
        <v>103</v>
      </c>
      <c r="B1327">
        <v>2016</v>
      </c>
      <c r="C1327" t="s">
        <v>23</v>
      </c>
      <c r="D1327" s="1">
        <v>79.063800000000001</v>
      </c>
      <c r="E1327" s="1">
        <v>56.8069699999999</v>
      </c>
      <c r="F1327" s="2">
        <v>6.43E-3</v>
      </c>
      <c r="G1327" s="2">
        <v>1.3863799999999999</v>
      </c>
      <c r="H1327" s="3">
        <v>24.8</v>
      </c>
      <c r="I1327">
        <v>17.2</v>
      </c>
      <c r="J1327">
        <v>99</v>
      </c>
      <c r="K1327">
        <v>99</v>
      </c>
      <c r="L1327">
        <v>99</v>
      </c>
      <c r="M1327">
        <v>100</v>
      </c>
      <c r="N1327" s="4">
        <v>44120</v>
      </c>
      <c r="O1327" s="1">
        <v>2.9812099999999999</v>
      </c>
      <c r="P1327" s="1">
        <v>4.8582299999999998</v>
      </c>
      <c r="Q1327" s="1">
        <v>1425.7919999999999</v>
      </c>
      <c r="R1327" s="1"/>
    </row>
    <row r="1328" spans="1:18" x14ac:dyDescent="0.2">
      <c r="A1328" t="s">
        <v>104</v>
      </c>
      <c r="B1328">
        <v>2000</v>
      </c>
      <c r="C1328" t="s">
        <v>23</v>
      </c>
      <c r="D1328" s="1">
        <v>69.204989999999995</v>
      </c>
      <c r="E1328" s="1">
        <v>166.15369999999999</v>
      </c>
      <c r="F1328" s="2">
        <v>3.8045000000000002E-2</v>
      </c>
      <c r="G1328" s="2">
        <v>0.13925000000000001</v>
      </c>
      <c r="H1328" s="3">
        <v>27.6</v>
      </c>
      <c r="I1328">
        <v>9</v>
      </c>
      <c r="J1328">
        <v>98</v>
      </c>
      <c r="K1328">
        <v>98</v>
      </c>
      <c r="L1328">
        <v>98</v>
      </c>
      <c r="M1328">
        <v>97.870949999999993</v>
      </c>
      <c r="N1328" s="4">
        <v>6000</v>
      </c>
      <c r="O1328" s="1">
        <v>1.73207</v>
      </c>
      <c r="P1328" s="1">
        <v>4.9224399999999999</v>
      </c>
      <c r="Q1328" s="1">
        <v>68831.561000000002</v>
      </c>
      <c r="R1328" s="1"/>
    </row>
    <row r="1329" spans="1:18" x14ac:dyDescent="0.2">
      <c r="A1329" t="s">
        <v>104</v>
      </c>
      <c r="B1329">
        <v>2001</v>
      </c>
      <c r="C1329" t="s">
        <v>23</v>
      </c>
      <c r="D1329" s="1">
        <v>68.973079999999996</v>
      </c>
      <c r="E1329" s="1">
        <v>172.78970000000001</v>
      </c>
      <c r="F1329" s="2">
        <v>3.5654999999999999E-2</v>
      </c>
      <c r="G1329" s="2">
        <v>0.13175000000000001</v>
      </c>
      <c r="H1329" s="3">
        <v>27.8</v>
      </c>
      <c r="I1329">
        <v>9.5</v>
      </c>
      <c r="J1329">
        <v>97</v>
      </c>
      <c r="K1329">
        <v>99</v>
      </c>
      <c r="L1329">
        <v>99</v>
      </c>
      <c r="M1329">
        <v>97.94453</v>
      </c>
      <c r="N1329" s="4">
        <v>6240</v>
      </c>
      <c r="O1329" s="1">
        <v>1.8480000000000001</v>
      </c>
      <c r="P1329" s="1">
        <v>5.4002999999999997</v>
      </c>
      <c r="Q1329" s="1">
        <v>70152.660999999993</v>
      </c>
      <c r="R1329" s="1"/>
    </row>
    <row r="1330" spans="1:18" x14ac:dyDescent="0.2">
      <c r="A1330" t="s">
        <v>104</v>
      </c>
      <c r="B1330">
        <v>2002</v>
      </c>
      <c r="C1330" t="s">
        <v>23</v>
      </c>
      <c r="D1330" s="1">
        <v>69.005709999999993</v>
      </c>
      <c r="E1330" s="1">
        <v>173.74889999999999</v>
      </c>
      <c r="F1330" s="2">
        <v>3.3364999999999999E-2</v>
      </c>
      <c r="G1330" s="2">
        <v>0.13835999999999901</v>
      </c>
      <c r="H1330" s="3">
        <v>27.9</v>
      </c>
      <c r="I1330">
        <v>10</v>
      </c>
      <c r="J1330">
        <v>97</v>
      </c>
      <c r="K1330">
        <v>97</v>
      </c>
      <c r="L1330">
        <v>97</v>
      </c>
      <c r="M1330">
        <v>98.018019999999893</v>
      </c>
      <c r="N1330" s="4">
        <v>6380</v>
      </c>
      <c r="O1330" s="1">
        <v>1.8990799999999901</v>
      </c>
      <c r="P1330" s="1">
        <v>5.5107400000000002</v>
      </c>
      <c r="Q1330" s="1">
        <v>71485.043000000005</v>
      </c>
      <c r="R1330" s="1"/>
    </row>
    <row r="1331" spans="1:18" x14ac:dyDescent="0.2">
      <c r="A1331" t="s">
        <v>104</v>
      </c>
      <c r="B1331">
        <v>2003</v>
      </c>
      <c r="C1331" t="s">
        <v>23</v>
      </c>
      <c r="D1331" s="1">
        <v>68.945070000000001</v>
      </c>
      <c r="E1331" s="1">
        <v>174.72370000000001</v>
      </c>
      <c r="F1331" s="2">
        <v>3.1514999999999897E-2</v>
      </c>
      <c r="G1331" s="2">
        <v>0.14015999999999901</v>
      </c>
      <c r="H1331" s="3">
        <v>28</v>
      </c>
      <c r="I1331">
        <v>10.5</v>
      </c>
      <c r="J1331">
        <v>98</v>
      </c>
      <c r="K1331">
        <v>98</v>
      </c>
      <c r="L1331">
        <v>98</v>
      </c>
      <c r="M1331">
        <v>98.091449999999995</v>
      </c>
      <c r="N1331" s="4">
        <v>6560</v>
      </c>
      <c r="O1331" s="1">
        <v>1.6676899999999999</v>
      </c>
      <c r="P1331" s="1">
        <v>5.2242499999999996</v>
      </c>
      <c r="Q1331" s="1">
        <v>72826.096999999994</v>
      </c>
      <c r="R1331" s="1"/>
    </row>
    <row r="1332" spans="1:18" x14ac:dyDescent="0.2">
      <c r="A1332" t="s">
        <v>104</v>
      </c>
      <c r="B1332">
        <v>2004</v>
      </c>
      <c r="C1332" t="s">
        <v>23</v>
      </c>
      <c r="D1332" s="1">
        <v>69.320430000000002</v>
      </c>
      <c r="E1332" s="1">
        <v>173.35560000000001</v>
      </c>
      <c r="F1332" s="2">
        <v>2.9975000000000002E-2</v>
      </c>
      <c r="G1332" s="2">
        <v>0.13938999999999999</v>
      </c>
      <c r="H1332" s="3">
        <v>28.1</v>
      </c>
      <c r="I1332">
        <v>11</v>
      </c>
      <c r="J1332">
        <v>97</v>
      </c>
      <c r="K1332">
        <v>97</v>
      </c>
      <c r="L1332">
        <v>97</v>
      </c>
      <c r="M1332">
        <v>98.1648</v>
      </c>
      <c r="N1332" s="4">
        <v>6890</v>
      </c>
      <c r="O1332" s="1">
        <v>1.5791299999999999</v>
      </c>
      <c r="P1332" s="1">
        <v>4.8573199999999996</v>
      </c>
      <c r="Q1332" s="1">
        <v>74172.073000000004</v>
      </c>
      <c r="R1332" s="1"/>
    </row>
    <row r="1333" spans="1:18" x14ac:dyDescent="0.2">
      <c r="A1333" t="s">
        <v>104</v>
      </c>
      <c r="B1333">
        <v>2005</v>
      </c>
      <c r="C1333" t="s">
        <v>23</v>
      </c>
      <c r="D1333" s="1">
        <v>69.612119999999905</v>
      </c>
      <c r="E1333" s="1">
        <v>172.20699999999999</v>
      </c>
      <c r="F1333" s="2">
        <v>2.8899999999999999E-2</v>
      </c>
      <c r="G1333" s="2">
        <v>0.14879000000000001</v>
      </c>
      <c r="H1333" s="3">
        <v>28.2</v>
      </c>
      <c r="I1333">
        <v>11.5</v>
      </c>
      <c r="J1333">
        <v>98</v>
      </c>
      <c r="K1333">
        <v>98</v>
      </c>
      <c r="L1333">
        <v>98</v>
      </c>
      <c r="M1333">
        <v>98.238079999999997</v>
      </c>
      <c r="N1333" s="4">
        <v>7230</v>
      </c>
      <c r="O1333" s="1">
        <v>1.58931</v>
      </c>
      <c r="P1333" s="1">
        <v>4.9222900000000003</v>
      </c>
      <c r="Q1333" s="1">
        <v>75523.569000000003</v>
      </c>
      <c r="R1333" s="1"/>
    </row>
    <row r="1334" spans="1:18" x14ac:dyDescent="0.2">
      <c r="A1334" t="s">
        <v>104</v>
      </c>
      <c r="B1334">
        <v>2006</v>
      </c>
      <c r="C1334" t="s">
        <v>23</v>
      </c>
      <c r="D1334" s="1">
        <v>69.650700000000001</v>
      </c>
      <c r="E1334" s="1">
        <v>174.07990000000001</v>
      </c>
      <c r="F1334" s="2">
        <v>2.8369999999999999E-2</v>
      </c>
      <c r="G1334" s="2">
        <v>0.16553999999999999</v>
      </c>
      <c r="H1334" s="3">
        <v>28.3</v>
      </c>
      <c r="I1334">
        <v>12</v>
      </c>
      <c r="J1334">
        <v>98</v>
      </c>
      <c r="K1334">
        <v>98</v>
      </c>
      <c r="L1334">
        <v>98</v>
      </c>
      <c r="M1334">
        <v>98.31129</v>
      </c>
      <c r="N1334" s="4">
        <v>7880</v>
      </c>
      <c r="O1334" s="1">
        <v>1.74427</v>
      </c>
      <c r="P1334" s="1">
        <v>4.8418999999999999</v>
      </c>
      <c r="Q1334" s="1">
        <v>76873.663</v>
      </c>
      <c r="R1334" s="1"/>
    </row>
    <row r="1335" spans="1:18" x14ac:dyDescent="0.2">
      <c r="A1335" t="s">
        <v>104</v>
      </c>
      <c r="B1335">
        <v>2007</v>
      </c>
      <c r="C1335" t="s">
        <v>23</v>
      </c>
      <c r="D1335" s="1">
        <v>69.787120000000002</v>
      </c>
      <c r="E1335" s="1">
        <v>171.83539999999999</v>
      </c>
      <c r="F1335" s="2">
        <v>2.8230000000000002E-2</v>
      </c>
      <c r="G1335" s="2">
        <v>0.18873000000000001</v>
      </c>
      <c r="H1335" s="3">
        <v>28.4</v>
      </c>
      <c r="I1335">
        <v>12.5</v>
      </c>
      <c r="J1335">
        <v>97</v>
      </c>
      <c r="K1335">
        <v>98</v>
      </c>
      <c r="L1335">
        <v>98</v>
      </c>
      <c r="M1335">
        <v>98.38364</v>
      </c>
      <c r="N1335" s="4">
        <v>8550</v>
      </c>
      <c r="O1335" s="1">
        <v>1.56856</v>
      </c>
      <c r="P1335" s="1">
        <v>4.4449300000000003</v>
      </c>
      <c r="Q1335" s="1">
        <v>78232.125999999902</v>
      </c>
      <c r="R1335" s="1"/>
    </row>
    <row r="1336" spans="1:18" x14ac:dyDescent="0.2">
      <c r="A1336" t="s">
        <v>104</v>
      </c>
      <c r="B1336">
        <v>2008</v>
      </c>
      <c r="C1336" t="s">
        <v>23</v>
      </c>
      <c r="D1336" s="1">
        <v>69.753569999999996</v>
      </c>
      <c r="E1336" s="1">
        <v>173.8</v>
      </c>
      <c r="F1336" s="2">
        <v>2.8174999999999999E-2</v>
      </c>
      <c r="G1336" s="2">
        <v>0.21002999999999999</v>
      </c>
      <c r="H1336" s="3">
        <v>28.6</v>
      </c>
      <c r="I1336">
        <v>13.1</v>
      </c>
      <c r="J1336">
        <v>92</v>
      </c>
      <c r="K1336">
        <v>97</v>
      </c>
      <c r="L1336">
        <v>97</v>
      </c>
      <c r="M1336">
        <v>98.455569999999994</v>
      </c>
      <c r="N1336" s="4">
        <v>9170</v>
      </c>
      <c r="O1336" s="1">
        <v>1.5361100000000001</v>
      </c>
      <c r="P1336" s="1">
        <v>4.4663500000000003</v>
      </c>
      <c r="Q1336" s="1">
        <v>79636.078999999998</v>
      </c>
      <c r="R1336" s="1"/>
    </row>
    <row r="1337" spans="1:18" x14ac:dyDescent="0.2">
      <c r="A1337" t="s">
        <v>104</v>
      </c>
      <c r="B1337">
        <v>2009</v>
      </c>
      <c r="C1337" t="s">
        <v>23</v>
      </c>
      <c r="D1337" s="1">
        <v>69.719899999999996</v>
      </c>
      <c r="E1337" s="1">
        <v>177.7638</v>
      </c>
      <c r="F1337" s="2">
        <v>2.7834999999999999E-2</v>
      </c>
      <c r="G1337" s="2">
        <v>0.18937999999999999</v>
      </c>
      <c r="H1337" s="3">
        <v>28.7</v>
      </c>
      <c r="I1337">
        <v>13.6</v>
      </c>
      <c r="J1337">
        <v>95</v>
      </c>
      <c r="K1337">
        <v>97</v>
      </c>
      <c r="L1337">
        <v>97</v>
      </c>
      <c r="M1337">
        <v>98.527619999999999</v>
      </c>
      <c r="N1337" s="4">
        <v>9420</v>
      </c>
      <c r="O1337" s="1">
        <v>1.53461</v>
      </c>
      <c r="P1337" s="1">
        <v>4.3787000000000003</v>
      </c>
      <c r="Q1337" s="1">
        <v>81134.797999999995</v>
      </c>
      <c r="R1337" s="1"/>
    </row>
    <row r="1338" spans="1:18" x14ac:dyDescent="0.2">
      <c r="A1338" t="s">
        <v>104</v>
      </c>
      <c r="B1338">
        <v>2010</v>
      </c>
      <c r="C1338" t="s">
        <v>23</v>
      </c>
      <c r="D1338" s="1">
        <v>69.730109999999996</v>
      </c>
      <c r="E1338" s="1">
        <v>177.90379999999999</v>
      </c>
      <c r="F1338" s="2">
        <v>2.681E-2</v>
      </c>
      <c r="G1338" s="2">
        <v>0.19766</v>
      </c>
      <c r="H1338" s="3">
        <v>28.8</v>
      </c>
      <c r="I1338">
        <v>14.2</v>
      </c>
      <c r="J1338">
        <v>96</v>
      </c>
      <c r="K1338">
        <v>97</v>
      </c>
      <c r="L1338">
        <v>97</v>
      </c>
      <c r="M1338">
        <v>98.599719999999905</v>
      </c>
      <c r="N1338" s="4">
        <v>9620</v>
      </c>
      <c r="O1338" s="1">
        <v>1.3676900000000001</v>
      </c>
      <c r="P1338" s="1">
        <v>4.1532</v>
      </c>
      <c r="Q1338" s="1">
        <v>82761.235000000001</v>
      </c>
      <c r="R1338" s="1"/>
    </row>
    <row r="1339" spans="1:18" x14ac:dyDescent="0.2">
      <c r="A1339" t="s">
        <v>104</v>
      </c>
      <c r="B1339">
        <v>2011</v>
      </c>
      <c r="C1339" t="s">
        <v>23</v>
      </c>
      <c r="D1339" s="1">
        <v>70.104740000000007</v>
      </c>
      <c r="E1339" s="1">
        <v>174.60470000000001</v>
      </c>
      <c r="F1339" s="2">
        <v>2.5004999999999999E-2</v>
      </c>
      <c r="G1339" s="2">
        <v>0.18572</v>
      </c>
      <c r="H1339" s="3">
        <v>28.9</v>
      </c>
      <c r="I1339">
        <v>14.8</v>
      </c>
      <c r="J1339">
        <v>96</v>
      </c>
      <c r="K1339">
        <v>96</v>
      </c>
      <c r="L1339">
        <v>96</v>
      </c>
      <c r="M1339">
        <v>98.671930000000003</v>
      </c>
      <c r="N1339" s="4">
        <v>9730</v>
      </c>
      <c r="O1339" s="1">
        <v>1.4745999999999999</v>
      </c>
      <c r="P1339" s="1">
        <v>4.3570699999999896</v>
      </c>
      <c r="Q1339" s="1">
        <v>84529.251999999993</v>
      </c>
      <c r="R1339" s="1"/>
    </row>
    <row r="1340" spans="1:18" x14ac:dyDescent="0.2">
      <c r="A1340" t="s">
        <v>104</v>
      </c>
      <c r="B1340">
        <v>2012</v>
      </c>
      <c r="C1340" t="s">
        <v>23</v>
      </c>
      <c r="D1340" s="1">
        <v>69.913089999999997</v>
      </c>
      <c r="E1340" s="1">
        <v>173.82480000000001</v>
      </c>
      <c r="F1340" s="2">
        <v>2.2759999999999999E-2</v>
      </c>
      <c r="G1340" s="2">
        <v>0.19219</v>
      </c>
      <c r="H1340" s="3">
        <v>29.1</v>
      </c>
      <c r="I1340">
        <v>15.3</v>
      </c>
      <c r="J1340">
        <v>93</v>
      </c>
      <c r="K1340">
        <v>93</v>
      </c>
      <c r="L1340">
        <v>93</v>
      </c>
      <c r="M1340">
        <v>98.743769999999998</v>
      </c>
      <c r="N1340" s="4">
        <v>9940</v>
      </c>
      <c r="O1340" s="1">
        <v>1.3523000000000001</v>
      </c>
      <c r="P1340" s="1">
        <v>4.5530499999999998</v>
      </c>
      <c r="Q1340" s="1">
        <v>86422.243000000002</v>
      </c>
      <c r="R1340" s="1"/>
    </row>
    <row r="1341" spans="1:18" x14ac:dyDescent="0.2">
      <c r="A1341" t="s">
        <v>104</v>
      </c>
      <c r="B1341">
        <v>2013</v>
      </c>
      <c r="C1341" t="s">
        <v>23</v>
      </c>
      <c r="D1341" s="1">
        <v>70.666919999999905</v>
      </c>
      <c r="E1341" s="1">
        <v>167.2037</v>
      </c>
      <c r="F1341" s="2">
        <v>2.0604999999999998E-2</v>
      </c>
      <c r="G1341" s="2">
        <v>0.18937999999999999</v>
      </c>
      <c r="H1341" s="3">
        <v>29.2</v>
      </c>
      <c r="I1341">
        <v>15.9</v>
      </c>
      <c r="J1341">
        <v>96</v>
      </c>
      <c r="K1341">
        <v>97</v>
      </c>
      <c r="L1341">
        <v>97</v>
      </c>
      <c r="M1341">
        <v>98.815799999999996</v>
      </c>
      <c r="N1341" s="4">
        <v>10080</v>
      </c>
      <c r="O1341" s="1">
        <v>1.4390499999999999</v>
      </c>
      <c r="P1341" s="1">
        <v>4.6541600000000001</v>
      </c>
      <c r="Q1341" s="1">
        <v>88404.645999999993</v>
      </c>
      <c r="R1341" s="1"/>
    </row>
    <row r="1342" spans="1:18" x14ac:dyDescent="0.2">
      <c r="A1342" t="s">
        <v>104</v>
      </c>
      <c r="B1342">
        <v>2014</v>
      </c>
      <c r="C1342" t="s">
        <v>23</v>
      </c>
      <c r="D1342" s="1">
        <v>70.64349</v>
      </c>
      <c r="E1342" s="1">
        <v>164.60570000000001</v>
      </c>
      <c r="F1342" s="2">
        <v>1.90949999999999E-2</v>
      </c>
      <c r="G1342" s="2">
        <v>0.19245999999999999</v>
      </c>
      <c r="H1342" s="3">
        <v>29.3</v>
      </c>
      <c r="I1342">
        <v>16.399999999999999</v>
      </c>
      <c r="J1342">
        <v>93</v>
      </c>
      <c r="K1342">
        <v>94</v>
      </c>
      <c r="L1342">
        <v>94</v>
      </c>
      <c r="M1342">
        <v>98.887979999999999</v>
      </c>
      <c r="N1342" s="4">
        <v>10350</v>
      </c>
      <c r="O1342" s="1">
        <v>1.48455</v>
      </c>
      <c r="P1342" s="1">
        <v>4.6917400000000002</v>
      </c>
      <c r="Q1342" s="1">
        <v>90424.656000000003</v>
      </c>
      <c r="R1342" s="1"/>
    </row>
    <row r="1343" spans="1:18" x14ac:dyDescent="0.2">
      <c r="A1343" t="s">
        <v>104</v>
      </c>
      <c r="B1343">
        <v>2015</v>
      </c>
      <c r="C1343" t="s">
        <v>23</v>
      </c>
      <c r="D1343" s="1">
        <v>70.259349999999998</v>
      </c>
      <c r="E1343" s="1">
        <v>165.6337</v>
      </c>
      <c r="F1343" s="2">
        <v>1.8055000000000002E-2</v>
      </c>
      <c r="G1343" s="2">
        <v>0.18287999999999999</v>
      </c>
      <c r="H1343" s="3">
        <v>29.5</v>
      </c>
      <c r="I1343">
        <v>17</v>
      </c>
      <c r="J1343">
        <v>92</v>
      </c>
      <c r="K1343">
        <v>93</v>
      </c>
      <c r="L1343">
        <v>93</v>
      </c>
      <c r="M1343">
        <v>98.960329999999999</v>
      </c>
      <c r="N1343" s="4">
        <v>10750</v>
      </c>
      <c r="O1343" s="1">
        <v>1.66733</v>
      </c>
      <c r="P1343" s="1">
        <v>5.33657</v>
      </c>
      <c r="Q1343" s="1">
        <v>92442.546999999904</v>
      </c>
      <c r="R1343" s="1"/>
    </row>
    <row r="1344" spans="1:18" x14ac:dyDescent="0.2">
      <c r="A1344" t="s">
        <v>104</v>
      </c>
      <c r="B1344">
        <v>2016</v>
      </c>
      <c r="C1344" t="s">
        <v>23</v>
      </c>
      <c r="D1344" s="1">
        <v>70.543099999999995</v>
      </c>
      <c r="E1344" s="1">
        <v>164.5883</v>
      </c>
      <c r="F1344" s="2">
        <v>1.7780000000000001E-2</v>
      </c>
      <c r="G1344" s="2">
        <v>0.14540999999999901</v>
      </c>
      <c r="H1344" s="3">
        <v>29.6</v>
      </c>
      <c r="I1344">
        <v>17.600000000000001</v>
      </c>
      <c r="J1344">
        <v>95</v>
      </c>
      <c r="K1344">
        <v>95</v>
      </c>
      <c r="L1344">
        <v>95</v>
      </c>
      <c r="M1344">
        <v>99.032859999999999</v>
      </c>
      <c r="N1344" s="4">
        <v>11140</v>
      </c>
      <c r="O1344" s="1">
        <v>1.65567999999999</v>
      </c>
      <c r="P1344" s="1">
        <v>5.3630500000000003</v>
      </c>
      <c r="Q1344" s="1">
        <v>94447.073000000004</v>
      </c>
      <c r="R1344" s="1"/>
    </row>
    <row r="1345" spans="1:18" x14ac:dyDescent="0.2">
      <c r="A1345" t="s">
        <v>105</v>
      </c>
      <c r="B1345">
        <v>2000</v>
      </c>
      <c r="C1345" t="s">
        <v>23</v>
      </c>
      <c r="D1345" s="1">
        <v>70.108760000000004</v>
      </c>
      <c r="E1345" s="1">
        <v>153.27209999999999</v>
      </c>
      <c r="F1345" s="2">
        <v>2.7969999999999998E-2</v>
      </c>
      <c r="G1345" s="2">
        <v>1.153E-2</v>
      </c>
      <c r="H1345" s="3">
        <v>25</v>
      </c>
      <c r="I1345">
        <v>4.4000000000000004</v>
      </c>
      <c r="J1345">
        <v>99</v>
      </c>
      <c r="K1345">
        <v>99</v>
      </c>
      <c r="L1345">
        <v>99</v>
      </c>
      <c r="M1345">
        <v>94.943869999999905</v>
      </c>
      <c r="N1345" s="4">
        <v>10520</v>
      </c>
      <c r="O1345" s="1">
        <v>1.7855700000000001</v>
      </c>
      <c r="P1345" s="1">
        <v>4.7350399999999997</v>
      </c>
      <c r="Q1345" s="1">
        <v>65623.404999999999</v>
      </c>
      <c r="R1345" s="1"/>
    </row>
    <row r="1346" spans="1:18" x14ac:dyDescent="0.2">
      <c r="A1346" t="s">
        <v>105</v>
      </c>
      <c r="B1346">
        <v>2001</v>
      </c>
      <c r="C1346" t="s">
        <v>23</v>
      </c>
      <c r="D1346" s="1">
        <v>70.483909999999995</v>
      </c>
      <c r="E1346" s="1">
        <v>150.09209999999999</v>
      </c>
      <c r="F1346" s="2">
        <v>2.6440000000000002E-2</v>
      </c>
      <c r="G1346" s="2">
        <v>1.153E-2</v>
      </c>
      <c r="H1346" s="3">
        <v>25.1</v>
      </c>
      <c r="I1346">
        <v>4.7</v>
      </c>
      <c r="J1346">
        <v>96</v>
      </c>
      <c r="K1346">
        <v>95</v>
      </c>
      <c r="L1346">
        <v>96</v>
      </c>
      <c r="M1346">
        <v>95.002949999999998</v>
      </c>
      <c r="N1346" s="4">
        <v>10720</v>
      </c>
      <c r="O1346" s="1">
        <v>1.9547599999999901</v>
      </c>
      <c r="P1346" s="1">
        <v>5.1081699999999897</v>
      </c>
      <c r="Q1346" s="1">
        <v>66449.111999999994</v>
      </c>
      <c r="R1346" s="1"/>
    </row>
    <row r="1347" spans="1:18" x14ac:dyDescent="0.2">
      <c r="A1347" t="s">
        <v>105</v>
      </c>
      <c r="B1347">
        <v>2002</v>
      </c>
      <c r="C1347" t="s">
        <v>23</v>
      </c>
      <c r="D1347" s="1">
        <v>70.855350000000001</v>
      </c>
      <c r="E1347" s="1">
        <v>146.6901</v>
      </c>
      <c r="F1347" s="2">
        <v>2.5219999999999999E-2</v>
      </c>
      <c r="G1347" s="2">
        <v>1.153E-2</v>
      </c>
      <c r="H1347" s="3">
        <v>25.2</v>
      </c>
      <c r="I1347">
        <v>5</v>
      </c>
      <c r="J1347">
        <v>99</v>
      </c>
      <c r="K1347">
        <v>99</v>
      </c>
      <c r="L1347">
        <v>99</v>
      </c>
      <c r="M1347">
        <v>95.061549999999997</v>
      </c>
      <c r="N1347" s="4">
        <v>11560</v>
      </c>
      <c r="O1347" s="1">
        <v>1.8673599999999999</v>
      </c>
      <c r="P1347" s="1">
        <v>4.7559300000000002</v>
      </c>
      <c r="Q1347" s="1">
        <v>67284.796000000002</v>
      </c>
      <c r="R1347" s="1"/>
    </row>
    <row r="1348" spans="1:18" x14ac:dyDescent="0.2">
      <c r="A1348" t="s">
        <v>105</v>
      </c>
      <c r="B1348">
        <v>2003</v>
      </c>
      <c r="C1348" t="s">
        <v>23</v>
      </c>
      <c r="D1348" s="1">
        <v>70.076709999999906</v>
      </c>
      <c r="E1348" s="1">
        <v>158.7107</v>
      </c>
      <c r="F1348" s="2">
        <v>2.46E-2</v>
      </c>
      <c r="G1348" s="2">
        <v>1.153E-2</v>
      </c>
      <c r="H1348" s="3">
        <v>25.3</v>
      </c>
      <c r="I1348">
        <v>5.3</v>
      </c>
      <c r="J1348">
        <v>99</v>
      </c>
      <c r="K1348">
        <v>99</v>
      </c>
      <c r="L1348">
        <v>99</v>
      </c>
      <c r="M1348">
        <v>95.119659999999996</v>
      </c>
      <c r="N1348" s="4">
        <v>12640</v>
      </c>
      <c r="O1348" s="1">
        <v>2.0224299999999999</v>
      </c>
      <c r="P1348" s="1">
        <v>5.1322299999999998</v>
      </c>
      <c r="Q1348" s="1">
        <v>68122.937999999995</v>
      </c>
      <c r="R1348" s="1"/>
    </row>
    <row r="1349" spans="1:18" x14ac:dyDescent="0.2">
      <c r="A1349" t="s">
        <v>105</v>
      </c>
      <c r="B1349">
        <v>2004</v>
      </c>
      <c r="C1349" t="s">
        <v>23</v>
      </c>
      <c r="D1349" s="1">
        <v>71.457719999999995</v>
      </c>
      <c r="E1349" s="1">
        <v>142.37950000000001</v>
      </c>
      <c r="F1349" s="2">
        <v>2.3175000000000001E-2</v>
      </c>
      <c r="G1349" s="2">
        <v>1.153E-2</v>
      </c>
      <c r="H1349" s="3">
        <v>25.4</v>
      </c>
      <c r="I1349">
        <v>5.6</v>
      </c>
      <c r="J1349">
        <v>96</v>
      </c>
      <c r="K1349">
        <v>98</v>
      </c>
      <c r="L1349">
        <v>99</v>
      </c>
      <c r="M1349">
        <v>95.177180000000007</v>
      </c>
      <c r="N1349" s="4">
        <v>13330</v>
      </c>
      <c r="O1349" s="1">
        <v>1.88934</v>
      </c>
      <c r="P1349" s="1">
        <v>5.1857499999999996</v>
      </c>
      <c r="Q1349" s="1">
        <v>68951.281000000003</v>
      </c>
      <c r="R1349" s="1"/>
    </row>
    <row r="1350" spans="1:18" x14ac:dyDescent="0.2">
      <c r="A1350" t="s">
        <v>105</v>
      </c>
      <c r="B1350">
        <v>2005</v>
      </c>
      <c r="C1350" t="s">
        <v>23</v>
      </c>
      <c r="D1350" s="1">
        <v>71.727019999999996</v>
      </c>
      <c r="E1350" s="1">
        <v>141.38200000000001</v>
      </c>
      <c r="F1350" s="2">
        <v>2.2044999999999999E-2</v>
      </c>
      <c r="G1350" s="2">
        <v>1.153E-2</v>
      </c>
      <c r="H1350" s="3">
        <v>25.4</v>
      </c>
      <c r="I1350">
        <v>5.9</v>
      </c>
      <c r="J1350">
        <v>94</v>
      </c>
      <c r="K1350">
        <v>95</v>
      </c>
      <c r="L1350">
        <v>95</v>
      </c>
      <c r="M1350">
        <v>95.171589999999995</v>
      </c>
      <c r="N1350" s="4">
        <v>14020</v>
      </c>
      <c r="O1350" s="1">
        <v>1.95625</v>
      </c>
      <c r="P1350" s="1">
        <v>5.30572</v>
      </c>
      <c r="Q1350" s="1">
        <v>69762.346999999994</v>
      </c>
      <c r="R1350" s="1"/>
    </row>
    <row r="1351" spans="1:18" x14ac:dyDescent="0.2">
      <c r="A1351" t="s">
        <v>105</v>
      </c>
      <c r="B1351">
        <v>2006</v>
      </c>
      <c r="C1351" t="s">
        <v>23</v>
      </c>
      <c r="D1351" s="1">
        <v>72.076549999999997</v>
      </c>
      <c r="E1351" s="1">
        <v>139.5181</v>
      </c>
      <c r="F1351" s="2">
        <v>2.0695000000000002E-2</v>
      </c>
      <c r="G1351" s="2">
        <v>1.6650000000000002E-2</v>
      </c>
      <c r="H1351" s="3">
        <v>25.5</v>
      </c>
      <c r="I1351">
        <v>6.2</v>
      </c>
      <c r="J1351">
        <v>99</v>
      </c>
      <c r="K1351">
        <v>99</v>
      </c>
      <c r="L1351">
        <v>98</v>
      </c>
      <c r="M1351">
        <v>95.165530000000004</v>
      </c>
      <c r="N1351" s="4">
        <v>15030</v>
      </c>
      <c r="O1351" s="1">
        <v>2.1666400000000001</v>
      </c>
      <c r="P1351" s="1">
        <v>5.1986299999999996</v>
      </c>
      <c r="Q1351" s="1">
        <v>70554.759999999995</v>
      </c>
      <c r="R1351" s="1"/>
    </row>
    <row r="1352" spans="1:18" x14ac:dyDescent="0.2">
      <c r="A1352" t="s">
        <v>105</v>
      </c>
      <c r="B1352">
        <v>2007</v>
      </c>
      <c r="C1352" t="s">
        <v>23</v>
      </c>
      <c r="D1352" s="1">
        <v>72.387959999999893</v>
      </c>
      <c r="E1352" s="1">
        <v>137.61850000000001</v>
      </c>
      <c r="F1352" s="2">
        <v>1.93449999999999E-2</v>
      </c>
      <c r="G1352" s="2">
        <v>2.341E-2</v>
      </c>
      <c r="H1352" s="3">
        <v>25.6</v>
      </c>
      <c r="I1352">
        <v>6.6</v>
      </c>
      <c r="J1352">
        <v>97</v>
      </c>
      <c r="K1352">
        <v>98</v>
      </c>
      <c r="L1352">
        <v>99</v>
      </c>
      <c r="M1352">
        <v>95.155010000000004</v>
      </c>
      <c r="N1352" s="4">
        <v>16550</v>
      </c>
      <c r="O1352" s="1">
        <v>2.00719</v>
      </c>
      <c r="P1352" s="1">
        <v>5.0397800000000004</v>
      </c>
      <c r="Q1352" s="1">
        <v>71336.475000000006</v>
      </c>
      <c r="R1352" s="1"/>
    </row>
    <row r="1353" spans="1:18" x14ac:dyDescent="0.2">
      <c r="A1353" t="s">
        <v>105</v>
      </c>
      <c r="B1353">
        <v>2008</v>
      </c>
      <c r="C1353" t="s">
        <v>23</v>
      </c>
      <c r="D1353" s="1">
        <v>72.726089999999999</v>
      </c>
      <c r="E1353" s="1">
        <v>133.5445</v>
      </c>
      <c r="F1353" s="2">
        <v>1.8089999999999998E-2</v>
      </c>
      <c r="G1353" s="2">
        <v>2.572E-2</v>
      </c>
      <c r="H1353" s="3">
        <v>25.6</v>
      </c>
      <c r="I1353">
        <v>6.9</v>
      </c>
      <c r="J1353">
        <v>98</v>
      </c>
      <c r="K1353">
        <v>99</v>
      </c>
      <c r="L1353">
        <v>99</v>
      </c>
      <c r="M1353">
        <v>95.142089999999996</v>
      </c>
      <c r="N1353" s="4">
        <v>16740</v>
      </c>
      <c r="O1353" s="1">
        <v>1.9583299999999999</v>
      </c>
      <c r="P1353" s="1">
        <v>5.2816799999999997</v>
      </c>
      <c r="Q1353" s="1">
        <v>72120.604000000007</v>
      </c>
      <c r="R1353" s="1"/>
    </row>
    <row r="1354" spans="1:18" x14ac:dyDescent="0.2">
      <c r="A1354" t="s">
        <v>105</v>
      </c>
      <c r="B1354">
        <v>2009</v>
      </c>
      <c r="C1354" t="s">
        <v>23</v>
      </c>
      <c r="D1354" s="1">
        <v>73.328509999999994</v>
      </c>
      <c r="E1354" s="1">
        <v>121.7611</v>
      </c>
      <c r="F1354" s="2">
        <v>1.6944999999999901E-2</v>
      </c>
      <c r="G1354" s="2">
        <v>2.7199999999999998E-2</v>
      </c>
      <c r="H1354" s="3">
        <v>25.7</v>
      </c>
      <c r="I1354">
        <v>7.3</v>
      </c>
      <c r="J1354">
        <v>99</v>
      </c>
      <c r="K1354">
        <v>99</v>
      </c>
      <c r="L1354">
        <v>99</v>
      </c>
      <c r="M1354">
        <v>95.128749999999997</v>
      </c>
      <c r="N1354" s="4">
        <v>16790</v>
      </c>
      <c r="O1354" s="1">
        <v>2.40422</v>
      </c>
      <c r="P1354" s="1">
        <v>6.5595499999999998</v>
      </c>
      <c r="Q1354" s="1">
        <v>72924.837</v>
      </c>
      <c r="R1354" s="1"/>
    </row>
    <row r="1355" spans="1:18" x14ac:dyDescent="0.2">
      <c r="A1355" t="s">
        <v>105</v>
      </c>
      <c r="B1355">
        <v>2010</v>
      </c>
      <c r="C1355" t="s">
        <v>23</v>
      </c>
      <c r="D1355" s="1">
        <v>73.99485</v>
      </c>
      <c r="E1355" s="1">
        <v>107.1033</v>
      </c>
      <c r="F1355" s="2">
        <v>1.6119999999999999E-2</v>
      </c>
      <c r="G1355" s="2">
        <v>2.9139999999999999E-2</v>
      </c>
      <c r="H1355" s="3">
        <v>25.8</v>
      </c>
      <c r="I1355">
        <v>7.6</v>
      </c>
      <c r="J1355">
        <v>99</v>
      </c>
      <c r="K1355">
        <v>99</v>
      </c>
      <c r="L1355">
        <v>99</v>
      </c>
      <c r="M1355">
        <v>95.11506</v>
      </c>
      <c r="N1355" s="4">
        <v>17770</v>
      </c>
      <c r="O1355" s="1">
        <v>2.1856100000000001</v>
      </c>
      <c r="P1355" s="1">
        <v>6.7547300000000003</v>
      </c>
      <c r="Q1355" s="1">
        <v>73762.519</v>
      </c>
      <c r="R1355" s="1"/>
    </row>
    <row r="1356" spans="1:18" x14ac:dyDescent="0.2">
      <c r="A1356" t="s">
        <v>105</v>
      </c>
      <c r="B1356">
        <v>2011</v>
      </c>
      <c r="C1356" t="s">
        <v>23</v>
      </c>
      <c r="D1356" s="1">
        <v>74.530240000000006</v>
      </c>
      <c r="E1356" s="1">
        <v>94.961399999999998</v>
      </c>
      <c r="F1356" s="2">
        <v>1.5494999999999899E-2</v>
      </c>
      <c r="G1356" s="2">
        <v>3.261E-2</v>
      </c>
      <c r="H1356" s="3">
        <v>25.8</v>
      </c>
      <c r="I1356">
        <v>8</v>
      </c>
      <c r="J1356">
        <v>99</v>
      </c>
      <c r="K1356">
        <v>99</v>
      </c>
      <c r="L1356">
        <v>99</v>
      </c>
      <c r="M1356">
        <v>95.100939999999994</v>
      </c>
      <c r="N1356" s="4">
        <v>18400</v>
      </c>
      <c r="O1356" s="1">
        <v>2.2040000000000002</v>
      </c>
      <c r="P1356" s="1">
        <v>6.6072499999999996</v>
      </c>
      <c r="Q1356" s="1">
        <v>74634.956999999995</v>
      </c>
      <c r="R1356" s="1"/>
    </row>
    <row r="1357" spans="1:18" x14ac:dyDescent="0.2">
      <c r="A1357" t="s">
        <v>105</v>
      </c>
      <c r="B1357">
        <v>2012</v>
      </c>
      <c r="C1357" t="s">
        <v>23</v>
      </c>
      <c r="D1357" s="1">
        <v>74.912669999999906</v>
      </c>
      <c r="E1357" s="1">
        <v>86.911829999999995</v>
      </c>
      <c r="F1357" s="2">
        <v>1.4914999999999999E-2</v>
      </c>
      <c r="G1357" s="2">
        <v>1.7780000000000001E-2</v>
      </c>
      <c r="H1357" s="3">
        <v>25.9</v>
      </c>
      <c r="I1357">
        <v>8.4</v>
      </c>
      <c r="J1357">
        <v>98</v>
      </c>
      <c r="K1357">
        <v>99</v>
      </c>
      <c r="L1357">
        <v>99</v>
      </c>
      <c r="M1357">
        <v>95.085400000000007</v>
      </c>
      <c r="N1357" s="4">
        <v>17270</v>
      </c>
      <c r="O1357" s="1">
        <v>2.2769599999999999</v>
      </c>
      <c r="P1357" s="1">
        <v>6.6364899999999896</v>
      </c>
      <c r="Q1357" s="1">
        <v>75539.877999999997</v>
      </c>
      <c r="R1357" s="1"/>
    </row>
    <row r="1358" spans="1:18" x14ac:dyDescent="0.2">
      <c r="A1358" t="s">
        <v>105</v>
      </c>
      <c r="B1358">
        <v>2013</v>
      </c>
      <c r="C1358" t="s">
        <v>23</v>
      </c>
      <c r="D1358" s="1">
        <v>75.126859999999994</v>
      </c>
      <c r="E1358" s="1">
        <v>84.207939999999994</v>
      </c>
      <c r="F1358" s="2">
        <v>1.4540000000000001E-2</v>
      </c>
      <c r="G1358" s="2">
        <v>1.0449999999999999E-2</v>
      </c>
      <c r="H1358" s="3">
        <v>26</v>
      </c>
      <c r="I1358">
        <v>8.6999999999999993</v>
      </c>
      <c r="J1358">
        <v>98</v>
      </c>
      <c r="K1358">
        <v>98</v>
      </c>
      <c r="L1358">
        <v>98</v>
      </c>
      <c r="M1358">
        <v>95.068759999999997</v>
      </c>
      <c r="N1358" s="4">
        <v>17320</v>
      </c>
      <c r="O1358" s="1">
        <v>2.3071000000000002</v>
      </c>
      <c r="P1358" s="1">
        <v>5.9938000000000002</v>
      </c>
      <c r="Q1358" s="1">
        <v>76481.960999999996</v>
      </c>
      <c r="R1358" s="1"/>
    </row>
    <row r="1359" spans="1:18" x14ac:dyDescent="0.2">
      <c r="A1359" t="s">
        <v>105</v>
      </c>
      <c r="B1359">
        <v>2014</v>
      </c>
      <c r="C1359" t="s">
        <v>23</v>
      </c>
      <c r="D1359" s="1">
        <v>75.306079999999994</v>
      </c>
      <c r="E1359" s="1">
        <v>82.665180000000007</v>
      </c>
      <c r="F1359" s="2">
        <v>1.4075000000000001E-2</v>
      </c>
      <c r="G1359" s="2">
        <v>8.9700000000000005E-3</v>
      </c>
      <c r="H1359" s="3">
        <v>26</v>
      </c>
      <c r="I1359">
        <v>9.1</v>
      </c>
      <c r="J1359">
        <v>99</v>
      </c>
      <c r="K1359">
        <v>99</v>
      </c>
      <c r="L1359">
        <v>99</v>
      </c>
      <c r="M1359">
        <v>95.113559999999893</v>
      </c>
      <c r="N1359" s="4">
        <v>18160</v>
      </c>
      <c r="O1359" s="1">
        <v>3.48251</v>
      </c>
      <c r="P1359" s="1">
        <v>6.9135099999999996</v>
      </c>
      <c r="Q1359" s="1">
        <v>77465.77</v>
      </c>
      <c r="R1359" s="1"/>
    </row>
    <row r="1360" spans="1:18" x14ac:dyDescent="0.2">
      <c r="A1360" t="s">
        <v>105</v>
      </c>
      <c r="B1360">
        <v>2015</v>
      </c>
      <c r="C1360" t="s">
        <v>23</v>
      </c>
      <c r="D1360" s="1">
        <v>75.481250000000003</v>
      </c>
      <c r="E1360" s="1">
        <v>81.682599999999994</v>
      </c>
      <c r="F1360" s="2">
        <v>1.3684999999999999E-2</v>
      </c>
      <c r="G1360" s="2">
        <v>1.1809999999999999E-2</v>
      </c>
      <c r="H1360" s="3">
        <v>26.1</v>
      </c>
      <c r="I1360">
        <v>9.4</v>
      </c>
      <c r="J1360">
        <v>99</v>
      </c>
      <c r="K1360">
        <v>98</v>
      </c>
      <c r="L1360">
        <v>98</v>
      </c>
      <c r="M1360">
        <v>95.157780000000002</v>
      </c>
      <c r="N1360" s="4">
        <v>17860</v>
      </c>
      <c r="O1360" s="1">
        <v>4.0419400000000003</v>
      </c>
      <c r="P1360" s="1">
        <v>7.76058</v>
      </c>
      <c r="Q1360" s="1">
        <v>78492.214999999997</v>
      </c>
      <c r="R1360" s="1"/>
    </row>
    <row r="1361" spans="1:18" x14ac:dyDescent="0.2">
      <c r="A1361" t="s">
        <v>105</v>
      </c>
      <c r="B1361">
        <v>2016</v>
      </c>
      <c r="C1361" t="s">
        <v>23</v>
      </c>
      <c r="D1361" s="1">
        <v>75.714799999999997</v>
      </c>
      <c r="E1361" s="1">
        <v>80.132249999999999</v>
      </c>
      <c r="F1361" s="2">
        <v>1.3285E-2</v>
      </c>
      <c r="G1361" s="2">
        <v>2.3439999999999999E-2</v>
      </c>
      <c r="H1361" s="3">
        <v>26.1</v>
      </c>
      <c r="I1361">
        <v>9.8000000000000007</v>
      </c>
      <c r="J1361">
        <v>99</v>
      </c>
      <c r="K1361">
        <v>99</v>
      </c>
      <c r="L1361">
        <v>99</v>
      </c>
      <c r="M1361">
        <v>95.201490000000007</v>
      </c>
      <c r="N1361" s="4">
        <v>20210</v>
      </c>
      <c r="O1361" s="1">
        <v>4.4837999999999996</v>
      </c>
      <c r="P1361" s="1">
        <v>8.8595100000000002</v>
      </c>
      <c r="Q1361" s="1">
        <v>79563.989000000001</v>
      </c>
      <c r="R1361" s="1"/>
    </row>
    <row r="1362" spans="1:18" x14ac:dyDescent="0.2">
      <c r="A1362" t="s">
        <v>106</v>
      </c>
      <c r="B1362">
        <v>2000</v>
      </c>
      <c r="C1362" t="s">
        <v>23</v>
      </c>
      <c r="D1362" s="1">
        <v>72.846239999999995</v>
      </c>
      <c r="E1362" s="1">
        <v>111.4905</v>
      </c>
      <c r="F1362" s="2">
        <v>2.6705E-2</v>
      </c>
      <c r="G1362" s="2">
        <v>1.1953199999999999</v>
      </c>
      <c r="H1362" s="3">
        <v>25.1</v>
      </c>
      <c r="I1362">
        <v>3.4</v>
      </c>
      <c r="J1362">
        <v>95</v>
      </c>
      <c r="K1362">
        <v>97</v>
      </c>
      <c r="L1362">
        <v>97</v>
      </c>
      <c r="M1362">
        <v>87.899969999999996</v>
      </c>
      <c r="N1362" s="4">
        <v>5760</v>
      </c>
      <c r="O1362" s="1">
        <v>2.6589200000000002</v>
      </c>
      <c r="P1362" s="1">
        <v>5.0483399999999996</v>
      </c>
      <c r="Q1362" s="1">
        <v>9708.35</v>
      </c>
      <c r="R1362" s="1"/>
    </row>
    <row r="1363" spans="1:18" x14ac:dyDescent="0.2">
      <c r="A1363" t="s">
        <v>106</v>
      </c>
      <c r="B1363">
        <v>2001</v>
      </c>
      <c r="C1363" t="s">
        <v>23</v>
      </c>
      <c r="D1363" s="1">
        <v>73.155950000000004</v>
      </c>
      <c r="E1363" s="1">
        <v>109.7244</v>
      </c>
      <c r="F1363" s="2">
        <v>2.4909999999999901E-2</v>
      </c>
      <c r="G1363" s="2">
        <v>1.17801</v>
      </c>
      <c r="H1363" s="3">
        <v>25.2</v>
      </c>
      <c r="I1363">
        <v>3.6</v>
      </c>
      <c r="J1363">
        <v>92</v>
      </c>
      <c r="K1363">
        <v>98</v>
      </c>
      <c r="L1363">
        <v>98</v>
      </c>
      <c r="M1363">
        <v>88.336849999999998</v>
      </c>
      <c r="N1363" s="4">
        <v>6070</v>
      </c>
      <c r="O1363" s="1">
        <v>2.6610800000000001</v>
      </c>
      <c r="P1363" s="1">
        <v>5.0992899999999999</v>
      </c>
      <c r="Q1363" s="1">
        <v>9793.9030000000002</v>
      </c>
      <c r="R1363" s="1"/>
    </row>
    <row r="1364" spans="1:18" x14ac:dyDescent="0.2">
      <c r="A1364" t="s">
        <v>106</v>
      </c>
      <c r="B1364">
        <v>2002</v>
      </c>
      <c r="C1364" t="s">
        <v>23</v>
      </c>
      <c r="D1364" s="1">
        <v>73.412840000000003</v>
      </c>
      <c r="E1364" s="1">
        <v>108.3142</v>
      </c>
      <c r="F1364" s="2">
        <v>2.3459999999999901E-2</v>
      </c>
      <c r="G1364" s="2">
        <v>1.1532</v>
      </c>
      <c r="H1364" s="3">
        <v>25.3</v>
      </c>
      <c r="I1364">
        <v>3.9</v>
      </c>
      <c r="J1364">
        <v>94</v>
      </c>
      <c r="K1364">
        <v>96</v>
      </c>
      <c r="L1364">
        <v>96</v>
      </c>
      <c r="M1364">
        <v>88.768990000000002</v>
      </c>
      <c r="N1364" s="4">
        <v>6200</v>
      </c>
      <c r="O1364" s="1">
        <v>2.7802500000000001</v>
      </c>
      <c r="P1364" s="1">
        <v>5.3709300000000004</v>
      </c>
      <c r="Q1364" s="1">
        <v>9871.2510000000002</v>
      </c>
      <c r="R1364" s="1"/>
    </row>
    <row r="1365" spans="1:18" x14ac:dyDescent="0.2">
      <c r="A1365" t="s">
        <v>106</v>
      </c>
      <c r="B1365">
        <v>2003</v>
      </c>
      <c r="C1365" t="s">
        <v>23</v>
      </c>
      <c r="D1365" s="1">
        <v>73.652540000000002</v>
      </c>
      <c r="E1365" s="1">
        <v>106.8672</v>
      </c>
      <c r="F1365" s="2">
        <v>2.2085E-2</v>
      </c>
      <c r="G1365" s="2">
        <v>1.19096</v>
      </c>
      <c r="H1365" s="3">
        <v>25.4</v>
      </c>
      <c r="I1365">
        <v>4.0999999999999996</v>
      </c>
      <c r="J1365">
        <v>90</v>
      </c>
      <c r="K1365">
        <v>95</v>
      </c>
      <c r="L1365">
        <v>95</v>
      </c>
      <c r="M1365">
        <v>89.196780000000004</v>
      </c>
      <c r="N1365" s="4">
        <v>6580</v>
      </c>
      <c r="O1365" s="1">
        <v>2.8089900000000001</v>
      </c>
      <c r="P1365" s="1">
        <v>5.4637799999999999</v>
      </c>
      <c r="Q1365" s="1">
        <v>9945.277</v>
      </c>
      <c r="R1365" s="1"/>
    </row>
    <row r="1366" spans="1:18" x14ac:dyDescent="0.2">
      <c r="A1366" t="s">
        <v>106</v>
      </c>
      <c r="B1366">
        <v>2004</v>
      </c>
      <c r="C1366" t="s">
        <v>23</v>
      </c>
      <c r="D1366" s="1">
        <v>73.869959999999907</v>
      </c>
      <c r="E1366" s="1">
        <v>105.6045</v>
      </c>
      <c r="F1366" s="2">
        <v>2.0930000000000001E-2</v>
      </c>
      <c r="G1366" s="2">
        <v>1.2215499999999999</v>
      </c>
      <c r="H1366" s="3">
        <v>25.4</v>
      </c>
      <c r="I1366">
        <v>4.4000000000000004</v>
      </c>
      <c r="J1366">
        <v>95</v>
      </c>
      <c r="K1366">
        <v>97</v>
      </c>
      <c r="L1366">
        <v>97</v>
      </c>
      <c r="M1366">
        <v>89.615969999999905</v>
      </c>
      <c r="N1366" s="4">
        <v>7110</v>
      </c>
      <c r="O1366" s="1">
        <v>2.7880699999999998</v>
      </c>
      <c r="P1366" s="1">
        <v>5.4532400000000001</v>
      </c>
      <c r="Q1366" s="1">
        <v>10022.277</v>
      </c>
      <c r="R1366" s="1"/>
    </row>
    <row r="1367" spans="1:18" x14ac:dyDescent="0.2">
      <c r="A1367" t="s">
        <v>106</v>
      </c>
      <c r="B1367">
        <v>2005</v>
      </c>
      <c r="C1367" t="s">
        <v>23</v>
      </c>
      <c r="D1367" s="1">
        <v>74.074460000000002</v>
      </c>
      <c r="E1367" s="1">
        <v>104.53789999999999</v>
      </c>
      <c r="F1367" s="2">
        <v>1.9865000000000001E-2</v>
      </c>
      <c r="G1367" s="2">
        <v>1.24807</v>
      </c>
      <c r="H1367" s="3">
        <v>25.5</v>
      </c>
      <c r="I1367">
        <v>4.5999999999999996</v>
      </c>
      <c r="J1367">
        <v>96</v>
      </c>
      <c r="K1367">
        <v>98</v>
      </c>
      <c r="L1367">
        <v>98</v>
      </c>
      <c r="M1367">
        <v>90.012150000000005</v>
      </c>
      <c r="N1367" s="4">
        <v>7440</v>
      </c>
      <c r="O1367" s="1">
        <v>2.7429899999999998</v>
      </c>
      <c r="P1367" s="1">
        <v>5.3973599999999999</v>
      </c>
      <c r="Q1367" s="1">
        <v>10106.771000000001</v>
      </c>
      <c r="R1367" s="1"/>
    </row>
    <row r="1368" spans="1:18" x14ac:dyDescent="0.2">
      <c r="A1368" t="s">
        <v>106</v>
      </c>
      <c r="B1368">
        <v>2006</v>
      </c>
      <c r="C1368" t="s">
        <v>23</v>
      </c>
      <c r="D1368" s="1">
        <v>74.247720000000001</v>
      </c>
      <c r="E1368" s="1">
        <v>103.58199999999999</v>
      </c>
      <c r="F1368" s="2">
        <v>1.8849999999999999E-2</v>
      </c>
      <c r="G1368" s="2">
        <v>1.32277</v>
      </c>
      <c r="H1368" s="3">
        <v>25.6</v>
      </c>
      <c r="I1368">
        <v>4.9000000000000004</v>
      </c>
      <c r="J1368">
        <v>98</v>
      </c>
      <c r="K1368">
        <v>99</v>
      </c>
      <c r="L1368">
        <v>99</v>
      </c>
      <c r="M1368">
        <v>90.405270000000002</v>
      </c>
      <c r="N1368" s="4">
        <v>8030</v>
      </c>
      <c r="O1368" s="1">
        <v>2.8128500000000001</v>
      </c>
      <c r="P1368" s="1">
        <v>5.38218</v>
      </c>
      <c r="Q1368" s="1">
        <v>10201.214</v>
      </c>
      <c r="R1368" s="1"/>
    </row>
    <row r="1369" spans="1:18" x14ac:dyDescent="0.2">
      <c r="A1369" t="s">
        <v>106</v>
      </c>
      <c r="B1369">
        <v>2007</v>
      </c>
      <c r="C1369" t="s">
        <v>23</v>
      </c>
      <c r="D1369" s="1">
        <v>74.400859999999994</v>
      </c>
      <c r="E1369" s="1">
        <v>102.914</v>
      </c>
      <c r="F1369" s="2">
        <v>1.7989999999999999E-2</v>
      </c>
      <c r="G1369" s="2">
        <v>1.1680200000000001</v>
      </c>
      <c r="H1369" s="3">
        <v>25.7</v>
      </c>
      <c r="I1369">
        <v>5.2</v>
      </c>
      <c r="J1369">
        <v>98</v>
      </c>
      <c r="K1369">
        <v>98</v>
      </c>
      <c r="L1369">
        <v>98</v>
      </c>
      <c r="M1369">
        <v>90.794849999999997</v>
      </c>
      <c r="N1369" s="4">
        <v>8640</v>
      </c>
      <c r="O1369" s="1">
        <v>2.8982700000000001</v>
      </c>
      <c r="P1369" s="1">
        <v>5.4293300000000002</v>
      </c>
      <c r="Q1369" s="1">
        <v>10304.726000000001</v>
      </c>
      <c r="R1369" s="1"/>
    </row>
    <row r="1370" spans="1:18" x14ac:dyDescent="0.2">
      <c r="A1370" t="s">
        <v>106</v>
      </c>
      <c r="B1370">
        <v>2008</v>
      </c>
      <c r="C1370" t="s">
        <v>23</v>
      </c>
      <c r="D1370" s="1">
        <v>74.553380000000004</v>
      </c>
      <c r="E1370" s="1">
        <v>102.05029999999999</v>
      </c>
      <c r="F1370" s="2">
        <v>1.721E-2</v>
      </c>
      <c r="G1370" s="2">
        <v>1.27607</v>
      </c>
      <c r="H1370" s="3">
        <v>25.7</v>
      </c>
      <c r="I1370">
        <v>5.5</v>
      </c>
      <c r="J1370">
        <v>98</v>
      </c>
      <c r="K1370">
        <v>99</v>
      </c>
      <c r="L1370">
        <v>99</v>
      </c>
      <c r="M1370">
        <v>91.181179999999998</v>
      </c>
      <c r="N1370" s="4">
        <v>9050</v>
      </c>
      <c r="O1370" s="1">
        <v>2.9404400000000002</v>
      </c>
      <c r="P1370" s="1">
        <v>5.4176399999999996</v>
      </c>
      <c r="Q1370" s="1">
        <v>10414.433000000001</v>
      </c>
      <c r="R1370" s="1"/>
    </row>
    <row r="1371" spans="1:18" x14ac:dyDescent="0.2">
      <c r="A1371" t="s">
        <v>106</v>
      </c>
      <c r="B1371">
        <v>2009</v>
      </c>
      <c r="C1371" t="s">
        <v>23</v>
      </c>
      <c r="D1371" s="1">
        <v>74.721019999999996</v>
      </c>
      <c r="E1371" s="1">
        <v>100.9447</v>
      </c>
      <c r="F1371" s="2">
        <v>1.635E-2</v>
      </c>
      <c r="G1371" s="2">
        <v>1.3567100000000001</v>
      </c>
      <c r="H1371" s="3">
        <v>25.8</v>
      </c>
      <c r="I1371">
        <v>5.8</v>
      </c>
      <c r="J1371">
        <v>98</v>
      </c>
      <c r="K1371">
        <v>99</v>
      </c>
      <c r="L1371">
        <v>99</v>
      </c>
      <c r="M1371">
        <v>91.686999999999998</v>
      </c>
      <c r="N1371" s="4">
        <v>9390</v>
      </c>
      <c r="O1371" s="1">
        <v>3.1206700000000001</v>
      </c>
      <c r="P1371" s="1">
        <v>5.6704600000000003</v>
      </c>
      <c r="Q1371" s="1">
        <v>10525.694</v>
      </c>
      <c r="R1371" s="1"/>
    </row>
    <row r="1372" spans="1:18" x14ac:dyDescent="0.2">
      <c r="A1372" t="s">
        <v>106</v>
      </c>
      <c r="B1372">
        <v>2010</v>
      </c>
      <c r="C1372" t="s">
        <v>23</v>
      </c>
      <c r="D1372" s="1">
        <v>74.897260000000003</v>
      </c>
      <c r="E1372" s="1">
        <v>99.425349999999995</v>
      </c>
      <c r="F1372" s="2">
        <v>1.5465E-2</v>
      </c>
      <c r="G1372" s="2">
        <v>1.2590299999999901</v>
      </c>
      <c r="H1372" s="3">
        <v>25.9</v>
      </c>
      <c r="I1372">
        <v>6.2</v>
      </c>
      <c r="J1372">
        <v>97</v>
      </c>
      <c r="K1372">
        <v>98</v>
      </c>
      <c r="L1372">
        <v>98</v>
      </c>
      <c r="M1372">
        <v>92.460560000000001</v>
      </c>
      <c r="N1372" s="4">
        <v>9750</v>
      </c>
      <c r="O1372" s="1">
        <v>3.2805300000000002</v>
      </c>
      <c r="P1372" s="1">
        <v>5.8839600000000001</v>
      </c>
      <c r="Q1372" s="1">
        <v>10635.243999999901</v>
      </c>
      <c r="R1372" s="1"/>
    </row>
    <row r="1373" spans="1:18" x14ac:dyDescent="0.2">
      <c r="A1373" t="s">
        <v>106</v>
      </c>
      <c r="B1373">
        <v>2011</v>
      </c>
      <c r="C1373" t="s">
        <v>23</v>
      </c>
      <c r="D1373" s="1">
        <v>75.081669999999903</v>
      </c>
      <c r="E1373" s="1">
        <v>97.900490000000005</v>
      </c>
      <c r="F1373" s="2">
        <v>1.4494999999999999E-2</v>
      </c>
      <c r="G1373" s="2">
        <v>1.2569999999999999</v>
      </c>
      <c r="H1373" s="3">
        <v>25.9</v>
      </c>
      <c r="I1373">
        <v>6.5</v>
      </c>
      <c r="J1373">
        <v>94</v>
      </c>
      <c r="K1373">
        <v>98</v>
      </c>
      <c r="L1373">
        <v>98</v>
      </c>
      <c r="M1373">
        <v>93.231269999999995</v>
      </c>
      <c r="N1373" s="4">
        <v>9660</v>
      </c>
      <c r="O1373" s="1">
        <v>3.62853</v>
      </c>
      <c r="P1373" s="1">
        <v>6.4320300000000001</v>
      </c>
      <c r="Q1373" s="1">
        <v>10741.88</v>
      </c>
      <c r="R1373" s="1"/>
    </row>
    <row r="1374" spans="1:18" x14ac:dyDescent="0.2">
      <c r="A1374" t="s">
        <v>106</v>
      </c>
      <c r="B1374">
        <v>2012</v>
      </c>
      <c r="C1374" t="s">
        <v>23</v>
      </c>
      <c r="D1374" s="1">
        <v>75.27</v>
      </c>
      <c r="E1374" s="1">
        <v>96.451610000000002</v>
      </c>
      <c r="F1374" s="2">
        <v>1.3505E-2</v>
      </c>
      <c r="G1374" s="2">
        <v>1.3529</v>
      </c>
      <c r="H1374" s="3">
        <v>26</v>
      </c>
      <c r="I1374">
        <v>6.9</v>
      </c>
      <c r="J1374">
        <v>93</v>
      </c>
      <c r="K1374">
        <v>95</v>
      </c>
      <c r="L1374">
        <v>95</v>
      </c>
      <c r="M1374">
        <v>93.998760000000004</v>
      </c>
      <c r="N1374" s="4">
        <v>10190</v>
      </c>
      <c r="O1374" s="1">
        <v>3.7632699999999999</v>
      </c>
      <c r="P1374" s="1">
        <v>6.6063299999999998</v>
      </c>
      <c r="Q1374" s="1">
        <v>10847.002</v>
      </c>
      <c r="R1374" s="1"/>
    </row>
    <row r="1375" spans="1:18" x14ac:dyDescent="0.2">
      <c r="A1375" t="s">
        <v>106</v>
      </c>
      <c r="B1375">
        <v>2013</v>
      </c>
      <c r="C1375" t="s">
        <v>23</v>
      </c>
      <c r="D1375" s="1">
        <v>75.437889999999996</v>
      </c>
      <c r="E1375" s="1">
        <v>95.355059999999995</v>
      </c>
      <c r="F1375" s="2">
        <v>1.2630000000000001E-2</v>
      </c>
      <c r="G1375" s="2">
        <v>1.3947000000000001</v>
      </c>
      <c r="H1375" s="3">
        <v>26.1</v>
      </c>
      <c r="I1375">
        <v>7.3</v>
      </c>
      <c r="J1375">
        <v>95</v>
      </c>
      <c r="K1375">
        <v>95</v>
      </c>
      <c r="L1375">
        <v>95</v>
      </c>
      <c r="M1375">
        <v>94.762619999999998</v>
      </c>
      <c r="N1375" s="4">
        <v>10540</v>
      </c>
      <c r="O1375" s="1">
        <v>4.05166</v>
      </c>
      <c r="P1375" s="1">
        <v>6.8566199999999897</v>
      </c>
      <c r="Q1375" s="1">
        <v>10952.950999999999</v>
      </c>
      <c r="R1375" s="1"/>
    </row>
    <row r="1376" spans="1:18" x14ac:dyDescent="0.2">
      <c r="A1376" t="s">
        <v>106</v>
      </c>
      <c r="B1376">
        <v>2014</v>
      </c>
      <c r="C1376" t="s">
        <v>23</v>
      </c>
      <c r="D1376" s="1">
        <v>75.630300000000005</v>
      </c>
      <c r="E1376" s="1">
        <v>94.092669999999998</v>
      </c>
      <c r="F1376" s="2">
        <v>1.1805E-2</v>
      </c>
      <c r="G1376" s="2">
        <v>1.47662</v>
      </c>
      <c r="H1376" s="3">
        <v>26.2</v>
      </c>
      <c r="I1376">
        <v>7.7</v>
      </c>
      <c r="J1376">
        <v>94</v>
      </c>
      <c r="K1376">
        <v>94</v>
      </c>
      <c r="L1376">
        <v>94</v>
      </c>
      <c r="M1376">
        <v>95.457279999999997</v>
      </c>
      <c r="N1376" s="4">
        <v>11050</v>
      </c>
      <c r="O1376" s="1">
        <v>3.9573900000000002</v>
      </c>
      <c r="P1376" s="1">
        <v>6.8074000000000003</v>
      </c>
      <c r="Q1376" s="1">
        <v>11063.200999999999</v>
      </c>
      <c r="R1376" s="1"/>
    </row>
    <row r="1377" spans="1:18" x14ac:dyDescent="0.2">
      <c r="A1377" t="s">
        <v>106</v>
      </c>
      <c r="B1377">
        <v>2015</v>
      </c>
      <c r="C1377" t="s">
        <v>23</v>
      </c>
      <c r="D1377" s="1">
        <v>75.830469999999906</v>
      </c>
      <c r="E1377" s="1">
        <v>92.848339999999993</v>
      </c>
      <c r="F1377" s="2">
        <v>1.1355000000000001E-2</v>
      </c>
      <c r="G1377" s="2">
        <v>1.48702</v>
      </c>
      <c r="H1377" s="3">
        <v>26.3</v>
      </c>
      <c r="I1377">
        <v>8.1</v>
      </c>
      <c r="J1377">
        <v>94</v>
      </c>
      <c r="K1377">
        <v>93</v>
      </c>
      <c r="L1377">
        <v>93</v>
      </c>
      <c r="M1377">
        <v>95.726550000000003</v>
      </c>
      <c r="N1377" s="4">
        <v>11240</v>
      </c>
      <c r="O1377" s="1">
        <v>3.99500999999999</v>
      </c>
      <c r="P1377" s="1">
        <v>7.0074100000000001</v>
      </c>
      <c r="Q1377" s="1">
        <v>11179.9489999999</v>
      </c>
      <c r="R1377" s="1"/>
    </row>
    <row r="1378" spans="1:18" x14ac:dyDescent="0.2">
      <c r="A1378" t="s">
        <v>106</v>
      </c>
      <c r="B1378">
        <v>2016</v>
      </c>
      <c r="C1378" t="s">
        <v>23</v>
      </c>
      <c r="D1378" s="1">
        <v>76.046940000000006</v>
      </c>
      <c r="E1378" s="1">
        <v>90.996889999999993</v>
      </c>
      <c r="F1378" s="2">
        <v>1.116E-2</v>
      </c>
      <c r="G1378" s="2">
        <v>1.52928</v>
      </c>
      <c r="H1378" s="3">
        <v>26.3</v>
      </c>
      <c r="I1378">
        <v>8.5</v>
      </c>
      <c r="J1378">
        <v>90</v>
      </c>
      <c r="K1378">
        <v>93</v>
      </c>
      <c r="L1378">
        <v>93</v>
      </c>
      <c r="M1378">
        <v>95.992400000000004</v>
      </c>
      <c r="N1378" s="4">
        <v>11410</v>
      </c>
      <c r="O1378" s="1">
        <v>3.9623400000000002</v>
      </c>
      <c r="P1378" s="1">
        <v>6.9961599999999997</v>
      </c>
      <c r="Q1378" s="1">
        <v>11303.945</v>
      </c>
      <c r="R1378" s="1"/>
    </row>
    <row r="1379" spans="1:18" x14ac:dyDescent="0.2">
      <c r="A1379" t="s">
        <v>107</v>
      </c>
      <c r="B1379">
        <v>2000</v>
      </c>
      <c r="C1379" t="s">
        <v>23</v>
      </c>
      <c r="D1379" s="1">
        <v>60.690440000000002</v>
      </c>
      <c r="E1379" s="1">
        <v>251.48660000000001</v>
      </c>
      <c r="F1379" s="2">
        <v>7.7504999999999893E-2</v>
      </c>
      <c r="G1379" s="2">
        <v>7.0000000000000007E-2</v>
      </c>
      <c r="H1379" s="3">
        <v>22.3</v>
      </c>
      <c r="I1379">
        <v>2</v>
      </c>
      <c r="J1379">
        <v>70</v>
      </c>
      <c r="K1379">
        <v>74</v>
      </c>
      <c r="L1379">
        <v>74</v>
      </c>
      <c r="M1379">
        <v>37.846939999999996</v>
      </c>
      <c r="N1379" s="4">
        <v>2930</v>
      </c>
      <c r="O1379" s="1">
        <v>2.3719600000000001</v>
      </c>
      <c r="P1379" s="1">
        <v>4.6660699999999897</v>
      </c>
      <c r="Q1379" s="1">
        <v>17409.072</v>
      </c>
      <c r="R1379" s="1"/>
    </row>
    <row r="1380" spans="1:18" x14ac:dyDescent="0.2">
      <c r="A1380" t="s">
        <v>107</v>
      </c>
      <c r="B1380">
        <v>2001</v>
      </c>
      <c r="C1380" t="s">
        <v>23</v>
      </c>
      <c r="D1380" s="1">
        <v>61.064129999999999</v>
      </c>
      <c r="E1380" s="1">
        <v>251.06970000000001</v>
      </c>
      <c r="F1380" s="2">
        <v>7.3539999999999994E-2</v>
      </c>
      <c r="G1380" s="2">
        <v>0.08</v>
      </c>
      <c r="H1380" s="3">
        <v>22.4</v>
      </c>
      <c r="I1380">
        <v>2.2000000000000002</v>
      </c>
      <c r="J1380">
        <v>72</v>
      </c>
      <c r="K1380">
        <v>73</v>
      </c>
      <c r="L1380">
        <v>73</v>
      </c>
      <c r="M1380">
        <v>38.08858</v>
      </c>
      <c r="N1380" s="4">
        <v>3050</v>
      </c>
      <c r="O1380" s="1">
        <v>2.47797</v>
      </c>
      <c r="P1380" s="1">
        <v>4.9451499999999999</v>
      </c>
      <c r="Q1380" s="1">
        <v>17918.373</v>
      </c>
      <c r="R1380" s="1"/>
    </row>
    <row r="1381" spans="1:18" x14ac:dyDescent="0.2">
      <c r="A1381" t="s">
        <v>107</v>
      </c>
      <c r="B1381">
        <v>2002</v>
      </c>
      <c r="C1381" t="s">
        <v>23</v>
      </c>
      <c r="D1381" s="1">
        <v>61.51688</v>
      </c>
      <c r="E1381" s="1">
        <v>250.31489999999999</v>
      </c>
      <c r="F1381" s="2">
        <v>6.8855E-2</v>
      </c>
      <c r="G1381" s="2">
        <v>7.0000000000000007E-2</v>
      </c>
      <c r="H1381" s="3">
        <v>22.5</v>
      </c>
      <c r="I1381">
        <v>2.4</v>
      </c>
      <c r="J1381">
        <v>62</v>
      </c>
      <c r="K1381">
        <v>64</v>
      </c>
      <c r="L1381">
        <v>65</v>
      </c>
      <c r="M1381">
        <v>38.333930000000002</v>
      </c>
      <c r="N1381" s="4">
        <v>3110</v>
      </c>
      <c r="O1381" s="1">
        <v>2.3309799999999998</v>
      </c>
      <c r="P1381" s="1">
        <v>4.8323700000000001</v>
      </c>
      <c r="Q1381" s="1">
        <v>18443.690999999999</v>
      </c>
      <c r="R1381" s="1"/>
    </row>
    <row r="1382" spans="1:18" x14ac:dyDescent="0.2">
      <c r="A1382" t="s">
        <v>107</v>
      </c>
      <c r="B1382">
        <v>2003</v>
      </c>
      <c r="C1382" t="s">
        <v>23</v>
      </c>
      <c r="D1382" s="1">
        <v>61.996040000000001</v>
      </c>
      <c r="E1382" s="1">
        <v>249.24080000000001</v>
      </c>
      <c r="F1382" s="2">
        <v>6.4055000000000001E-2</v>
      </c>
      <c r="G1382" s="2">
        <v>0.04</v>
      </c>
      <c r="H1382" s="3">
        <v>22.6</v>
      </c>
      <c r="I1382">
        <v>2.6</v>
      </c>
      <c r="J1382">
        <v>64</v>
      </c>
      <c r="K1382">
        <v>61</v>
      </c>
      <c r="L1382">
        <v>61</v>
      </c>
      <c r="M1382">
        <v>40.345359999999999</v>
      </c>
      <c r="N1382" s="4">
        <v>3150</v>
      </c>
      <c r="O1382" s="1">
        <v>2.40408</v>
      </c>
      <c r="P1382" s="1">
        <v>5.7575799999999999</v>
      </c>
      <c r="Q1382" s="1">
        <v>18985</v>
      </c>
      <c r="R1382" s="1"/>
    </row>
    <row r="1383" spans="1:18" x14ac:dyDescent="0.2">
      <c r="A1383" t="s">
        <v>107</v>
      </c>
      <c r="B1383">
        <v>2004</v>
      </c>
      <c r="C1383" t="s">
        <v>23</v>
      </c>
      <c r="D1383" s="1">
        <v>62.465580000000003</v>
      </c>
      <c r="E1383" s="1">
        <v>247.63390000000001</v>
      </c>
      <c r="F1383" s="2">
        <v>5.9784999999999998E-2</v>
      </c>
      <c r="G1383" s="2">
        <v>0.06</v>
      </c>
      <c r="H1383" s="3">
        <v>22.7</v>
      </c>
      <c r="I1383">
        <v>2.9</v>
      </c>
      <c r="J1383">
        <v>74</v>
      </c>
      <c r="K1383">
        <v>72</v>
      </c>
      <c r="L1383">
        <v>72</v>
      </c>
      <c r="M1383">
        <v>42.341679999999997</v>
      </c>
      <c r="N1383" s="4">
        <v>3230</v>
      </c>
      <c r="O1383" s="1">
        <v>1.95299</v>
      </c>
      <c r="P1383" s="1">
        <v>5.5144000000000002</v>
      </c>
      <c r="Q1383" s="1">
        <v>19540.098000000002</v>
      </c>
      <c r="R1383" s="1"/>
    </row>
    <row r="1384" spans="1:18" x14ac:dyDescent="0.2">
      <c r="A1384" t="s">
        <v>107</v>
      </c>
      <c r="B1384">
        <v>2005</v>
      </c>
      <c r="C1384" t="s">
        <v>23</v>
      </c>
      <c r="D1384" s="1">
        <v>62.893000000000001</v>
      </c>
      <c r="E1384" s="1">
        <v>245.8477</v>
      </c>
      <c r="F1384" s="2">
        <v>5.6094999999999999E-2</v>
      </c>
      <c r="G1384" s="2">
        <v>3.7870000000000001E-2</v>
      </c>
      <c r="H1384" s="3">
        <v>22.8</v>
      </c>
      <c r="I1384">
        <v>3.1</v>
      </c>
      <c r="J1384">
        <v>73</v>
      </c>
      <c r="K1384">
        <v>80</v>
      </c>
      <c r="L1384">
        <v>79</v>
      </c>
      <c r="M1384">
        <v>44.321730000000002</v>
      </c>
      <c r="N1384" s="4">
        <v>3420</v>
      </c>
      <c r="O1384" s="1">
        <v>1.6550400000000001</v>
      </c>
      <c r="P1384" s="1">
        <v>5.2058499999999999</v>
      </c>
      <c r="Q1384" s="1">
        <v>20107.409</v>
      </c>
      <c r="R1384" s="1"/>
    </row>
    <row r="1385" spans="1:18" x14ac:dyDescent="0.2">
      <c r="A1385" t="s">
        <v>107</v>
      </c>
      <c r="B1385">
        <v>2006</v>
      </c>
      <c r="C1385" t="s">
        <v>23</v>
      </c>
      <c r="D1385" s="1">
        <v>63.306249999999999</v>
      </c>
      <c r="E1385" s="1">
        <v>243.42670000000001</v>
      </c>
      <c r="F1385" s="2">
        <v>5.3220000000000003E-2</v>
      </c>
      <c r="G1385" s="2">
        <v>3.8169999999999898E-2</v>
      </c>
      <c r="H1385" s="3">
        <v>22.9</v>
      </c>
      <c r="I1385">
        <v>3.4</v>
      </c>
      <c r="J1385">
        <v>65</v>
      </c>
      <c r="K1385">
        <v>78</v>
      </c>
      <c r="L1385">
        <v>78</v>
      </c>
      <c r="M1385">
        <v>46.286429999999903</v>
      </c>
      <c r="N1385" s="4">
        <v>3660</v>
      </c>
      <c r="O1385" s="1">
        <v>1.6257600000000001</v>
      </c>
      <c r="P1385" s="1">
        <v>5.5293000000000001</v>
      </c>
      <c r="Q1385" s="1">
        <v>20687.646000000001</v>
      </c>
      <c r="R1385" s="1"/>
    </row>
    <row r="1386" spans="1:18" x14ac:dyDescent="0.2">
      <c r="A1386" t="s">
        <v>107</v>
      </c>
      <c r="B1386">
        <v>2007</v>
      </c>
      <c r="C1386" t="s">
        <v>23</v>
      </c>
      <c r="D1386" s="1">
        <v>63.653849999999998</v>
      </c>
      <c r="E1386" s="1">
        <v>241.2518</v>
      </c>
      <c r="F1386" s="2">
        <v>5.0789999999999898E-2</v>
      </c>
      <c r="G1386" s="2">
        <v>5.0009999999999999E-2</v>
      </c>
      <c r="H1386" s="3">
        <v>23</v>
      </c>
      <c r="I1386">
        <v>3.7</v>
      </c>
      <c r="J1386">
        <v>71</v>
      </c>
      <c r="K1386">
        <v>79</v>
      </c>
      <c r="L1386">
        <v>79</v>
      </c>
      <c r="M1386">
        <v>48.234990000000003</v>
      </c>
      <c r="N1386" s="4">
        <v>3790</v>
      </c>
      <c r="O1386" s="1">
        <v>1.56395</v>
      </c>
      <c r="P1386" s="1">
        <v>5.8207699999999898</v>
      </c>
      <c r="Q1386" s="1">
        <v>21282.514999999999</v>
      </c>
      <c r="R1386" s="1"/>
    </row>
    <row r="1387" spans="1:18" x14ac:dyDescent="0.2">
      <c r="A1387" t="s">
        <v>107</v>
      </c>
      <c r="B1387">
        <v>2008</v>
      </c>
      <c r="C1387" t="s">
        <v>23</v>
      </c>
      <c r="D1387" s="1">
        <v>63.982769999999903</v>
      </c>
      <c r="E1387" s="1">
        <v>238.9513</v>
      </c>
      <c r="F1387" s="2">
        <v>4.8730000000000002E-2</v>
      </c>
      <c r="G1387" s="2">
        <v>3.8449999999999998E-2</v>
      </c>
      <c r="H1387" s="3">
        <v>23.1</v>
      </c>
      <c r="I1387">
        <v>4</v>
      </c>
      <c r="J1387">
        <v>69</v>
      </c>
      <c r="K1387">
        <v>78</v>
      </c>
      <c r="L1387">
        <v>78</v>
      </c>
      <c r="M1387">
        <v>50.167070000000002</v>
      </c>
      <c r="N1387" s="4">
        <v>3850</v>
      </c>
      <c r="O1387" s="1">
        <v>1.6028100000000001</v>
      </c>
      <c r="P1387" s="1">
        <v>5.7619099999999897</v>
      </c>
      <c r="Q1387" s="1">
        <v>21892.146000000001</v>
      </c>
      <c r="R1387" s="1"/>
    </row>
    <row r="1388" spans="1:18" x14ac:dyDescent="0.2">
      <c r="A1388" t="s">
        <v>107</v>
      </c>
      <c r="B1388">
        <v>2009</v>
      </c>
      <c r="C1388" t="s">
        <v>23</v>
      </c>
      <c r="D1388" s="1">
        <v>64.307119999999998</v>
      </c>
      <c r="E1388" s="1">
        <v>236.1343</v>
      </c>
      <c r="F1388" s="2">
        <v>4.6965E-2</v>
      </c>
      <c r="G1388" s="2">
        <v>2.845E-2</v>
      </c>
      <c r="H1388" s="3">
        <v>23.2</v>
      </c>
      <c r="I1388">
        <v>4.3</v>
      </c>
      <c r="J1388">
        <v>65</v>
      </c>
      <c r="K1388">
        <v>76</v>
      </c>
      <c r="L1388">
        <v>76</v>
      </c>
      <c r="M1388">
        <v>52.082299999999996</v>
      </c>
      <c r="N1388" s="4">
        <v>4020</v>
      </c>
      <c r="O1388" s="1">
        <v>1.3086899999999999</v>
      </c>
      <c r="P1388" s="1">
        <v>5.9862000000000002</v>
      </c>
      <c r="Q1388" s="1">
        <v>22516.46</v>
      </c>
      <c r="R1388" s="1"/>
    </row>
    <row r="1389" spans="1:18" x14ac:dyDescent="0.2">
      <c r="A1389" t="s">
        <v>107</v>
      </c>
      <c r="B1389">
        <v>2010</v>
      </c>
      <c r="C1389" t="s">
        <v>23</v>
      </c>
      <c r="D1389" s="1">
        <v>64.549580000000006</v>
      </c>
      <c r="E1389" s="1">
        <v>233.93520000000001</v>
      </c>
      <c r="F1389" s="2">
        <v>4.5679999999999998E-2</v>
      </c>
      <c r="G1389" s="2">
        <v>5.3769999999999998E-2</v>
      </c>
      <c r="H1389" s="3">
        <v>23.3</v>
      </c>
      <c r="I1389">
        <v>4.5999999999999996</v>
      </c>
      <c r="J1389">
        <v>68</v>
      </c>
      <c r="K1389">
        <v>77</v>
      </c>
      <c r="L1389">
        <v>76</v>
      </c>
      <c r="M1389">
        <v>53.980319999999899</v>
      </c>
      <c r="N1389" s="4">
        <v>4210</v>
      </c>
      <c r="O1389" s="1">
        <v>1.1621699999999999</v>
      </c>
      <c r="P1389" s="1">
        <v>5.1593299999999997</v>
      </c>
      <c r="Q1389" s="1">
        <v>23154.855</v>
      </c>
      <c r="R1389" s="1"/>
    </row>
    <row r="1390" spans="1:18" x14ac:dyDescent="0.2">
      <c r="A1390" t="s">
        <v>107</v>
      </c>
      <c r="B1390">
        <v>2011</v>
      </c>
      <c r="C1390" t="s">
        <v>23</v>
      </c>
      <c r="D1390" s="1">
        <v>64.621989999999997</v>
      </c>
      <c r="E1390" s="1">
        <v>233.7784</v>
      </c>
      <c r="F1390" s="2">
        <v>4.514E-2</v>
      </c>
      <c r="G1390" s="2">
        <v>3.6789999999999899E-2</v>
      </c>
      <c r="H1390" s="3">
        <v>23.4</v>
      </c>
      <c r="I1390">
        <v>5</v>
      </c>
      <c r="J1390">
        <v>66</v>
      </c>
      <c r="K1390">
        <v>69</v>
      </c>
      <c r="L1390">
        <v>69</v>
      </c>
      <c r="M1390">
        <v>55.860489999999999</v>
      </c>
      <c r="N1390" s="4">
        <v>3600</v>
      </c>
      <c r="O1390" s="1">
        <v>1.09212</v>
      </c>
      <c r="P1390" s="1">
        <v>4.7695299999999996</v>
      </c>
      <c r="Q1390" s="1">
        <v>23807.588</v>
      </c>
      <c r="R1390" s="1"/>
    </row>
    <row r="1391" spans="1:18" x14ac:dyDescent="0.2">
      <c r="A1391" t="s">
        <v>107</v>
      </c>
      <c r="B1391">
        <v>2012</v>
      </c>
      <c r="C1391" t="s">
        <v>23</v>
      </c>
      <c r="D1391" s="1">
        <v>64.615830000000003</v>
      </c>
      <c r="E1391" s="1">
        <v>234.41990000000001</v>
      </c>
      <c r="F1391" s="2">
        <v>4.487E-2</v>
      </c>
      <c r="G1391" s="2">
        <v>4.0629999999999999E-2</v>
      </c>
      <c r="H1391" s="3">
        <v>23.4</v>
      </c>
      <c r="I1391">
        <v>5.3</v>
      </c>
      <c r="J1391">
        <v>63</v>
      </c>
      <c r="K1391">
        <v>68</v>
      </c>
      <c r="L1391">
        <v>67</v>
      </c>
      <c r="M1391">
        <v>57.722459999999998</v>
      </c>
      <c r="N1391" s="4">
        <v>3760</v>
      </c>
      <c r="O1391" s="1">
        <v>1.2413099999999999</v>
      </c>
      <c r="P1391" s="1">
        <v>5.1959400000000002</v>
      </c>
      <c r="Q1391" s="1">
        <v>24473.178</v>
      </c>
      <c r="R1391" s="1"/>
    </row>
    <row r="1392" spans="1:18" x14ac:dyDescent="0.2">
      <c r="A1392" t="s">
        <v>107</v>
      </c>
      <c r="B1392">
        <v>2013</v>
      </c>
      <c r="C1392" t="s">
        <v>23</v>
      </c>
      <c r="D1392" s="1">
        <v>65.107240000000004</v>
      </c>
      <c r="E1392" s="1">
        <v>224.9391</v>
      </c>
      <c r="F1392" s="2">
        <v>4.4604999999999999E-2</v>
      </c>
      <c r="G1392" s="2">
        <v>3.9E-2</v>
      </c>
      <c r="H1392" s="3">
        <v>23.5</v>
      </c>
      <c r="I1392">
        <v>5.7</v>
      </c>
      <c r="J1392">
        <v>70</v>
      </c>
      <c r="K1392">
        <v>67</v>
      </c>
      <c r="L1392">
        <v>73</v>
      </c>
      <c r="M1392">
        <v>59.566240000000001</v>
      </c>
      <c r="N1392" s="4">
        <v>3900</v>
      </c>
      <c r="O1392" s="1">
        <v>0.97960999999999998</v>
      </c>
      <c r="P1392" s="1">
        <v>4.9608299999999996</v>
      </c>
      <c r="Q1392" s="1">
        <v>25147.109</v>
      </c>
      <c r="R1392" s="1"/>
    </row>
    <row r="1393" spans="1:18" x14ac:dyDescent="0.2">
      <c r="A1393" t="s">
        <v>107</v>
      </c>
      <c r="B1393">
        <v>2014</v>
      </c>
      <c r="C1393" t="s">
        <v>23</v>
      </c>
      <c r="D1393" s="1">
        <v>65.056380000000004</v>
      </c>
      <c r="E1393" s="1">
        <v>225.90649999999999</v>
      </c>
      <c r="F1393" s="2">
        <v>4.4420000000000001E-2</v>
      </c>
      <c r="G1393" s="2">
        <v>3.0489999999999899E-2</v>
      </c>
      <c r="H1393" s="3">
        <v>23.6</v>
      </c>
      <c r="I1393">
        <v>6.1</v>
      </c>
      <c r="J1393">
        <v>67</v>
      </c>
      <c r="K1393">
        <v>67</v>
      </c>
      <c r="L1393">
        <v>73</v>
      </c>
      <c r="M1393">
        <v>61.390940000000001</v>
      </c>
      <c r="N1393" s="4">
        <v>3800</v>
      </c>
      <c r="O1393" s="1">
        <v>0.78347999999999995</v>
      </c>
      <c r="P1393" s="1">
        <v>4.8418000000000001</v>
      </c>
      <c r="Q1393" s="1">
        <v>25823.485000000001</v>
      </c>
      <c r="R1393" s="1"/>
    </row>
    <row r="1394" spans="1:18" x14ac:dyDescent="0.2">
      <c r="A1394" t="s">
        <v>107</v>
      </c>
      <c r="B1394">
        <v>2015</v>
      </c>
      <c r="C1394" t="s">
        <v>23</v>
      </c>
      <c r="D1394" s="1">
        <v>64.479990000000001</v>
      </c>
      <c r="E1394" s="1">
        <v>240.10910000000001</v>
      </c>
      <c r="F1394" s="2">
        <v>4.3834999999999999E-2</v>
      </c>
      <c r="G1394" s="2">
        <v>2.743E-2</v>
      </c>
      <c r="H1394" s="3">
        <v>23.7</v>
      </c>
      <c r="I1394">
        <v>6.6</v>
      </c>
      <c r="J1394">
        <v>67</v>
      </c>
      <c r="K1394">
        <v>63</v>
      </c>
      <c r="L1394">
        <v>69</v>
      </c>
      <c r="M1394">
        <v>63.171810000000001</v>
      </c>
      <c r="N1394" s="4">
        <v>3220</v>
      </c>
      <c r="O1394" s="1">
        <v>0.43118000000000001</v>
      </c>
      <c r="P1394" s="1">
        <v>4.2345800000000002</v>
      </c>
      <c r="Q1394" s="1">
        <v>26497.888999999999</v>
      </c>
      <c r="R1394" s="1"/>
    </row>
    <row r="1395" spans="1:18" x14ac:dyDescent="0.2">
      <c r="A1395" t="s">
        <v>107</v>
      </c>
      <c r="B1395">
        <v>2016</v>
      </c>
      <c r="C1395" t="s">
        <v>23</v>
      </c>
      <c r="D1395" s="1">
        <v>65.312640000000002</v>
      </c>
      <c r="E1395" s="1">
        <v>221.27969999999999</v>
      </c>
      <c r="F1395" s="2">
        <v>4.4264999999999999E-2</v>
      </c>
      <c r="G1395" s="2">
        <v>2.743E-2</v>
      </c>
      <c r="H1395" s="3">
        <v>23.8</v>
      </c>
      <c r="I1395">
        <v>7</v>
      </c>
      <c r="J1395">
        <v>70</v>
      </c>
      <c r="K1395">
        <v>65</v>
      </c>
      <c r="L1395">
        <v>71</v>
      </c>
      <c r="M1395">
        <v>63.322029999999998</v>
      </c>
      <c r="N1395" s="4">
        <v>2820</v>
      </c>
      <c r="O1395" s="1">
        <f>AVERAGE(O1379:O1394)</f>
        <v>1.5615062500000001</v>
      </c>
      <c r="P1395" s="1">
        <f>AVERAGE(P1379:P1394)</f>
        <v>5.1988506249999977</v>
      </c>
      <c r="Q1395" s="1">
        <v>27168.207999999999</v>
      </c>
      <c r="R1395" s="1"/>
    </row>
    <row r="1396" spans="1:18" x14ac:dyDescent="0.2">
      <c r="A1396" t="s">
        <v>108</v>
      </c>
      <c r="B1396">
        <v>2000</v>
      </c>
      <c r="C1396" t="s">
        <v>23</v>
      </c>
      <c r="D1396" s="1">
        <v>72.672550000000001</v>
      </c>
      <c r="E1396" s="1">
        <v>138.6335</v>
      </c>
      <c r="F1396" s="2">
        <v>1.4655E-2</v>
      </c>
      <c r="G1396" s="2">
        <v>0.38056000000000001</v>
      </c>
      <c r="H1396" s="3">
        <v>25.4</v>
      </c>
      <c r="I1396">
        <v>8.1</v>
      </c>
      <c r="J1396">
        <v>99</v>
      </c>
      <c r="K1396">
        <v>99</v>
      </c>
      <c r="L1396">
        <v>99</v>
      </c>
      <c r="M1396">
        <f>M1397-(AVERAGE((M1400-M1399),(M1399-M1398),(M1398-M1397)))</f>
        <v>76.313090000000003</v>
      </c>
      <c r="N1396" s="4">
        <v>33640</v>
      </c>
      <c r="O1396" s="1">
        <v>2.5045000000000002</v>
      </c>
      <c r="P1396" s="1">
        <v>3.0635500000000002</v>
      </c>
      <c r="Q1396" s="1">
        <v>2267.973</v>
      </c>
      <c r="R1396" s="1"/>
    </row>
    <row r="1397" spans="1:18" x14ac:dyDescent="0.2">
      <c r="A1397" t="s">
        <v>108</v>
      </c>
      <c r="B1397">
        <v>2001</v>
      </c>
      <c r="C1397" t="s">
        <v>23</v>
      </c>
      <c r="D1397" s="1">
        <v>73.056330000000003</v>
      </c>
      <c r="E1397" s="1">
        <v>133.86590000000001</v>
      </c>
      <c r="F1397" s="2">
        <v>1.389E-2</v>
      </c>
      <c r="G1397" s="2">
        <v>0.53623999999999905</v>
      </c>
      <c r="H1397" s="3">
        <v>25.5</v>
      </c>
      <c r="I1397">
        <v>8.5</v>
      </c>
      <c r="J1397">
        <v>99</v>
      </c>
      <c r="K1397">
        <v>99</v>
      </c>
      <c r="L1397">
        <v>99</v>
      </c>
      <c r="M1397">
        <v>76.339200000000005</v>
      </c>
      <c r="N1397" s="4">
        <v>35570</v>
      </c>
      <c r="O1397" s="1">
        <v>2.5290599999999999</v>
      </c>
      <c r="P1397" s="1">
        <v>3.0831499999999998</v>
      </c>
      <c r="Q1397" s="1">
        <v>2294.962</v>
      </c>
      <c r="R1397" s="1"/>
    </row>
    <row r="1398" spans="1:18" x14ac:dyDescent="0.2">
      <c r="A1398" t="s">
        <v>108</v>
      </c>
      <c r="B1398">
        <v>2002</v>
      </c>
      <c r="C1398" t="s">
        <v>23</v>
      </c>
      <c r="D1398" s="1">
        <v>73.379509999999996</v>
      </c>
      <c r="E1398" s="1">
        <v>130.2946</v>
      </c>
      <c r="F1398" s="2">
        <v>1.3180000000000001E-2</v>
      </c>
      <c r="G1398" s="2">
        <v>0.52800999999999998</v>
      </c>
      <c r="H1398" s="3">
        <v>25.5</v>
      </c>
      <c r="I1398">
        <v>8.8000000000000007</v>
      </c>
      <c r="J1398">
        <v>99</v>
      </c>
      <c r="K1398">
        <v>99</v>
      </c>
      <c r="L1398">
        <v>99</v>
      </c>
      <c r="M1398">
        <v>76.333559999999906</v>
      </c>
      <c r="N1398" s="4">
        <v>34530</v>
      </c>
      <c r="O1398" s="1">
        <v>2.6547099999999899</v>
      </c>
      <c r="P1398" s="1">
        <v>3.1804399999999999</v>
      </c>
      <c r="Q1398" s="1">
        <v>2334.8579999999902</v>
      </c>
      <c r="R1398" s="1"/>
    </row>
    <row r="1399" spans="1:18" x14ac:dyDescent="0.2">
      <c r="A1399" t="s">
        <v>108</v>
      </c>
      <c r="B1399">
        <v>2003</v>
      </c>
      <c r="C1399" t="s">
        <v>23</v>
      </c>
      <c r="D1399" s="1">
        <v>73.683709999999905</v>
      </c>
      <c r="E1399" s="1">
        <v>127.00409999999999</v>
      </c>
      <c r="F1399" s="2">
        <v>1.26349999999999E-2</v>
      </c>
      <c r="G1399" s="2">
        <v>0.55130999999999997</v>
      </c>
      <c r="H1399" s="3">
        <v>25.5</v>
      </c>
      <c r="I1399">
        <v>9.1999999999999993</v>
      </c>
      <c r="J1399">
        <v>98</v>
      </c>
      <c r="K1399">
        <v>99</v>
      </c>
      <c r="L1399">
        <v>99</v>
      </c>
      <c r="M1399">
        <v>76.327929999999995</v>
      </c>
      <c r="N1399" s="4">
        <v>34330</v>
      </c>
      <c r="O1399" s="1">
        <v>2.6295199999999999</v>
      </c>
      <c r="P1399" s="1">
        <v>3.1729500000000002</v>
      </c>
      <c r="Q1399" s="1">
        <v>2386.1660000000002</v>
      </c>
      <c r="R1399" s="1"/>
    </row>
    <row r="1400" spans="1:18" x14ac:dyDescent="0.2">
      <c r="A1400" t="s">
        <v>108</v>
      </c>
      <c r="B1400">
        <v>2004</v>
      </c>
      <c r="C1400" t="s">
        <v>23</v>
      </c>
      <c r="D1400" s="1">
        <v>74.05959</v>
      </c>
      <c r="E1400" s="1">
        <v>122.41679999999999</v>
      </c>
      <c r="F1400" s="2">
        <v>1.2070000000000001E-2</v>
      </c>
      <c r="G1400" s="2">
        <v>0.59165999999999996</v>
      </c>
      <c r="H1400" s="3">
        <v>25.6</v>
      </c>
      <c r="I1400">
        <v>9.5</v>
      </c>
      <c r="J1400">
        <v>98</v>
      </c>
      <c r="K1400">
        <v>99</v>
      </c>
      <c r="L1400">
        <v>99</v>
      </c>
      <c r="M1400">
        <v>76.417529999999999</v>
      </c>
      <c r="N1400" s="4">
        <v>35200</v>
      </c>
      <c r="O1400" s="1">
        <v>2.4374699999999998</v>
      </c>
      <c r="P1400" s="1">
        <v>2.9756499999999999</v>
      </c>
      <c r="Q1400" s="1">
        <v>2445.5169999999998</v>
      </c>
      <c r="R1400" s="1"/>
    </row>
    <row r="1401" spans="1:18" x14ac:dyDescent="0.2">
      <c r="A1401" t="s">
        <v>108</v>
      </c>
      <c r="B1401">
        <v>2005</v>
      </c>
      <c r="C1401" t="s">
        <v>23</v>
      </c>
      <c r="D1401" s="1">
        <v>74.388400000000004</v>
      </c>
      <c r="E1401" s="1">
        <v>118.37990000000001</v>
      </c>
      <c r="F1401" s="2">
        <v>1.1445E-2</v>
      </c>
      <c r="G1401" s="2">
        <v>0.60475000000000001</v>
      </c>
      <c r="H1401" s="3">
        <v>25.6</v>
      </c>
      <c r="I1401">
        <v>9.9</v>
      </c>
      <c r="J1401">
        <v>98</v>
      </c>
      <c r="K1401">
        <v>99</v>
      </c>
      <c r="L1401">
        <v>99</v>
      </c>
      <c r="M1401">
        <v>76.578990000000005</v>
      </c>
      <c r="N1401" s="4">
        <v>35510</v>
      </c>
      <c r="O1401" s="1">
        <v>2.13035</v>
      </c>
      <c r="P1401" s="1">
        <v>2.5871400000000002</v>
      </c>
      <c r="Q1401" s="1">
        <v>2511.2510000000002</v>
      </c>
      <c r="R1401" s="1"/>
    </row>
    <row r="1402" spans="1:18" x14ac:dyDescent="0.2">
      <c r="A1402" t="s">
        <v>108</v>
      </c>
      <c r="B1402">
        <v>2006</v>
      </c>
      <c r="C1402" t="s">
        <v>23</v>
      </c>
      <c r="D1402" s="1">
        <v>74.680660000000003</v>
      </c>
      <c r="E1402" s="1">
        <v>114.94499999999999</v>
      </c>
      <c r="F1402" s="2">
        <v>1.1205E-2</v>
      </c>
      <c r="G1402" s="2">
        <v>0.54383000000000004</v>
      </c>
      <c r="H1402" s="3">
        <v>25.7</v>
      </c>
      <c r="I1402">
        <v>10.199999999999999</v>
      </c>
      <c r="J1402">
        <v>96</v>
      </c>
      <c r="K1402">
        <v>98</v>
      </c>
      <c r="L1402">
        <v>98</v>
      </c>
      <c r="M1402">
        <v>78.131360000000001</v>
      </c>
      <c r="N1402" s="4">
        <v>34840</v>
      </c>
      <c r="O1402" s="1">
        <v>1.86465999999999</v>
      </c>
      <c r="P1402" s="1">
        <v>2.3109199999999999</v>
      </c>
      <c r="Q1402" s="1">
        <v>2580.7579999999998</v>
      </c>
      <c r="R1402" s="1"/>
    </row>
    <row r="1403" spans="1:18" x14ac:dyDescent="0.2">
      <c r="A1403" t="s">
        <v>108</v>
      </c>
      <c r="B1403">
        <v>2007</v>
      </c>
      <c r="C1403" t="s">
        <v>23</v>
      </c>
      <c r="D1403" s="1">
        <v>74.841250000000002</v>
      </c>
      <c r="E1403" s="1">
        <v>113.398</v>
      </c>
      <c r="F1403" s="2">
        <v>1.10599999999999E-2</v>
      </c>
      <c r="G1403" s="2">
        <v>0.51993</v>
      </c>
      <c r="H1403" s="3">
        <v>25.7</v>
      </c>
      <c r="I1403">
        <v>10.6</v>
      </c>
      <c r="J1403">
        <v>97</v>
      </c>
      <c r="K1403">
        <v>97</v>
      </c>
      <c r="L1403">
        <v>99</v>
      </c>
      <c r="M1403">
        <v>79.668619999999905</v>
      </c>
      <c r="N1403" s="4">
        <v>39700</v>
      </c>
      <c r="O1403" s="1">
        <v>1.96827</v>
      </c>
      <c r="P1403" s="1">
        <v>2.4257599999999999</v>
      </c>
      <c r="Q1403" s="1">
        <v>2657.1579999999999</v>
      </c>
      <c r="R1403" s="1"/>
    </row>
    <row r="1404" spans="1:18" x14ac:dyDescent="0.2">
      <c r="A1404" t="s">
        <v>108</v>
      </c>
      <c r="B1404">
        <v>2008</v>
      </c>
      <c r="C1404" t="s">
        <v>23</v>
      </c>
      <c r="D1404" s="1">
        <v>75.174030000000002</v>
      </c>
      <c r="E1404" s="1">
        <v>110.15219999999999</v>
      </c>
      <c r="F1404" s="2">
        <v>1.0765E-2</v>
      </c>
      <c r="G1404" s="2">
        <v>0.50973000000000002</v>
      </c>
      <c r="H1404" s="3">
        <v>25.8</v>
      </c>
      <c r="I1404">
        <v>10.9</v>
      </c>
      <c r="J1404">
        <v>98</v>
      </c>
      <c r="K1404">
        <v>97</v>
      </c>
      <c r="L1404">
        <v>99</v>
      </c>
      <c r="M1404">
        <v>81.191019999999995</v>
      </c>
      <c r="N1404" s="4">
        <v>41350</v>
      </c>
      <c r="O1404" s="1">
        <v>1.5863100000000001</v>
      </c>
      <c r="P1404" s="1">
        <v>2.01222999999999</v>
      </c>
      <c r="Q1404" s="1">
        <v>2750.9629999999902</v>
      </c>
      <c r="R1404" s="1"/>
    </row>
    <row r="1405" spans="1:18" x14ac:dyDescent="0.2">
      <c r="A1405" t="s">
        <v>108</v>
      </c>
      <c r="B1405">
        <v>2009</v>
      </c>
      <c r="C1405" t="s">
        <v>23</v>
      </c>
      <c r="D1405" s="1">
        <v>75.405879999999996</v>
      </c>
      <c r="E1405" s="1">
        <v>108.3836</v>
      </c>
      <c r="F1405" s="2">
        <v>1.042E-2</v>
      </c>
      <c r="G1405" s="2">
        <v>0.49730999999999997</v>
      </c>
      <c r="H1405" s="3">
        <v>25.9</v>
      </c>
      <c r="I1405">
        <v>11.3</v>
      </c>
      <c r="J1405">
        <v>99</v>
      </c>
      <c r="K1405">
        <v>96</v>
      </c>
      <c r="L1405">
        <v>98</v>
      </c>
      <c r="M1405">
        <v>82.698319999999995</v>
      </c>
      <c r="N1405" s="4">
        <v>41620</v>
      </c>
      <c r="O1405" s="1">
        <v>2.30078</v>
      </c>
      <c r="P1405" s="1">
        <v>2.8300900000000002</v>
      </c>
      <c r="Q1405" s="1">
        <v>2876.1859999999901</v>
      </c>
      <c r="R1405" s="1"/>
    </row>
    <row r="1406" spans="1:18" x14ac:dyDescent="0.2">
      <c r="A1406" t="s">
        <v>108</v>
      </c>
      <c r="B1406">
        <v>2010</v>
      </c>
      <c r="C1406" t="s">
        <v>23</v>
      </c>
      <c r="D1406" s="1">
        <v>75.632339999999999</v>
      </c>
      <c r="E1406" s="1">
        <v>106.8112</v>
      </c>
      <c r="F1406" s="2">
        <v>1.0104999999999999E-2</v>
      </c>
      <c r="G1406" s="2">
        <v>0.50712999999999997</v>
      </c>
      <c r="H1406" s="3">
        <v>25.9</v>
      </c>
      <c r="I1406">
        <v>11.7</v>
      </c>
      <c r="J1406">
        <v>99</v>
      </c>
      <c r="K1406">
        <v>99</v>
      </c>
      <c r="L1406">
        <v>99</v>
      </c>
      <c r="M1406">
        <v>84.191310000000001</v>
      </c>
      <c r="N1406" s="4">
        <v>41700</v>
      </c>
      <c r="O1406" s="1">
        <v>2.33311</v>
      </c>
      <c r="P1406" s="1">
        <v>2.8207200000000001</v>
      </c>
      <c r="Q1406" s="1">
        <v>3041.4340000000002</v>
      </c>
      <c r="R1406" s="1"/>
    </row>
    <row r="1407" spans="1:18" x14ac:dyDescent="0.2">
      <c r="A1407" t="s">
        <v>108</v>
      </c>
      <c r="B1407">
        <v>2011</v>
      </c>
      <c r="C1407" t="s">
        <v>23</v>
      </c>
      <c r="D1407" s="1">
        <v>75.863640000000004</v>
      </c>
      <c r="E1407" s="1">
        <v>105.20699999999999</v>
      </c>
      <c r="F1407" s="2">
        <v>9.9849999999999904E-3</v>
      </c>
      <c r="G1407" s="2">
        <v>0.50246999999999997</v>
      </c>
      <c r="H1407" s="3">
        <v>26</v>
      </c>
      <c r="I1407">
        <v>12.2</v>
      </c>
      <c r="J1407">
        <v>99</v>
      </c>
      <c r="K1407">
        <v>99</v>
      </c>
      <c r="L1407">
        <v>99</v>
      </c>
      <c r="M1407">
        <v>85.774249999999995</v>
      </c>
      <c r="N1407" s="4">
        <v>39390</v>
      </c>
      <c r="O1407" s="1">
        <v>2.08466</v>
      </c>
      <c r="P1407" s="1">
        <v>2.5477699999999999</v>
      </c>
      <c r="Q1407" s="1">
        <v>3251.1079999999902</v>
      </c>
      <c r="R1407" s="1"/>
    </row>
    <row r="1408" spans="1:18" x14ac:dyDescent="0.2">
      <c r="A1408" t="s">
        <v>108</v>
      </c>
      <c r="B1408">
        <v>2012</v>
      </c>
      <c r="C1408" t="s">
        <v>23</v>
      </c>
      <c r="D1408" s="1">
        <v>76.117189999999994</v>
      </c>
      <c r="E1408" s="1">
        <v>103.2135</v>
      </c>
      <c r="F1408" s="2">
        <v>9.7299999999999904E-3</v>
      </c>
      <c r="G1408" s="2">
        <v>0.49363999999999902</v>
      </c>
      <c r="H1408" s="3">
        <v>26.1</v>
      </c>
      <c r="I1408">
        <v>12.6</v>
      </c>
      <c r="J1408">
        <v>99</v>
      </c>
      <c r="K1408">
        <v>99</v>
      </c>
      <c r="L1408">
        <v>98</v>
      </c>
      <c r="M1408">
        <v>87.404899999999998</v>
      </c>
      <c r="N1408" s="4">
        <v>40910</v>
      </c>
      <c r="O1408" s="1">
        <v>2.1038700000000001</v>
      </c>
      <c r="P1408" s="1">
        <v>2.5522800000000001</v>
      </c>
      <c r="Q1408" s="1">
        <v>3498.029</v>
      </c>
      <c r="R1408" s="1"/>
    </row>
    <row r="1409" spans="1:18" x14ac:dyDescent="0.2">
      <c r="A1409" t="s">
        <v>108</v>
      </c>
      <c r="B1409">
        <v>2013</v>
      </c>
      <c r="C1409" t="s">
        <v>23</v>
      </c>
      <c r="D1409" s="1">
        <v>76.361660000000001</v>
      </c>
      <c r="E1409" s="1">
        <v>101.42</v>
      </c>
      <c r="F1409" s="2">
        <v>9.3500000000000007E-3</v>
      </c>
      <c r="G1409" s="2">
        <v>0.45162999999999998</v>
      </c>
      <c r="H1409" s="3">
        <v>26.1</v>
      </c>
      <c r="I1409">
        <v>13.2</v>
      </c>
      <c r="J1409">
        <v>99</v>
      </c>
      <c r="K1409">
        <v>99</v>
      </c>
      <c r="L1409">
        <v>98</v>
      </c>
      <c r="M1409">
        <v>88.991320000000002</v>
      </c>
      <c r="N1409" s="4">
        <v>41190</v>
      </c>
      <c r="O1409" s="1">
        <v>2.43519</v>
      </c>
      <c r="P1409" s="1">
        <v>2.7913399999999999</v>
      </c>
      <c r="Q1409" s="1">
        <v>3764.80599999999</v>
      </c>
      <c r="R1409" s="1"/>
    </row>
    <row r="1410" spans="1:18" x14ac:dyDescent="0.2">
      <c r="A1410" t="s">
        <v>108</v>
      </c>
      <c r="B1410">
        <v>2014</v>
      </c>
      <c r="C1410" t="s">
        <v>23</v>
      </c>
      <c r="D1410" s="1">
        <v>76.598339999999993</v>
      </c>
      <c r="E1410" s="1">
        <v>99.59</v>
      </c>
      <c r="F1410" s="2">
        <v>9.1149999999999998E-3</v>
      </c>
      <c r="G1410" s="2">
        <v>0.42595</v>
      </c>
      <c r="H1410" s="3">
        <v>26.2</v>
      </c>
      <c r="I1410">
        <v>13.7</v>
      </c>
      <c r="J1410">
        <v>99</v>
      </c>
      <c r="K1410">
        <v>99</v>
      </c>
      <c r="L1410">
        <v>99</v>
      </c>
      <c r="M1410">
        <v>90.537120000000002</v>
      </c>
      <c r="N1410" s="4">
        <v>39680</v>
      </c>
      <c r="O1410" s="1">
        <v>3.1659899999999999</v>
      </c>
      <c r="P1410" s="1">
        <v>3.5269300000000001</v>
      </c>
      <c r="Q1410" s="1">
        <v>4027.26</v>
      </c>
      <c r="R1410" s="1"/>
    </row>
    <row r="1411" spans="1:18" x14ac:dyDescent="0.2">
      <c r="A1411" t="s">
        <v>108</v>
      </c>
      <c r="B1411">
        <v>2015</v>
      </c>
      <c r="C1411" t="s">
        <v>23</v>
      </c>
      <c r="D1411" s="1">
        <v>76.812039999999996</v>
      </c>
      <c r="E1411" s="1">
        <v>97.969329999999999</v>
      </c>
      <c r="F1411" s="2">
        <v>8.8999999999999999E-3</v>
      </c>
      <c r="G1411" s="2">
        <v>0.42305999999999999</v>
      </c>
      <c r="H1411" s="3">
        <v>26.3</v>
      </c>
      <c r="I1411">
        <v>14.3</v>
      </c>
      <c r="J1411">
        <v>99</v>
      </c>
      <c r="K1411">
        <v>99</v>
      </c>
      <c r="L1411">
        <v>99</v>
      </c>
      <c r="M1411">
        <v>91.566800000000001</v>
      </c>
      <c r="N1411" s="4">
        <v>41060</v>
      </c>
      <c r="O1411" s="1">
        <v>3.8488199999999999</v>
      </c>
      <c r="P1411" s="1">
        <v>4.3044000000000002</v>
      </c>
      <c r="Q1411" s="1">
        <v>4267.348</v>
      </c>
      <c r="R1411" s="1"/>
    </row>
    <row r="1412" spans="1:18" x14ac:dyDescent="0.2">
      <c r="A1412" t="s">
        <v>108</v>
      </c>
      <c r="B1412">
        <v>2016</v>
      </c>
      <c r="C1412" t="s">
        <v>23</v>
      </c>
      <c r="D1412" s="1">
        <v>77.004769999999994</v>
      </c>
      <c r="E1412" s="1">
        <v>96.248769999999993</v>
      </c>
      <c r="F1412" s="2">
        <v>8.8299999999999993E-3</v>
      </c>
      <c r="G1412" s="2">
        <v>0.40317999999999998</v>
      </c>
      <c r="H1412" s="3">
        <v>26.3</v>
      </c>
      <c r="I1412">
        <v>14.9</v>
      </c>
      <c r="J1412">
        <v>99</v>
      </c>
      <c r="K1412">
        <v>99</v>
      </c>
      <c r="L1412">
        <v>99</v>
      </c>
      <c r="M1412">
        <v>91.759990000000002</v>
      </c>
      <c r="N1412" s="4">
        <v>41690</v>
      </c>
      <c r="O1412" s="1">
        <v>3.8456800000000002</v>
      </c>
      <c r="P1412" s="1">
        <v>4.3287399999999998</v>
      </c>
      <c r="Q1412" s="1">
        <v>4479.2190000000001</v>
      </c>
      <c r="R1412" s="1"/>
    </row>
    <row r="1413" spans="1:18" x14ac:dyDescent="0.2">
      <c r="A1413" t="s">
        <v>109</v>
      </c>
      <c r="B1413">
        <v>2000</v>
      </c>
      <c r="C1413" t="s">
        <v>23</v>
      </c>
      <c r="D1413" s="1">
        <v>62.906529999999997</v>
      </c>
      <c r="E1413" s="1">
        <v>189.77680000000001</v>
      </c>
      <c r="F1413" s="2">
        <v>9.2465000000000006E-2</v>
      </c>
      <c r="G1413" s="2">
        <v>1.4930000000000001E-2</v>
      </c>
      <c r="H1413" s="3">
        <v>22.5</v>
      </c>
      <c r="I1413">
        <v>0.8</v>
      </c>
      <c r="J1413">
        <v>57</v>
      </c>
      <c r="K1413">
        <v>61</v>
      </c>
      <c r="L1413">
        <v>59</v>
      </c>
      <c r="M1413">
        <v>85.996679999999998</v>
      </c>
      <c r="N1413" s="4">
        <v>2670</v>
      </c>
      <c r="O1413" s="1">
        <v>1.0134399999999999</v>
      </c>
      <c r="P1413" s="1">
        <v>2.8855200000000001</v>
      </c>
      <c r="Q1413" s="1">
        <v>142343.57800000001</v>
      </c>
      <c r="R1413" s="1"/>
    </row>
    <row r="1414" spans="1:18" x14ac:dyDescent="0.2">
      <c r="A1414" t="s">
        <v>109</v>
      </c>
      <c r="B1414">
        <v>2001</v>
      </c>
      <c r="C1414" t="s">
        <v>23</v>
      </c>
      <c r="D1414" s="1">
        <v>63.143469999999901</v>
      </c>
      <c r="E1414" s="1">
        <v>188.36279999999999</v>
      </c>
      <c r="F1414" s="2">
        <v>9.11E-2</v>
      </c>
      <c r="G1414" s="2">
        <v>1.374E-2</v>
      </c>
      <c r="H1414" s="3">
        <v>22.6</v>
      </c>
      <c r="I1414">
        <v>0.9</v>
      </c>
      <c r="J1414">
        <v>59</v>
      </c>
      <c r="K1414">
        <v>63</v>
      </c>
      <c r="L1414">
        <v>61</v>
      </c>
      <c r="M1414">
        <v>86.05538</v>
      </c>
      <c r="N1414" s="4">
        <v>2710</v>
      </c>
      <c r="O1414" s="1">
        <v>0.95721999999999996</v>
      </c>
      <c r="P1414" s="1">
        <v>2.7066699999999999</v>
      </c>
      <c r="Q1414" s="1">
        <v>145978.402</v>
      </c>
      <c r="R1414" s="1"/>
    </row>
    <row r="1415" spans="1:18" x14ac:dyDescent="0.2">
      <c r="A1415" t="s">
        <v>109</v>
      </c>
      <c r="B1415">
        <v>2002</v>
      </c>
      <c r="C1415" t="s">
        <v>23</v>
      </c>
      <c r="D1415" s="1">
        <v>63.299289999999999</v>
      </c>
      <c r="E1415" s="1">
        <v>186.74539999999999</v>
      </c>
      <c r="F1415" s="2">
        <v>9.0865000000000001E-2</v>
      </c>
      <c r="G1415" s="2">
        <v>1.383E-2</v>
      </c>
      <c r="H1415" s="3">
        <v>22.7</v>
      </c>
      <c r="I1415">
        <v>0.9</v>
      </c>
      <c r="J1415">
        <v>60</v>
      </c>
      <c r="K1415">
        <v>64</v>
      </c>
      <c r="L1415">
        <v>63</v>
      </c>
      <c r="M1415">
        <v>86.40558</v>
      </c>
      <c r="N1415" s="4">
        <v>2830</v>
      </c>
      <c r="O1415" s="1">
        <v>1.07124</v>
      </c>
      <c r="P1415" s="1">
        <v>2.8270499999999998</v>
      </c>
      <c r="Q1415" s="1">
        <v>149549.70000000001</v>
      </c>
      <c r="R1415" s="1"/>
    </row>
    <row r="1416" spans="1:18" x14ac:dyDescent="0.2">
      <c r="A1416" t="s">
        <v>109</v>
      </c>
      <c r="B1416">
        <v>2003</v>
      </c>
      <c r="C1416" t="s">
        <v>23</v>
      </c>
      <c r="D1416" s="1">
        <v>63.411990000000003</v>
      </c>
      <c r="E1416" s="1">
        <v>185.136</v>
      </c>
      <c r="F1416" s="2">
        <v>9.103E-2</v>
      </c>
      <c r="G1416" s="2">
        <v>1.4080000000000001E-2</v>
      </c>
      <c r="H1416" s="3">
        <v>22.8</v>
      </c>
      <c r="I1416">
        <v>1</v>
      </c>
      <c r="J1416">
        <v>62</v>
      </c>
      <c r="K1416">
        <v>66</v>
      </c>
      <c r="L1416">
        <v>66</v>
      </c>
      <c r="M1416">
        <v>86.754199999999997</v>
      </c>
      <c r="N1416" s="4">
        <v>3030</v>
      </c>
      <c r="O1416" s="1">
        <v>0.60845000000000005</v>
      </c>
      <c r="P1416" s="1">
        <v>2.4313799999999999</v>
      </c>
      <c r="Q1416" s="1">
        <v>153093.37299999999</v>
      </c>
      <c r="R1416" s="1"/>
    </row>
    <row r="1417" spans="1:18" x14ac:dyDescent="0.2">
      <c r="A1417" t="s">
        <v>109</v>
      </c>
      <c r="B1417">
        <v>2004</v>
      </c>
      <c r="C1417" t="s">
        <v>23</v>
      </c>
      <c r="D1417" s="1">
        <v>63.5289</v>
      </c>
      <c r="E1417" s="1">
        <v>183.0686</v>
      </c>
      <c r="F1417" s="2">
        <v>9.0969999999999995E-2</v>
      </c>
      <c r="G1417" s="2">
        <v>1.43699999999999E-2</v>
      </c>
      <c r="H1417" s="3">
        <v>22.9</v>
      </c>
      <c r="I1417">
        <v>1.1000000000000001</v>
      </c>
      <c r="J1417">
        <v>63</v>
      </c>
      <c r="K1417">
        <v>67</v>
      </c>
      <c r="L1417">
        <v>68</v>
      </c>
      <c r="M1417">
        <v>87.10136</v>
      </c>
      <c r="N1417" s="4">
        <v>3230</v>
      </c>
      <c r="O1417" s="1">
        <v>0.65464999999999995</v>
      </c>
      <c r="P1417" s="1">
        <v>2.3472299999999899</v>
      </c>
      <c r="Q1417" s="1">
        <v>156664.69699999999</v>
      </c>
      <c r="R1417" s="1"/>
    </row>
    <row r="1418" spans="1:18" x14ac:dyDescent="0.2">
      <c r="A1418" t="s">
        <v>109</v>
      </c>
      <c r="B1418">
        <v>2005</v>
      </c>
      <c r="C1418" t="s">
        <v>23</v>
      </c>
      <c r="D1418" s="1">
        <v>62.576450000000001</v>
      </c>
      <c r="E1418" s="1">
        <v>199.59030000000001</v>
      </c>
      <c r="F1418" s="2">
        <v>9.0225E-2</v>
      </c>
      <c r="G1418" s="2">
        <v>3.875E-2</v>
      </c>
      <c r="H1418" s="3">
        <v>23</v>
      </c>
      <c r="I1418">
        <v>1.2</v>
      </c>
      <c r="J1418">
        <v>61</v>
      </c>
      <c r="K1418">
        <v>63</v>
      </c>
      <c r="L1418">
        <v>63</v>
      </c>
      <c r="M1418">
        <v>87.446899999999999</v>
      </c>
      <c r="N1418" s="4">
        <v>3500</v>
      </c>
      <c r="O1418" s="1">
        <v>0.59058999999999995</v>
      </c>
      <c r="P1418" s="1">
        <v>2.7079399999999998</v>
      </c>
      <c r="Q1418" s="1">
        <v>160304.008</v>
      </c>
      <c r="R1418" s="1"/>
    </row>
    <row r="1419" spans="1:18" x14ac:dyDescent="0.2">
      <c r="A1419" t="s">
        <v>109</v>
      </c>
      <c r="B1419">
        <v>2006</v>
      </c>
      <c r="C1419" t="s">
        <v>23</v>
      </c>
      <c r="D1419" s="1">
        <v>63.902500000000003</v>
      </c>
      <c r="E1419" s="1">
        <v>179.5341</v>
      </c>
      <c r="F1419" s="2">
        <v>8.7215000000000001E-2</v>
      </c>
      <c r="G1419" s="2">
        <v>3.4160000000000003E-2</v>
      </c>
      <c r="H1419" s="3">
        <v>23.1</v>
      </c>
      <c r="I1419">
        <v>1.3</v>
      </c>
      <c r="J1419">
        <v>59</v>
      </c>
      <c r="K1419">
        <v>58</v>
      </c>
      <c r="L1419">
        <v>59</v>
      </c>
      <c r="M1419">
        <v>87.790940000000006</v>
      </c>
      <c r="N1419" s="4">
        <v>3740</v>
      </c>
      <c r="O1419" s="1">
        <v>0.48937999999999998</v>
      </c>
      <c r="P1419" s="1">
        <v>3.0071699999999999</v>
      </c>
      <c r="Q1419" s="1">
        <v>164022.62699999899</v>
      </c>
      <c r="R1419" s="1"/>
    </row>
    <row r="1420" spans="1:18" x14ac:dyDescent="0.2">
      <c r="A1420" t="s">
        <v>109</v>
      </c>
      <c r="B1420">
        <v>2007</v>
      </c>
      <c r="C1420" t="s">
        <v>23</v>
      </c>
      <c r="D1420" s="1">
        <v>64.148139999999998</v>
      </c>
      <c r="E1420" s="1">
        <v>178.3614</v>
      </c>
      <c r="F1420" s="2">
        <v>8.3885000000000001E-2</v>
      </c>
      <c r="G1420" s="2">
        <v>3.4079999999999999E-2</v>
      </c>
      <c r="H1420" s="3">
        <v>23.2</v>
      </c>
      <c r="I1420">
        <v>1.4</v>
      </c>
      <c r="J1420">
        <v>57</v>
      </c>
      <c r="K1420">
        <v>54</v>
      </c>
      <c r="L1420">
        <v>54</v>
      </c>
      <c r="M1420">
        <v>88.133420000000001</v>
      </c>
      <c r="N1420" s="4">
        <v>3930</v>
      </c>
      <c r="O1420" s="1">
        <v>0.66952999999999996</v>
      </c>
      <c r="P1420" s="1">
        <v>3.1382300000000001</v>
      </c>
      <c r="Q1420" s="1">
        <v>167808.10500000001</v>
      </c>
      <c r="R1420" s="1"/>
    </row>
    <row r="1421" spans="1:18" x14ac:dyDescent="0.2">
      <c r="A1421" t="s">
        <v>109</v>
      </c>
      <c r="B1421">
        <v>2008</v>
      </c>
      <c r="C1421" t="s">
        <v>23</v>
      </c>
      <c r="D1421" s="1">
        <v>64.442130000000006</v>
      </c>
      <c r="E1421" s="1">
        <v>177.18389999999999</v>
      </c>
      <c r="F1421" s="2">
        <v>8.0345E-2</v>
      </c>
      <c r="G1421" s="2">
        <v>3.5720000000000002E-2</v>
      </c>
      <c r="H1421" s="3">
        <v>23.2</v>
      </c>
      <c r="I1421">
        <v>1.6</v>
      </c>
      <c r="J1421">
        <v>56</v>
      </c>
      <c r="K1421">
        <v>53</v>
      </c>
      <c r="L1421">
        <v>53</v>
      </c>
      <c r="M1421">
        <v>88.474239999999995</v>
      </c>
      <c r="N1421" s="4">
        <v>3990</v>
      </c>
      <c r="O1421" s="1">
        <v>0.56152999999999997</v>
      </c>
      <c r="P1421" s="1">
        <v>2.9231199999999999</v>
      </c>
      <c r="Q1421" s="1">
        <v>171648.986</v>
      </c>
      <c r="R1421" s="1"/>
    </row>
    <row r="1422" spans="1:18" x14ac:dyDescent="0.2">
      <c r="A1422" t="s">
        <v>109</v>
      </c>
      <c r="B1422">
        <v>2009</v>
      </c>
      <c r="C1422" t="s">
        <v>23</v>
      </c>
      <c r="D1422" s="1">
        <v>64.696079999999995</v>
      </c>
      <c r="E1422" s="1">
        <v>176.9324</v>
      </c>
      <c r="F1422" s="2">
        <v>7.7284999999999895E-2</v>
      </c>
      <c r="G1422" s="2">
        <v>3.5389999999999998E-2</v>
      </c>
      <c r="H1422" s="3">
        <v>23.3</v>
      </c>
      <c r="I1422">
        <v>1.7</v>
      </c>
      <c r="J1422">
        <v>56</v>
      </c>
      <c r="K1422">
        <v>52</v>
      </c>
      <c r="L1422">
        <v>52</v>
      </c>
      <c r="M1422">
        <v>88.813389999999998</v>
      </c>
      <c r="N1422" s="4">
        <v>4070</v>
      </c>
      <c r="O1422" s="1">
        <v>0.56857999999999997</v>
      </c>
      <c r="P1422" s="1">
        <v>2.6133099999999998</v>
      </c>
      <c r="Q1422" s="1">
        <v>175525.609</v>
      </c>
      <c r="R1422" s="1"/>
    </row>
    <row r="1423" spans="1:18" x14ac:dyDescent="0.2">
      <c r="A1423" t="s">
        <v>109</v>
      </c>
      <c r="B1423">
        <v>2010</v>
      </c>
      <c r="C1423" t="s">
        <v>23</v>
      </c>
      <c r="D1423" s="1">
        <v>64.985600000000005</v>
      </c>
      <c r="E1423" s="1">
        <v>175.3229</v>
      </c>
      <c r="F1423" s="2">
        <v>7.4910000000000004E-2</v>
      </c>
      <c r="G1423" s="2">
        <v>3.7339999999999998E-2</v>
      </c>
      <c r="H1423" s="3">
        <v>23.4</v>
      </c>
      <c r="I1423">
        <v>1.8</v>
      </c>
      <c r="J1423">
        <v>57</v>
      </c>
      <c r="K1423">
        <v>52</v>
      </c>
      <c r="L1423">
        <v>52</v>
      </c>
      <c r="M1423">
        <v>89.150919999999999</v>
      </c>
      <c r="N1423" s="4">
        <v>4140</v>
      </c>
      <c r="O1423" s="1">
        <v>0.57171000000000005</v>
      </c>
      <c r="P1423" s="1">
        <v>2.59675999999999</v>
      </c>
      <c r="Q1423" s="1">
        <v>179424.641</v>
      </c>
      <c r="R1423" s="1"/>
    </row>
    <row r="1424" spans="1:18" x14ac:dyDescent="0.2">
      <c r="A1424" t="s">
        <v>109</v>
      </c>
      <c r="B1424">
        <v>2011</v>
      </c>
      <c r="C1424" t="s">
        <v>23</v>
      </c>
      <c r="D1424" s="1">
        <v>65.369640000000004</v>
      </c>
      <c r="E1424" s="1">
        <v>171.31559999999999</v>
      </c>
      <c r="F1424" s="2">
        <v>7.3450000000000001E-2</v>
      </c>
      <c r="G1424" s="2">
        <v>4.0239999999999998E-2</v>
      </c>
      <c r="H1424" s="3">
        <v>23.5</v>
      </c>
      <c r="I1424">
        <v>2</v>
      </c>
      <c r="J1424">
        <v>59</v>
      </c>
      <c r="K1424">
        <v>63</v>
      </c>
      <c r="L1424">
        <v>63</v>
      </c>
      <c r="M1424">
        <v>89.486800000000002</v>
      </c>
      <c r="N1424" s="4">
        <v>4280</v>
      </c>
      <c r="O1424" s="1">
        <v>0.61155999999999999</v>
      </c>
      <c r="P1424" s="1">
        <v>2.34443</v>
      </c>
      <c r="Q1424" s="1">
        <v>183340.174</v>
      </c>
      <c r="R1424" s="1"/>
    </row>
    <row r="1425" spans="1:18" x14ac:dyDescent="0.2">
      <c r="A1425" t="s">
        <v>109</v>
      </c>
      <c r="B1425">
        <v>2012</v>
      </c>
      <c r="C1425" t="s">
        <v>23</v>
      </c>
      <c r="D1425" s="1">
        <v>65.594530000000006</v>
      </c>
      <c r="E1425" s="1">
        <v>169.64420000000001</v>
      </c>
      <c r="F1425" s="2">
        <v>7.2340000000000002E-2</v>
      </c>
      <c r="G1425" s="2">
        <v>3.3450000000000001E-2</v>
      </c>
      <c r="H1425" s="3">
        <v>23.6</v>
      </c>
      <c r="I1425">
        <v>2.2000000000000002</v>
      </c>
      <c r="J1425">
        <v>63</v>
      </c>
      <c r="K1425">
        <v>64</v>
      </c>
      <c r="L1425">
        <v>64</v>
      </c>
      <c r="M1425">
        <v>89.821010000000001</v>
      </c>
      <c r="N1425" s="4">
        <v>4450</v>
      </c>
      <c r="O1425" s="1">
        <v>0.67823999999999995</v>
      </c>
      <c r="P1425" s="1">
        <v>2.3593999999999999</v>
      </c>
      <c r="Q1425" s="1">
        <v>187280.12899999999</v>
      </c>
      <c r="R1425" s="1"/>
    </row>
    <row r="1426" spans="1:18" x14ac:dyDescent="0.2">
      <c r="A1426" t="s">
        <v>109</v>
      </c>
      <c r="B1426">
        <v>2013</v>
      </c>
      <c r="C1426" t="s">
        <v>23</v>
      </c>
      <c r="D1426" s="1">
        <v>65.789769999999905</v>
      </c>
      <c r="E1426" s="1">
        <v>167.53659999999999</v>
      </c>
      <c r="F1426" s="2">
        <v>7.1395E-2</v>
      </c>
      <c r="G1426" s="2">
        <v>5.074E-2</v>
      </c>
      <c r="H1426" s="3">
        <v>23.7</v>
      </c>
      <c r="I1426">
        <v>2.4</v>
      </c>
      <c r="J1426">
        <v>68</v>
      </c>
      <c r="K1426">
        <v>65</v>
      </c>
      <c r="L1426">
        <v>65</v>
      </c>
      <c r="M1426">
        <v>90.153390000000002</v>
      </c>
      <c r="N1426" s="4">
        <v>4630</v>
      </c>
      <c r="O1426" s="1">
        <v>0.70267000000000002</v>
      </c>
      <c r="P1426" s="1">
        <v>2.6027999999999998</v>
      </c>
      <c r="Q1426" s="1">
        <v>191260.80600000001</v>
      </c>
      <c r="R1426" s="1"/>
    </row>
    <row r="1427" spans="1:18" x14ac:dyDescent="0.2">
      <c r="A1427" t="s">
        <v>109</v>
      </c>
      <c r="B1427">
        <v>2014</v>
      </c>
      <c r="C1427" t="s">
        <v>23</v>
      </c>
      <c r="D1427" s="1">
        <v>65.895949999999999</v>
      </c>
      <c r="E1427" s="1">
        <v>167.3192</v>
      </c>
      <c r="F1427" s="2">
        <v>7.0264999999999994E-2</v>
      </c>
      <c r="G1427" s="2">
        <v>4.3099999999999999E-2</v>
      </c>
      <c r="H1427" s="3">
        <v>23.8</v>
      </c>
      <c r="I1427">
        <v>2.6</v>
      </c>
      <c r="J1427">
        <v>71</v>
      </c>
      <c r="K1427">
        <v>69</v>
      </c>
      <c r="L1427">
        <v>69</v>
      </c>
      <c r="M1427">
        <v>90.484059999999999</v>
      </c>
      <c r="N1427" s="4">
        <v>4850</v>
      </c>
      <c r="O1427" s="1">
        <v>0.69840999999999998</v>
      </c>
      <c r="P1427" s="1">
        <v>2.72201</v>
      </c>
      <c r="Q1427" s="1">
        <v>195305.01300000001</v>
      </c>
      <c r="R1427" s="1"/>
    </row>
    <row r="1428" spans="1:18" x14ac:dyDescent="0.2">
      <c r="A1428" t="s">
        <v>109</v>
      </c>
      <c r="B1428">
        <v>2015</v>
      </c>
      <c r="C1428" t="s">
        <v>23</v>
      </c>
      <c r="D1428" s="1">
        <v>66.064210000000003</v>
      </c>
      <c r="E1428" s="1">
        <v>166.04140000000001</v>
      </c>
      <c r="F1428" s="2">
        <v>6.9169999999999995E-2</v>
      </c>
      <c r="G1428" s="2">
        <v>4.1730000000000003E-2</v>
      </c>
      <c r="H1428" s="3">
        <v>23.9</v>
      </c>
      <c r="I1428">
        <v>2.8</v>
      </c>
      <c r="J1428">
        <v>75</v>
      </c>
      <c r="K1428">
        <v>72</v>
      </c>
      <c r="L1428">
        <v>72</v>
      </c>
      <c r="M1428">
        <v>90.812989999999999</v>
      </c>
      <c r="N1428" s="4">
        <v>5050</v>
      </c>
      <c r="O1428" s="1">
        <v>0.74002000000000001</v>
      </c>
      <c r="P1428" s="1">
        <v>2.6871200000000002</v>
      </c>
      <c r="Q1428" s="1">
        <v>199426.96399999899</v>
      </c>
      <c r="R1428" s="1"/>
    </row>
    <row r="1429" spans="1:18" x14ac:dyDescent="0.2">
      <c r="A1429" t="s">
        <v>109</v>
      </c>
      <c r="B1429">
        <v>2016</v>
      </c>
      <c r="C1429" t="s">
        <v>23</v>
      </c>
      <c r="D1429" s="1">
        <v>66.529330000000002</v>
      </c>
      <c r="E1429" s="1">
        <v>159.0599</v>
      </c>
      <c r="F1429" s="2">
        <v>6.7964999999999998E-2</v>
      </c>
      <c r="G1429" s="2">
        <v>4.5760000000000002E-2</v>
      </c>
      <c r="H1429" s="3">
        <v>23.9</v>
      </c>
      <c r="I1429">
        <v>3.1</v>
      </c>
      <c r="J1429">
        <v>75</v>
      </c>
      <c r="K1429">
        <v>75</v>
      </c>
      <c r="L1429">
        <v>75</v>
      </c>
      <c r="M1429">
        <v>91.140140000000002</v>
      </c>
      <c r="N1429" s="4">
        <v>5280</v>
      </c>
      <c r="O1429" s="1">
        <v>0.82047000000000003</v>
      </c>
      <c r="P1429" s="1">
        <v>2.8551000000000002</v>
      </c>
      <c r="Q1429" s="1">
        <v>203631.353</v>
      </c>
      <c r="R1429" s="1"/>
    </row>
    <row r="1430" spans="1:18" x14ac:dyDescent="0.2">
      <c r="A1430" t="s">
        <v>110</v>
      </c>
      <c r="B1430">
        <v>2000</v>
      </c>
      <c r="C1430" t="s">
        <v>23</v>
      </c>
      <c r="D1430" s="1">
        <v>76.243189999999998</v>
      </c>
      <c r="E1430" s="1">
        <v>73.899659999999997</v>
      </c>
      <c r="F1430" s="2">
        <v>1.11849999999999E-2</v>
      </c>
      <c r="G1430" s="2">
        <v>0.55476999999999999</v>
      </c>
      <c r="H1430" s="3">
        <v>27.6</v>
      </c>
      <c r="I1430">
        <v>13.6</v>
      </c>
      <c r="J1430">
        <v>91</v>
      </c>
      <c r="K1430">
        <v>91</v>
      </c>
      <c r="L1430">
        <v>80</v>
      </c>
      <c r="M1430">
        <v>100</v>
      </c>
      <c r="N1430" s="4">
        <v>79380</v>
      </c>
      <c r="O1430" s="1">
        <v>1.19546</v>
      </c>
      <c r="P1430" s="1">
        <v>2.0086499999999998</v>
      </c>
      <c r="Q1430" s="1">
        <v>592.46799999999996</v>
      </c>
      <c r="R1430" s="1"/>
    </row>
    <row r="1431" spans="1:18" x14ac:dyDescent="0.2">
      <c r="A1431" t="s">
        <v>110</v>
      </c>
      <c r="B1431">
        <v>2001</v>
      </c>
      <c r="C1431" t="s">
        <v>23</v>
      </c>
      <c r="D1431" s="1">
        <v>76.34975</v>
      </c>
      <c r="E1431" s="1">
        <v>72.851039999999998</v>
      </c>
      <c r="F1431" s="2">
        <v>1.111E-2</v>
      </c>
      <c r="G1431" s="2">
        <v>0.75239</v>
      </c>
      <c r="H1431" s="3">
        <v>27.7</v>
      </c>
      <c r="I1431">
        <v>14</v>
      </c>
      <c r="J1431">
        <v>92</v>
      </c>
      <c r="K1431">
        <v>93</v>
      </c>
      <c r="L1431">
        <v>93</v>
      </c>
      <c r="M1431">
        <v>100</v>
      </c>
      <c r="N1431" s="4">
        <v>84600</v>
      </c>
      <c r="O1431" s="1">
        <v>1.4590799999999999</v>
      </c>
      <c r="P1431" s="1">
        <v>2.31433</v>
      </c>
      <c r="Q1431" s="1">
        <v>615.01199999999994</v>
      </c>
      <c r="R1431" s="1"/>
    </row>
    <row r="1432" spans="1:18" x14ac:dyDescent="0.2">
      <c r="A1432" t="s">
        <v>110</v>
      </c>
      <c r="B1432">
        <v>2002</v>
      </c>
      <c r="C1432" t="s">
        <v>23</v>
      </c>
      <c r="D1432" s="1">
        <v>76.467449999999999</v>
      </c>
      <c r="E1432" s="1">
        <v>71.569459999999907</v>
      </c>
      <c r="F1432" s="2">
        <v>1.0840000000000001E-2</v>
      </c>
      <c r="G1432" s="2">
        <v>0.83282999999999996</v>
      </c>
      <c r="H1432" s="3">
        <v>27.8</v>
      </c>
      <c r="I1432">
        <v>14.5</v>
      </c>
      <c r="J1432">
        <v>99</v>
      </c>
      <c r="K1432">
        <v>96</v>
      </c>
      <c r="L1432">
        <v>96</v>
      </c>
      <c r="M1432">
        <v>100</v>
      </c>
      <c r="N1432" s="4">
        <v>87820</v>
      </c>
      <c r="O1432" s="1">
        <v>1.5455700000000001</v>
      </c>
      <c r="P1432" s="1">
        <v>2.4566400000000002</v>
      </c>
      <c r="Q1432" s="1">
        <v>640.86800000000005</v>
      </c>
      <c r="R1432" s="1"/>
    </row>
    <row r="1433" spans="1:18" x14ac:dyDescent="0.2">
      <c r="A1433" t="s">
        <v>110</v>
      </c>
      <c r="B1433">
        <v>2003</v>
      </c>
      <c r="C1433" t="s">
        <v>23</v>
      </c>
      <c r="D1433" s="1">
        <v>76.588719999999995</v>
      </c>
      <c r="E1433" s="1">
        <v>70.227930000000001</v>
      </c>
      <c r="F1433" s="2">
        <v>1.0315E-2</v>
      </c>
      <c r="G1433" s="2">
        <v>0.92232999999999898</v>
      </c>
      <c r="H1433" s="3">
        <v>27.9</v>
      </c>
      <c r="I1433">
        <v>15</v>
      </c>
      <c r="J1433">
        <v>93</v>
      </c>
      <c r="K1433">
        <v>93</v>
      </c>
      <c r="L1433">
        <v>92</v>
      </c>
      <c r="M1433">
        <v>100</v>
      </c>
      <c r="N1433" s="4">
        <v>89830</v>
      </c>
      <c r="O1433" s="1">
        <v>2.64798</v>
      </c>
      <c r="P1433" s="1">
        <v>3.5296400000000001</v>
      </c>
      <c r="Q1433" s="1">
        <v>681.78800000000001</v>
      </c>
      <c r="R1433" s="1"/>
    </row>
    <row r="1434" spans="1:18" x14ac:dyDescent="0.2">
      <c r="A1434" t="s">
        <v>110</v>
      </c>
      <c r="B1434">
        <v>2004</v>
      </c>
      <c r="C1434" t="s">
        <v>23</v>
      </c>
      <c r="D1434" s="1">
        <v>76.687839999999994</v>
      </c>
      <c r="E1434" s="1">
        <v>68.592299999999994</v>
      </c>
      <c r="F1434" s="2">
        <v>9.5300000000000003E-3</v>
      </c>
      <c r="G1434" s="2">
        <v>0.99704999999999999</v>
      </c>
      <c r="H1434" s="3">
        <v>28</v>
      </c>
      <c r="I1434">
        <v>15.5</v>
      </c>
      <c r="J1434">
        <v>99</v>
      </c>
      <c r="K1434">
        <v>95</v>
      </c>
      <c r="L1434">
        <v>96</v>
      </c>
      <c r="M1434">
        <v>100</v>
      </c>
      <c r="N1434" s="4">
        <v>94170</v>
      </c>
      <c r="O1434" s="1">
        <v>2.30547999999999</v>
      </c>
      <c r="P1434" s="1">
        <v>3.07445999999999</v>
      </c>
      <c r="Q1434" s="1">
        <v>753.33399999999995</v>
      </c>
      <c r="R1434" s="1"/>
    </row>
    <row r="1435" spans="1:18" x14ac:dyDescent="0.2">
      <c r="A1435" t="s">
        <v>110</v>
      </c>
      <c r="B1435">
        <v>2005</v>
      </c>
      <c r="C1435" t="s">
        <v>23</v>
      </c>
      <c r="D1435" s="1">
        <v>76.759780000000006</v>
      </c>
      <c r="E1435" s="1">
        <v>67.094719999999995</v>
      </c>
      <c r="F1435" s="2">
        <v>8.7250000000000001E-3</v>
      </c>
      <c r="G1435" s="2">
        <v>1.0839700000000001</v>
      </c>
      <c r="H1435" s="3">
        <v>28</v>
      </c>
      <c r="I1435">
        <v>16</v>
      </c>
      <c r="J1435">
        <v>99</v>
      </c>
      <c r="K1435">
        <v>98</v>
      </c>
      <c r="L1435">
        <v>97</v>
      </c>
      <c r="M1435">
        <v>100</v>
      </c>
      <c r="N1435" s="4">
        <v>85220</v>
      </c>
      <c r="O1435" s="1">
        <v>1.9245599999999901</v>
      </c>
      <c r="P1435" s="1">
        <v>2.5690900000000001</v>
      </c>
      <c r="Q1435" s="1">
        <v>865.41600000000005</v>
      </c>
      <c r="R1435" s="1"/>
    </row>
    <row r="1436" spans="1:18" x14ac:dyDescent="0.2">
      <c r="A1436" t="s">
        <v>110</v>
      </c>
      <c r="B1436">
        <v>2006</v>
      </c>
      <c r="C1436" t="s">
        <v>23</v>
      </c>
      <c r="D1436" s="1">
        <v>76.736879999999999</v>
      </c>
      <c r="E1436" s="1">
        <v>66.158509999999893</v>
      </c>
      <c r="F1436" s="2">
        <v>8.8149999999999999E-3</v>
      </c>
      <c r="G1436" s="2">
        <v>1.12968</v>
      </c>
      <c r="H1436" s="3">
        <v>28.1</v>
      </c>
      <c r="I1436">
        <v>16.399999999999999</v>
      </c>
      <c r="J1436">
        <v>99</v>
      </c>
      <c r="K1436">
        <v>95</v>
      </c>
      <c r="L1436">
        <v>96</v>
      </c>
      <c r="M1436">
        <v>100</v>
      </c>
      <c r="N1436" s="4">
        <v>101750</v>
      </c>
      <c r="O1436" s="1">
        <v>1.64893</v>
      </c>
      <c r="P1436" s="1">
        <v>2.2033800000000001</v>
      </c>
      <c r="Q1436" s="1">
        <v>1022.711</v>
      </c>
      <c r="R1436" s="1"/>
    </row>
    <row r="1437" spans="1:18" x14ac:dyDescent="0.2">
      <c r="A1437" t="s">
        <v>110</v>
      </c>
      <c r="B1437">
        <v>2007</v>
      </c>
      <c r="C1437" t="s">
        <v>23</v>
      </c>
      <c r="D1437" s="1">
        <v>76.706239999999994</v>
      </c>
      <c r="E1437" s="1">
        <v>65.538060000000002</v>
      </c>
      <c r="F1437" s="2">
        <v>8.6750000000000004E-3</v>
      </c>
      <c r="G1437" s="2">
        <v>1.16031</v>
      </c>
      <c r="H1437" s="3">
        <v>28.2</v>
      </c>
      <c r="I1437">
        <v>16.7</v>
      </c>
      <c r="J1437">
        <v>92</v>
      </c>
      <c r="K1437">
        <v>97</v>
      </c>
      <c r="L1437">
        <v>94</v>
      </c>
      <c r="M1437">
        <v>100</v>
      </c>
      <c r="N1437" s="4">
        <v>103550</v>
      </c>
      <c r="O1437" s="1">
        <v>1.4752700000000001</v>
      </c>
      <c r="P1437" s="1">
        <v>1.97333</v>
      </c>
      <c r="Q1437" s="1">
        <v>1218.434</v>
      </c>
      <c r="R1437" s="1"/>
    </row>
    <row r="1438" spans="1:18" x14ac:dyDescent="0.2">
      <c r="A1438" t="s">
        <v>110</v>
      </c>
      <c r="B1438">
        <v>2008</v>
      </c>
      <c r="C1438" t="s">
        <v>23</v>
      </c>
      <c r="D1438" s="1">
        <v>76.740139999999997</v>
      </c>
      <c r="E1438" s="1">
        <v>65.403750000000002</v>
      </c>
      <c r="F1438" s="2">
        <v>8.5649999999999997E-3</v>
      </c>
      <c r="G1438" s="2">
        <v>1.15388</v>
      </c>
      <c r="H1438" s="3">
        <v>28.3</v>
      </c>
      <c r="I1438">
        <v>17</v>
      </c>
      <c r="J1438">
        <v>96</v>
      </c>
      <c r="K1438">
        <v>98</v>
      </c>
      <c r="L1438">
        <v>97</v>
      </c>
      <c r="M1438">
        <v>100</v>
      </c>
      <c r="N1438" s="4">
        <v>104730</v>
      </c>
      <c r="O1438" s="1">
        <v>1.1950399999999901</v>
      </c>
      <c r="P1438" s="1">
        <v>1.60012</v>
      </c>
      <c r="Q1438" s="1">
        <v>1436.665</v>
      </c>
      <c r="R1438" s="1"/>
    </row>
    <row r="1439" spans="1:18" x14ac:dyDescent="0.2">
      <c r="A1439" t="s">
        <v>110</v>
      </c>
      <c r="B1439">
        <v>2009</v>
      </c>
      <c r="C1439" t="s">
        <v>23</v>
      </c>
      <c r="D1439" s="1">
        <v>76.936980000000005</v>
      </c>
      <c r="E1439" s="1">
        <v>65.324839999999995</v>
      </c>
      <c r="F1439" s="2">
        <v>8.4499999999999992E-3</v>
      </c>
      <c r="G1439" s="2">
        <v>1.0855399999999999</v>
      </c>
      <c r="H1439" s="3">
        <v>28.4</v>
      </c>
      <c r="I1439">
        <v>17.399999999999999</v>
      </c>
      <c r="J1439">
        <v>99</v>
      </c>
      <c r="K1439">
        <v>98</v>
      </c>
      <c r="L1439">
        <v>99</v>
      </c>
      <c r="M1439">
        <v>100</v>
      </c>
      <c r="N1439" s="4">
        <v>98470</v>
      </c>
      <c r="O1439" s="1">
        <v>1.5264599999999999</v>
      </c>
      <c r="P1439" s="1">
        <v>2.1495199999999999</v>
      </c>
      <c r="Q1439" s="1">
        <v>1654.95</v>
      </c>
      <c r="R1439" s="1"/>
    </row>
    <row r="1440" spans="1:18" x14ac:dyDescent="0.2">
      <c r="A1440" t="s">
        <v>110</v>
      </c>
      <c r="B1440">
        <v>2010</v>
      </c>
      <c r="C1440" t="s">
        <v>23</v>
      </c>
      <c r="D1440" s="1">
        <v>77.210909999999998</v>
      </c>
      <c r="E1440" s="1">
        <v>65.150090000000006</v>
      </c>
      <c r="F1440" s="2">
        <v>8.3049999999999999E-3</v>
      </c>
      <c r="G1440" s="2">
        <v>1.1140299999999901</v>
      </c>
      <c r="H1440" s="3">
        <v>28.5</v>
      </c>
      <c r="I1440">
        <v>17.7</v>
      </c>
      <c r="J1440">
        <v>99</v>
      </c>
      <c r="K1440">
        <v>98</v>
      </c>
      <c r="L1440">
        <v>97</v>
      </c>
      <c r="M1440">
        <v>100</v>
      </c>
      <c r="N1440" s="4">
        <v>105360</v>
      </c>
      <c r="O1440" s="1">
        <v>1.2701899999999999</v>
      </c>
      <c r="P1440" s="1">
        <v>1.7892399999999999</v>
      </c>
      <c r="Q1440" s="1">
        <v>1856.327</v>
      </c>
      <c r="R1440" s="1"/>
    </row>
    <row r="1441" spans="1:18" x14ac:dyDescent="0.2">
      <c r="A1441" t="s">
        <v>110</v>
      </c>
      <c r="B1441">
        <v>2011</v>
      </c>
      <c r="C1441" t="s">
        <v>23</v>
      </c>
      <c r="D1441" s="1">
        <v>77.409459999999996</v>
      </c>
      <c r="E1441" s="1">
        <v>65.262150000000005</v>
      </c>
      <c r="F1441" s="2">
        <v>7.9950000000000004E-3</v>
      </c>
      <c r="G1441" s="2">
        <v>1.09945</v>
      </c>
      <c r="H1441" s="3">
        <v>28.6</v>
      </c>
      <c r="I1441">
        <v>18</v>
      </c>
      <c r="J1441">
        <v>98</v>
      </c>
      <c r="K1441">
        <v>92</v>
      </c>
      <c r="L1441">
        <v>93</v>
      </c>
      <c r="M1441">
        <v>99.938299999999998</v>
      </c>
      <c r="N1441" s="4">
        <v>114210</v>
      </c>
      <c r="O1441" s="1">
        <v>1.1766799999999999</v>
      </c>
      <c r="P1441" s="1">
        <v>1.59996</v>
      </c>
      <c r="Q1441" s="1">
        <v>2035.8710000000001</v>
      </c>
      <c r="R1441" s="1"/>
    </row>
    <row r="1442" spans="1:18" x14ac:dyDescent="0.2">
      <c r="A1442" t="s">
        <v>110</v>
      </c>
      <c r="B1442">
        <v>2012</v>
      </c>
      <c r="C1442" t="s">
        <v>23</v>
      </c>
      <c r="D1442" s="1">
        <v>77.591380000000001</v>
      </c>
      <c r="E1442" s="1">
        <v>65.082549999999998</v>
      </c>
      <c r="F1442" s="2">
        <v>7.7000000000000002E-3</v>
      </c>
      <c r="G1442" s="2">
        <v>1.07395</v>
      </c>
      <c r="H1442" s="3">
        <v>28.7</v>
      </c>
      <c r="I1442">
        <v>18.3</v>
      </c>
      <c r="J1442">
        <v>97</v>
      </c>
      <c r="K1442">
        <v>93</v>
      </c>
      <c r="L1442">
        <v>92</v>
      </c>
      <c r="M1442">
        <v>99.876599999999996</v>
      </c>
      <c r="N1442" s="4">
        <v>114710</v>
      </c>
      <c r="O1442" s="1">
        <v>1.38358</v>
      </c>
      <c r="P1442" s="1">
        <v>1.7482200000000001</v>
      </c>
      <c r="Q1442" s="1">
        <v>2196.0729999999999</v>
      </c>
      <c r="R1442" s="1"/>
    </row>
    <row r="1443" spans="1:18" x14ac:dyDescent="0.2">
      <c r="A1443" t="s">
        <v>110</v>
      </c>
      <c r="B1443">
        <v>2013</v>
      </c>
      <c r="C1443" t="s">
        <v>23</v>
      </c>
      <c r="D1443" s="1">
        <v>77.733099999999993</v>
      </c>
      <c r="E1443" s="1">
        <v>64.569469999999995</v>
      </c>
      <c r="F1443" s="2">
        <v>7.4349999999999998E-3</v>
      </c>
      <c r="G1443" s="2">
        <v>1.07395</v>
      </c>
      <c r="H1443" s="3">
        <v>28.8</v>
      </c>
      <c r="I1443">
        <v>18.5</v>
      </c>
      <c r="J1443">
        <v>97</v>
      </c>
      <c r="K1443">
        <v>99</v>
      </c>
      <c r="L1443">
        <v>97</v>
      </c>
      <c r="M1443">
        <v>99.814899999999994</v>
      </c>
      <c r="N1443" s="4">
        <v>116110</v>
      </c>
      <c r="O1443" s="1">
        <v>1.7475499999999999</v>
      </c>
      <c r="P1443" s="1">
        <v>2.0762</v>
      </c>
      <c r="Q1443" s="1">
        <v>2336.5740000000001</v>
      </c>
      <c r="R1443" s="1"/>
    </row>
    <row r="1444" spans="1:18" x14ac:dyDescent="0.2">
      <c r="A1444" t="s">
        <v>110</v>
      </c>
      <c r="B1444">
        <v>2014</v>
      </c>
      <c r="C1444" t="s">
        <v>23</v>
      </c>
      <c r="D1444" s="1">
        <v>77.853560000000002</v>
      </c>
      <c r="E1444" s="1">
        <v>63.798459999999999</v>
      </c>
      <c r="F1444" s="2">
        <v>7.35499999999999E-3</v>
      </c>
      <c r="G1444" s="2">
        <v>1.04766</v>
      </c>
      <c r="H1444" s="3">
        <v>29</v>
      </c>
      <c r="I1444">
        <v>18.8</v>
      </c>
      <c r="J1444">
        <v>99</v>
      </c>
      <c r="K1444">
        <v>99</v>
      </c>
      <c r="L1444">
        <v>89</v>
      </c>
      <c r="M1444">
        <v>99.753200000000007</v>
      </c>
      <c r="N1444" s="4">
        <v>117750</v>
      </c>
      <c r="O1444" s="1">
        <v>2.10175</v>
      </c>
      <c r="P1444" s="1">
        <v>2.4229599999999998</v>
      </c>
      <c r="Q1444" s="1">
        <v>2459.1979999999999</v>
      </c>
      <c r="R1444" s="1"/>
    </row>
    <row r="1445" spans="1:18" x14ac:dyDescent="0.2">
      <c r="A1445" t="s">
        <v>110</v>
      </c>
      <c r="B1445">
        <v>2015</v>
      </c>
      <c r="C1445" t="s">
        <v>23</v>
      </c>
      <c r="D1445" s="1">
        <v>77.955200000000005</v>
      </c>
      <c r="E1445" s="1">
        <v>62.808609999999902</v>
      </c>
      <c r="F1445" s="2">
        <v>7.3899999999999999E-3</v>
      </c>
      <c r="G1445" s="2">
        <v>1.06619</v>
      </c>
      <c r="H1445" s="3">
        <v>29.1</v>
      </c>
      <c r="I1445">
        <v>19.2</v>
      </c>
      <c r="J1445">
        <v>99</v>
      </c>
      <c r="K1445">
        <v>99</v>
      </c>
      <c r="L1445">
        <v>99</v>
      </c>
      <c r="M1445">
        <v>99.691500000000005</v>
      </c>
      <c r="N1445" s="4">
        <v>121090</v>
      </c>
      <c r="O1445" s="1">
        <v>2.65964</v>
      </c>
      <c r="P1445" s="1">
        <v>3.1174900000000001</v>
      </c>
      <c r="Q1445" s="1">
        <v>2565.71</v>
      </c>
      <c r="R1445" s="1"/>
    </row>
    <row r="1446" spans="1:18" x14ac:dyDescent="0.2">
      <c r="A1446" t="s">
        <v>110</v>
      </c>
      <c r="B1446">
        <v>2016</v>
      </c>
      <c r="C1446" t="s">
        <v>23</v>
      </c>
      <c r="D1446" s="1">
        <v>78.070740000000001</v>
      </c>
      <c r="E1446" s="1">
        <v>61.759609999999903</v>
      </c>
      <c r="F1446" s="2">
        <v>7.195E-3</v>
      </c>
      <c r="G1446" s="2">
        <v>1.04399</v>
      </c>
      <c r="H1446" s="3">
        <v>29.2</v>
      </c>
      <c r="I1446">
        <v>19.5</v>
      </c>
      <c r="J1446">
        <v>99</v>
      </c>
      <c r="K1446">
        <v>98</v>
      </c>
      <c r="L1446">
        <v>98</v>
      </c>
      <c r="M1446">
        <v>99.629800000000003</v>
      </c>
      <c r="N1446" s="4">
        <v>122670</v>
      </c>
      <c r="O1446" s="1">
        <v>2.52589</v>
      </c>
      <c r="P1446" s="1">
        <v>3.0493600000000001</v>
      </c>
      <c r="Q1446" s="1">
        <v>2654.3739999999998</v>
      </c>
      <c r="R1446" s="1"/>
    </row>
    <row r="1447" spans="1:18" x14ac:dyDescent="0.2">
      <c r="A1447" t="s">
        <v>111</v>
      </c>
      <c r="B1447">
        <v>2000</v>
      </c>
      <c r="C1447" t="s">
        <v>23</v>
      </c>
      <c r="D1447" s="1">
        <v>72.666309999999996</v>
      </c>
      <c r="E1447" s="1">
        <v>111.5266</v>
      </c>
      <c r="F1447" s="2">
        <v>1.992E-2</v>
      </c>
      <c r="G1447" s="2">
        <v>5.3609999999999998E-2</v>
      </c>
      <c r="H1447" s="3">
        <v>27.6</v>
      </c>
      <c r="I1447">
        <v>9.8000000000000007</v>
      </c>
      <c r="J1447">
        <v>94</v>
      </c>
      <c r="K1447">
        <v>95</v>
      </c>
      <c r="L1447">
        <v>95</v>
      </c>
      <c r="M1447">
        <v>97.389659999999907</v>
      </c>
      <c r="N1447" s="4">
        <v>34600</v>
      </c>
      <c r="O1447" s="1">
        <v>3.0345499999999999</v>
      </c>
      <c r="P1447" s="1">
        <v>4.2115900000000002</v>
      </c>
      <c r="Q1447" s="1">
        <v>20663.843000000001</v>
      </c>
      <c r="R1447" s="1"/>
    </row>
    <row r="1448" spans="1:18" x14ac:dyDescent="0.2">
      <c r="A1448" t="s">
        <v>111</v>
      </c>
      <c r="B1448">
        <v>2001</v>
      </c>
      <c r="C1448" t="s">
        <v>23</v>
      </c>
      <c r="D1448" s="1">
        <v>72.867140000000006</v>
      </c>
      <c r="E1448" s="1">
        <v>109.292999999999</v>
      </c>
      <c r="F1448" s="2">
        <v>1.9009999999999999E-2</v>
      </c>
      <c r="G1448" s="2">
        <v>4.9069999999999898E-2</v>
      </c>
      <c r="H1448" s="3">
        <v>27.6</v>
      </c>
      <c r="I1448">
        <v>10.199999999999999</v>
      </c>
      <c r="J1448">
        <v>94</v>
      </c>
      <c r="K1448">
        <v>97</v>
      </c>
      <c r="L1448">
        <v>97</v>
      </c>
      <c r="M1448">
        <v>97.389659999999907</v>
      </c>
      <c r="N1448" s="4">
        <v>34210</v>
      </c>
      <c r="O1448" s="1">
        <v>3.2365599999999999</v>
      </c>
      <c r="P1448" s="1">
        <v>4.4617399999999998</v>
      </c>
      <c r="Q1448" s="1">
        <v>21202.642</v>
      </c>
      <c r="R1448" s="1"/>
    </row>
    <row r="1449" spans="1:18" x14ac:dyDescent="0.2">
      <c r="A1449" t="s">
        <v>111</v>
      </c>
      <c r="B1449">
        <v>2002</v>
      </c>
      <c r="C1449" t="s">
        <v>23</v>
      </c>
      <c r="D1449" s="1">
        <v>73.042459999999906</v>
      </c>
      <c r="E1449" s="1">
        <v>107.4276</v>
      </c>
      <c r="F1449" s="2">
        <v>1.7930000000000001E-2</v>
      </c>
      <c r="G1449" s="2">
        <v>5.6309999999999999E-2</v>
      </c>
      <c r="H1449" s="3">
        <v>27.6</v>
      </c>
      <c r="I1449">
        <v>10.6</v>
      </c>
      <c r="J1449">
        <v>97</v>
      </c>
      <c r="K1449">
        <v>95</v>
      </c>
      <c r="L1449">
        <v>95</v>
      </c>
      <c r="M1449">
        <v>97.389659999999907</v>
      </c>
      <c r="N1449" s="4">
        <v>32750</v>
      </c>
      <c r="O1449" s="1">
        <v>3.0729000000000002</v>
      </c>
      <c r="P1449" s="1">
        <v>4.2493800000000004</v>
      </c>
      <c r="Q1449" s="1">
        <v>21805.312999999998</v>
      </c>
      <c r="R1449" s="1"/>
    </row>
    <row r="1450" spans="1:18" x14ac:dyDescent="0.2">
      <c r="A1450" t="s">
        <v>111</v>
      </c>
      <c r="B1450">
        <v>2003</v>
      </c>
      <c r="C1450" t="s">
        <v>23</v>
      </c>
      <c r="D1450" s="1">
        <v>73.169449999999998</v>
      </c>
      <c r="E1450" s="1">
        <v>106.07089999999999</v>
      </c>
      <c r="F1450" s="2">
        <v>1.6979999999999999E-2</v>
      </c>
      <c r="G1450" s="2">
        <v>5.6759999999999998E-2</v>
      </c>
      <c r="H1450" s="3">
        <v>27.7</v>
      </c>
      <c r="I1450">
        <v>11</v>
      </c>
      <c r="J1450">
        <v>96</v>
      </c>
      <c r="K1450">
        <v>95</v>
      </c>
      <c r="L1450">
        <v>95</v>
      </c>
      <c r="M1450">
        <v>97.566369999999907</v>
      </c>
      <c r="N1450" s="4">
        <v>35910</v>
      </c>
      <c r="O1450" s="1">
        <v>2.8798499999999998</v>
      </c>
      <c r="P1450" s="1">
        <v>3.9790999999999999</v>
      </c>
      <c r="Q1450" s="1">
        <v>22456.648999999899</v>
      </c>
      <c r="R1450" s="1"/>
    </row>
    <row r="1451" spans="1:18" x14ac:dyDescent="0.2">
      <c r="A1451" t="s">
        <v>111</v>
      </c>
      <c r="B1451">
        <v>2004</v>
      </c>
      <c r="C1451" t="s">
        <v>23</v>
      </c>
      <c r="D1451" s="1">
        <v>73.252769999999998</v>
      </c>
      <c r="E1451" s="1">
        <v>104.90049999999999</v>
      </c>
      <c r="F1451" s="2">
        <v>1.6074999999999999E-2</v>
      </c>
      <c r="G1451" s="2">
        <v>5.9249999999999997E-2</v>
      </c>
      <c r="H1451" s="3">
        <v>27.7</v>
      </c>
      <c r="I1451">
        <v>11.5</v>
      </c>
      <c r="J1451">
        <v>97</v>
      </c>
      <c r="K1451">
        <v>96</v>
      </c>
      <c r="L1451">
        <v>96</v>
      </c>
      <c r="M1451">
        <v>97.743080000000006</v>
      </c>
      <c r="N1451" s="4">
        <v>38770</v>
      </c>
      <c r="O1451" s="1">
        <v>2.5618300000000001</v>
      </c>
      <c r="P1451" s="1">
        <v>3.5840099999999899</v>
      </c>
      <c r="Q1451" s="1">
        <v>23132.682000000001</v>
      </c>
      <c r="R1451" s="1"/>
    </row>
    <row r="1452" spans="1:18" x14ac:dyDescent="0.2">
      <c r="A1452" t="s">
        <v>111</v>
      </c>
      <c r="B1452">
        <v>2005</v>
      </c>
      <c r="C1452" t="s">
        <v>23</v>
      </c>
      <c r="D1452" s="1">
        <v>73.306200000000004</v>
      </c>
      <c r="E1452" s="1">
        <v>103.7902</v>
      </c>
      <c r="F1452" s="2">
        <v>1.5474999999999999E-2</v>
      </c>
      <c r="G1452" s="2">
        <v>5.3629999999999997E-2</v>
      </c>
      <c r="H1452" s="3">
        <v>27.8</v>
      </c>
      <c r="I1452">
        <v>11.9</v>
      </c>
      <c r="J1452">
        <v>97</v>
      </c>
      <c r="K1452">
        <v>96</v>
      </c>
      <c r="L1452">
        <v>96</v>
      </c>
      <c r="M1452">
        <v>97.919790000000006</v>
      </c>
      <c r="N1452" s="4">
        <v>41060</v>
      </c>
      <c r="O1452" s="1">
        <v>2.47837</v>
      </c>
      <c r="P1452" s="1">
        <v>3.4186699999999899</v>
      </c>
      <c r="Q1452" s="1">
        <v>23816.182999999899</v>
      </c>
      <c r="R1452" s="1"/>
    </row>
    <row r="1453" spans="1:18" x14ac:dyDescent="0.2">
      <c r="A1453" t="s">
        <v>111</v>
      </c>
      <c r="B1453">
        <v>2006</v>
      </c>
      <c r="C1453" t="s">
        <v>23</v>
      </c>
      <c r="D1453" s="1">
        <v>73.349969999999999</v>
      </c>
      <c r="E1453" s="1">
        <v>102.7353</v>
      </c>
      <c r="F1453" s="2">
        <v>1.511E-2</v>
      </c>
      <c r="G1453" s="2">
        <v>7.9820000000000002E-2</v>
      </c>
      <c r="H1453" s="3">
        <v>27.8</v>
      </c>
      <c r="I1453">
        <v>12.4</v>
      </c>
      <c r="J1453">
        <v>95</v>
      </c>
      <c r="K1453">
        <v>96</v>
      </c>
      <c r="L1453">
        <v>96</v>
      </c>
      <c r="M1453">
        <v>98.096500000000006</v>
      </c>
      <c r="N1453" s="4">
        <v>42350</v>
      </c>
      <c r="O1453" s="1">
        <v>2.6413899999999999</v>
      </c>
      <c r="P1453" s="1">
        <v>3.6192199999999999</v>
      </c>
      <c r="Q1453" s="1">
        <v>24498.31</v>
      </c>
      <c r="R1453" s="1"/>
    </row>
    <row r="1454" spans="1:18" x14ac:dyDescent="0.2">
      <c r="A1454" t="s">
        <v>111</v>
      </c>
      <c r="B1454">
        <v>2007</v>
      </c>
      <c r="C1454" t="s">
        <v>23</v>
      </c>
      <c r="D1454" s="1">
        <v>73.390769999999904</v>
      </c>
      <c r="E1454" s="1">
        <v>102.0275</v>
      </c>
      <c r="F1454" s="2">
        <v>1.4685E-2</v>
      </c>
      <c r="G1454" s="2">
        <v>9.1609999999999997E-2</v>
      </c>
      <c r="H1454" s="3">
        <v>27.9</v>
      </c>
      <c r="I1454">
        <v>12.8</v>
      </c>
      <c r="J1454">
        <v>96</v>
      </c>
      <c r="K1454">
        <v>96</v>
      </c>
      <c r="L1454">
        <v>96</v>
      </c>
      <c r="M1454">
        <v>98.273209999999906</v>
      </c>
      <c r="N1454" s="4">
        <v>43310</v>
      </c>
      <c r="O1454" s="1">
        <v>2.50739</v>
      </c>
      <c r="P1454" s="1">
        <v>3.56229</v>
      </c>
      <c r="Q1454" s="1">
        <v>25184.597000000002</v>
      </c>
      <c r="R1454" s="1"/>
    </row>
    <row r="1455" spans="1:18" x14ac:dyDescent="0.2">
      <c r="A1455" t="s">
        <v>111</v>
      </c>
      <c r="B1455">
        <v>2008</v>
      </c>
      <c r="C1455" t="s">
        <v>23</v>
      </c>
      <c r="D1455" s="1">
        <v>73.482259999999997</v>
      </c>
      <c r="E1455" s="1">
        <v>100.6593</v>
      </c>
      <c r="F1455" s="2">
        <v>1.4194999999999999E-2</v>
      </c>
      <c r="G1455" s="2">
        <v>8.2360000000000003E-2</v>
      </c>
      <c r="H1455" s="3">
        <v>27.9</v>
      </c>
      <c r="I1455">
        <v>13.3</v>
      </c>
      <c r="J1455">
        <v>97</v>
      </c>
      <c r="K1455">
        <v>98</v>
      </c>
      <c r="L1455">
        <v>98</v>
      </c>
      <c r="M1455">
        <v>98.449919999999906</v>
      </c>
      <c r="N1455" s="4">
        <v>45740</v>
      </c>
      <c r="O1455" s="1">
        <v>1.8894</v>
      </c>
      <c r="P1455" s="1">
        <v>2.9710000000000001</v>
      </c>
      <c r="Q1455" s="1">
        <v>25888.541000000001</v>
      </c>
      <c r="R1455" s="1"/>
    </row>
    <row r="1456" spans="1:18" x14ac:dyDescent="0.2">
      <c r="A1456" t="s">
        <v>111</v>
      </c>
      <c r="B1456">
        <v>2009</v>
      </c>
      <c r="C1456" t="s">
        <v>23</v>
      </c>
      <c r="D1456" s="1">
        <v>73.610849999999999</v>
      </c>
      <c r="E1456" s="1">
        <v>99.321029999999993</v>
      </c>
      <c r="F1456" s="2">
        <v>1.383E-2</v>
      </c>
      <c r="G1456" s="2">
        <v>8.8439999999999894E-2</v>
      </c>
      <c r="H1456" s="3">
        <v>28</v>
      </c>
      <c r="I1456">
        <v>13.8</v>
      </c>
      <c r="J1456">
        <v>98</v>
      </c>
      <c r="K1456">
        <v>98</v>
      </c>
      <c r="L1456">
        <v>98</v>
      </c>
      <c r="M1456">
        <v>98.626630000000006</v>
      </c>
      <c r="N1456" s="4">
        <v>43990</v>
      </c>
      <c r="O1456" s="1">
        <v>2.78823</v>
      </c>
      <c r="P1456" s="1">
        <v>4.2904200000000001</v>
      </c>
      <c r="Q1456" s="1">
        <v>26630.303</v>
      </c>
      <c r="R1456" s="1"/>
    </row>
    <row r="1457" spans="1:18" x14ac:dyDescent="0.2">
      <c r="A1457" t="s">
        <v>111</v>
      </c>
      <c r="B1457">
        <v>2010</v>
      </c>
      <c r="C1457" t="s">
        <v>23</v>
      </c>
      <c r="D1457" s="1">
        <v>73.807009999999906</v>
      </c>
      <c r="E1457" s="1">
        <v>97.116559999999893</v>
      </c>
      <c r="F1457" s="2">
        <v>1.3369999999999899E-2</v>
      </c>
      <c r="G1457" s="2">
        <v>8.7050000000000002E-2</v>
      </c>
      <c r="H1457" s="3">
        <v>28.1</v>
      </c>
      <c r="I1457">
        <v>14.3</v>
      </c>
      <c r="J1457">
        <v>98</v>
      </c>
      <c r="K1457">
        <v>98</v>
      </c>
      <c r="L1457">
        <v>98</v>
      </c>
      <c r="M1457">
        <v>98.803340000000006</v>
      </c>
      <c r="N1457" s="4">
        <v>45090</v>
      </c>
      <c r="O1457" s="1">
        <v>2.2592099999999999</v>
      </c>
      <c r="P1457" s="1">
        <v>3.6478599999999899</v>
      </c>
      <c r="Q1457" s="1">
        <v>27421.460999999999</v>
      </c>
      <c r="R1457" s="1"/>
    </row>
    <row r="1458" spans="1:18" x14ac:dyDescent="0.2">
      <c r="A1458" t="s">
        <v>111</v>
      </c>
      <c r="B1458">
        <v>2011</v>
      </c>
      <c r="C1458" t="s">
        <v>23</v>
      </c>
      <c r="D1458" s="1">
        <v>73.987309999999994</v>
      </c>
      <c r="E1458" s="1">
        <v>95.399699999999996</v>
      </c>
      <c r="F1458" s="2">
        <v>1.3100000000000001E-2</v>
      </c>
      <c r="G1458" s="2">
        <v>8.9200000000000002E-2</v>
      </c>
      <c r="H1458" s="3">
        <v>28.1</v>
      </c>
      <c r="I1458">
        <v>14.8</v>
      </c>
      <c r="J1458">
        <v>98</v>
      </c>
      <c r="K1458">
        <v>98</v>
      </c>
      <c r="L1458">
        <v>98</v>
      </c>
      <c r="M1458">
        <v>98.980059999999995</v>
      </c>
      <c r="N1458" s="4">
        <v>49170</v>
      </c>
      <c r="O1458" s="1">
        <v>2.4894400000000001</v>
      </c>
      <c r="P1458" s="1">
        <v>3.7117800000000001</v>
      </c>
      <c r="Q1458" s="1">
        <v>28267.589</v>
      </c>
      <c r="R1458" s="1"/>
    </row>
    <row r="1459" spans="1:18" x14ac:dyDescent="0.2">
      <c r="A1459" t="s">
        <v>111</v>
      </c>
      <c r="B1459">
        <v>2012</v>
      </c>
      <c r="C1459" t="s">
        <v>23</v>
      </c>
      <c r="D1459" s="1">
        <v>74.161289999999994</v>
      </c>
      <c r="E1459" s="1">
        <v>93.757739999999998</v>
      </c>
      <c r="F1459" s="2">
        <v>1.2869999999999999E-2</v>
      </c>
      <c r="G1459" s="2">
        <v>8.6039999999999894E-2</v>
      </c>
      <c r="H1459" s="3">
        <v>28.2</v>
      </c>
      <c r="I1459">
        <v>15.3</v>
      </c>
      <c r="J1459">
        <v>98</v>
      </c>
      <c r="K1459">
        <v>98</v>
      </c>
      <c r="L1459">
        <v>98</v>
      </c>
      <c r="M1459">
        <v>99.156769999999995</v>
      </c>
      <c r="N1459" s="4">
        <v>51250</v>
      </c>
      <c r="O1459" s="1">
        <v>2.7447300000000001</v>
      </c>
      <c r="P1459" s="1">
        <v>4.0196199999999997</v>
      </c>
      <c r="Q1459" s="1">
        <v>29154.9</v>
      </c>
      <c r="R1459" s="1"/>
    </row>
    <row r="1460" spans="1:18" x14ac:dyDescent="0.2">
      <c r="A1460" t="s">
        <v>111</v>
      </c>
      <c r="B1460">
        <v>2013</v>
      </c>
      <c r="C1460" t="s">
        <v>23</v>
      </c>
      <c r="D1460" s="1">
        <v>74.306880000000007</v>
      </c>
      <c r="E1460" s="1">
        <v>92.481930000000006</v>
      </c>
      <c r="F1460" s="2">
        <v>1.264E-2</v>
      </c>
      <c r="G1460" s="2">
        <v>8.5470000000000004E-2</v>
      </c>
      <c r="H1460" s="3">
        <v>28.3</v>
      </c>
      <c r="I1460">
        <v>15.8</v>
      </c>
      <c r="J1460">
        <v>98</v>
      </c>
      <c r="K1460">
        <v>98</v>
      </c>
      <c r="L1460">
        <v>98</v>
      </c>
      <c r="M1460">
        <v>99.333479999999994</v>
      </c>
      <c r="N1460" s="4">
        <v>52120</v>
      </c>
      <c r="O1460" s="1">
        <v>3.1078600000000001</v>
      </c>
      <c r="P1460" s="1">
        <v>4.4656799999999999</v>
      </c>
      <c r="Q1460" s="1">
        <v>30052.058999999899</v>
      </c>
      <c r="R1460" s="1"/>
    </row>
    <row r="1461" spans="1:18" x14ac:dyDescent="0.2">
      <c r="A1461" t="s">
        <v>111</v>
      </c>
      <c r="B1461">
        <v>2014</v>
      </c>
      <c r="C1461" t="s">
        <v>23</v>
      </c>
      <c r="D1461" s="1">
        <v>74.44511</v>
      </c>
      <c r="E1461" s="1">
        <v>91.210080000000005</v>
      </c>
      <c r="F1461" s="2">
        <v>1.2370000000000001E-2</v>
      </c>
      <c r="G1461" s="2">
        <v>8.4720000000000004E-2</v>
      </c>
      <c r="H1461" s="3">
        <v>28.3</v>
      </c>
      <c r="I1461">
        <v>16.399999999999999</v>
      </c>
      <c r="J1461">
        <v>98</v>
      </c>
      <c r="K1461">
        <v>98</v>
      </c>
      <c r="L1461">
        <v>98</v>
      </c>
      <c r="M1461">
        <v>99.510189999999994</v>
      </c>
      <c r="N1461" s="4">
        <v>53700</v>
      </c>
      <c r="O1461" s="1">
        <v>3.73111999999999</v>
      </c>
      <c r="P1461" s="1">
        <v>5.2279499999999999</v>
      </c>
      <c r="Q1461" s="1">
        <v>30916.597000000002</v>
      </c>
      <c r="R1461" s="1"/>
    </row>
    <row r="1462" spans="1:18" x14ac:dyDescent="0.2">
      <c r="A1462" t="s">
        <v>111</v>
      </c>
      <c r="B1462">
        <v>2015</v>
      </c>
      <c r="C1462" t="s">
        <v>23</v>
      </c>
      <c r="D1462" s="1">
        <v>74.576750000000004</v>
      </c>
      <c r="E1462" s="1">
        <v>90.497669999999999</v>
      </c>
      <c r="F1462" s="2">
        <v>1.192E-2</v>
      </c>
      <c r="G1462" s="2">
        <v>8.4260000000000002E-2</v>
      </c>
      <c r="H1462" s="3">
        <v>28.4</v>
      </c>
      <c r="I1462">
        <v>16.899999999999999</v>
      </c>
      <c r="J1462">
        <v>98</v>
      </c>
      <c r="K1462">
        <v>97</v>
      </c>
      <c r="L1462">
        <v>98</v>
      </c>
      <c r="M1462">
        <v>99.686899999999994</v>
      </c>
      <c r="N1462" s="4">
        <v>55320</v>
      </c>
      <c r="O1462" s="1">
        <v>4.1073000000000004</v>
      </c>
      <c r="P1462" s="1">
        <v>5.9983500000000003</v>
      </c>
      <c r="Q1462" s="1">
        <v>31717.667000000001</v>
      </c>
      <c r="R1462" s="1"/>
    </row>
    <row r="1463" spans="1:18" x14ac:dyDescent="0.2">
      <c r="A1463" t="s">
        <v>111</v>
      </c>
      <c r="B1463">
        <v>2016</v>
      </c>
      <c r="C1463" t="s">
        <v>23</v>
      </c>
      <c r="D1463" s="1">
        <v>74.752179999999996</v>
      </c>
      <c r="E1463" s="1">
        <v>89.128699999999995</v>
      </c>
      <c r="F1463" s="2">
        <v>1.1495E-2</v>
      </c>
      <c r="G1463" s="2">
        <v>7.8079999999999997E-2</v>
      </c>
      <c r="H1463" s="3">
        <v>28.5</v>
      </c>
      <c r="I1463">
        <v>17.399999999999999</v>
      </c>
      <c r="J1463">
        <v>98</v>
      </c>
      <c r="K1463">
        <v>97</v>
      </c>
      <c r="L1463">
        <v>98</v>
      </c>
      <c r="M1463">
        <v>99.863609999999994</v>
      </c>
      <c r="N1463" s="4">
        <v>55480</v>
      </c>
      <c r="O1463" s="1">
        <v>3.89303</v>
      </c>
      <c r="P1463" s="1">
        <v>5.8356300000000001</v>
      </c>
      <c r="Q1463" s="1">
        <v>32443.447</v>
      </c>
      <c r="R1463" s="1"/>
    </row>
    <row r="1464" spans="1:18" x14ac:dyDescent="0.2">
      <c r="A1464" t="s">
        <v>112</v>
      </c>
      <c r="B1464">
        <v>2000</v>
      </c>
      <c r="C1464" t="s">
        <v>23</v>
      </c>
      <c r="D1464" s="1">
        <v>58.79401</v>
      </c>
      <c r="E1464" s="1">
        <v>283.91000000000003</v>
      </c>
      <c r="F1464" s="2">
        <v>7.1934999999999999E-2</v>
      </c>
      <c r="G1464" s="2">
        <f>AVERAGE($G$1475:$G$1480)</f>
        <v>9.6259999999999957E-2</v>
      </c>
      <c r="J1464">
        <v>58</v>
      </c>
      <c r="K1464">
        <v>62</v>
      </c>
      <c r="L1464">
        <v>62</v>
      </c>
      <c r="M1464">
        <v>43.429780000000001</v>
      </c>
      <c r="N1464" s="4">
        <v>1740</v>
      </c>
      <c r="O1464" s="1">
        <v>1.2199799999999901</v>
      </c>
      <c r="P1464" s="1">
        <v>3.6066400000000001</v>
      </c>
      <c r="Q1464" s="1">
        <v>27275.014999999999</v>
      </c>
      <c r="R1464" s="1"/>
    </row>
    <row r="1465" spans="1:18" x14ac:dyDescent="0.2">
      <c r="A1465" t="s">
        <v>112</v>
      </c>
      <c r="B1465">
        <v>2001</v>
      </c>
      <c r="C1465" t="s">
        <v>23</v>
      </c>
      <c r="D1465" s="1">
        <v>59.150779999999997</v>
      </c>
      <c r="E1465" s="1">
        <v>282.40629999999999</v>
      </c>
      <c r="F1465" s="2">
        <v>6.9959999999999994E-2</v>
      </c>
      <c r="G1465" s="2">
        <f t="shared" ref="G1465:G1474" si="3">AVERAGE($G$1475:$G$1480)</f>
        <v>9.6259999999999957E-2</v>
      </c>
      <c r="J1465">
        <v>58</v>
      </c>
      <c r="K1465">
        <v>66</v>
      </c>
      <c r="L1465">
        <v>66</v>
      </c>
      <c r="M1465">
        <v>43.443040000000003</v>
      </c>
      <c r="N1465" s="4">
        <v>1820</v>
      </c>
      <c r="O1465" s="1">
        <v>1.1215200000000001</v>
      </c>
      <c r="P1465" s="1">
        <v>3.3645699999999898</v>
      </c>
      <c r="Q1465" s="1">
        <v>27971.081999999999</v>
      </c>
      <c r="R1465" s="1"/>
    </row>
    <row r="1466" spans="1:18" x14ac:dyDescent="0.2">
      <c r="A1466" t="s">
        <v>112</v>
      </c>
      <c r="B1466">
        <v>2002</v>
      </c>
      <c r="C1466" t="s">
        <v>23</v>
      </c>
      <c r="D1466" s="1">
        <v>59.7568699999999</v>
      </c>
      <c r="E1466" s="1">
        <v>276.3125</v>
      </c>
      <c r="F1466" s="2">
        <v>6.7529999999999896E-2</v>
      </c>
      <c r="G1466" s="2">
        <f t="shared" si="3"/>
        <v>9.6259999999999957E-2</v>
      </c>
      <c r="J1466">
        <v>58</v>
      </c>
      <c r="K1466">
        <v>60</v>
      </c>
      <c r="L1466">
        <v>60</v>
      </c>
      <c r="M1466">
        <v>43.456299999999999</v>
      </c>
      <c r="N1466" s="4">
        <v>1920</v>
      </c>
      <c r="O1466" s="1">
        <v>1.1286499999999999</v>
      </c>
      <c r="P1466" s="1">
        <v>3.3001099999999899</v>
      </c>
      <c r="Q1466" s="1">
        <v>28704.777999999998</v>
      </c>
      <c r="R1466" s="1"/>
    </row>
    <row r="1467" spans="1:18" x14ac:dyDescent="0.2">
      <c r="A1467" t="s">
        <v>112</v>
      </c>
      <c r="B1467">
        <v>2003</v>
      </c>
      <c r="C1467" t="s">
        <v>23</v>
      </c>
      <c r="D1467" s="1">
        <v>59.989409999999999</v>
      </c>
      <c r="E1467" s="1">
        <v>277.84620000000001</v>
      </c>
      <c r="F1467" s="2">
        <v>6.5099999999999894E-2</v>
      </c>
      <c r="G1467" s="2">
        <f t="shared" si="3"/>
        <v>9.6259999999999957E-2</v>
      </c>
      <c r="J1467">
        <v>65</v>
      </c>
      <c r="K1467">
        <v>69</v>
      </c>
      <c r="L1467">
        <v>69</v>
      </c>
      <c r="M1467">
        <v>43.469549999999998</v>
      </c>
      <c r="N1467" s="4">
        <v>2020</v>
      </c>
      <c r="O1467" s="1">
        <v>1.26332</v>
      </c>
      <c r="P1467" s="1">
        <v>3.89188</v>
      </c>
      <c r="Q1467" s="1">
        <v>29460.519</v>
      </c>
      <c r="R1467" s="1"/>
    </row>
    <row r="1468" spans="1:18" x14ac:dyDescent="0.2">
      <c r="A1468" t="s">
        <v>112</v>
      </c>
      <c r="B1468">
        <v>2004</v>
      </c>
      <c r="C1468" t="s">
        <v>23</v>
      </c>
      <c r="D1468" s="1">
        <v>60.227919999999997</v>
      </c>
      <c r="E1468" s="1">
        <v>278.48399999999998</v>
      </c>
      <c r="F1468" s="2">
        <v>6.2769999999999895E-2</v>
      </c>
      <c r="G1468" s="2">
        <f t="shared" si="3"/>
        <v>9.6259999999999957E-2</v>
      </c>
      <c r="J1468">
        <v>67</v>
      </c>
      <c r="K1468">
        <v>74</v>
      </c>
      <c r="L1468">
        <v>74</v>
      </c>
      <c r="M1468">
        <v>43.482810000000001</v>
      </c>
      <c r="N1468" s="4">
        <v>2100</v>
      </c>
      <c r="O1468" s="1">
        <v>1.5730299999999999</v>
      </c>
      <c r="P1468" s="1">
        <v>4.1559299999999997</v>
      </c>
      <c r="Q1468" s="1">
        <v>30214.192999999999</v>
      </c>
      <c r="R1468" s="1"/>
    </row>
    <row r="1469" spans="1:18" x14ac:dyDescent="0.2">
      <c r="A1469" t="s">
        <v>112</v>
      </c>
      <c r="B1469">
        <v>2005</v>
      </c>
      <c r="C1469" t="s">
        <v>23</v>
      </c>
      <c r="D1469" s="1">
        <v>61.317990000000002</v>
      </c>
      <c r="E1469" s="1">
        <v>261.2115</v>
      </c>
      <c r="F1469" s="2">
        <v>6.0714999999999998E-2</v>
      </c>
      <c r="G1469" s="2">
        <f t="shared" si="3"/>
        <v>9.6259999999999957E-2</v>
      </c>
      <c r="J1469">
        <v>69</v>
      </c>
      <c r="K1469">
        <v>78</v>
      </c>
      <c r="L1469">
        <v>78</v>
      </c>
      <c r="M1469">
        <v>44.878970000000002</v>
      </c>
      <c r="N1469" s="4">
        <v>2270</v>
      </c>
      <c r="O1469" s="1">
        <v>1.59964</v>
      </c>
      <c r="P1469" s="1">
        <v>4.0941799999999997</v>
      </c>
      <c r="Q1469" s="1">
        <v>30949.516</v>
      </c>
      <c r="R1469" s="1"/>
    </row>
    <row r="1470" spans="1:18" x14ac:dyDescent="0.2">
      <c r="A1470" t="s">
        <v>112</v>
      </c>
      <c r="B1470">
        <v>2006</v>
      </c>
      <c r="C1470" t="s">
        <v>23</v>
      </c>
      <c r="D1470" s="1">
        <v>61.615699999999997</v>
      </c>
      <c r="E1470" s="1">
        <v>259.79950000000002</v>
      </c>
      <c r="F1470" s="2">
        <v>5.9049999999999998E-2</v>
      </c>
      <c r="G1470" s="2">
        <f t="shared" si="3"/>
        <v>9.6259999999999957E-2</v>
      </c>
      <c r="J1470">
        <v>73</v>
      </c>
      <c r="K1470">
        <v>77</v>
      </c>
      <c r="L1470">
        <v>78</v>
      </c>
      <c r="M1470">
        <v>46.274769999999997</v>
      </c>
      <c r="N1470" s="4">
        <v>2540</v>
      </c>
      <c r="O1470" s="1">
        <v>1.7773599999999901</v>
      </c>
      <c r="P1470" s="1">
        <v>4.88544</v>
      </c>
      <c r="Q1470" s="1">
        <v>31661.822999999898</v>
      </c>
      <c r="R1470" s="1"/>
    </row>
    <row r="1471" spans="1:18" x14ac:dyDescent="0.2">
      <c r="A1471" t="s">
        <v>112</v>
      </c>
      <c r="B1471">
        <v>2007</v>
      </c>
      <c r="C1471" t="s">
        <v>23</v>
      </c>
      <c r="D1471" s="1">
        <v>62.127969999999998</v>
      </c>
      <c r="E1471" s="1">
        <v>253.40969999999999</v>
      </c>
      <c r="F1471" s="2">
        <v>5.7514999999999997E-2</v>
      </c>
      <c r="G1471" s="2">
        <f t="shared" si="3"/>
        <v>9.6259999999999957E-2</v>
      </c>
      <c r="J1471">
        <v>79</v>
      </c>
      <c r="K1471">
        <v>84</v>
      </c>
      <c r="L1471">
        <v>84</v>
      </c>
      <c r="M1471">
        <v>47.670229999999997</v>
      </c>
      <c r="N1471" s="4">
        <v>2800</v>
      </c>
      <c r="O1471" s="1">
        <v>2.0494500000000002</v>
      </c>
      <c r="P1471" s="1">
        <v>5.6626899999999996</v>
      </c>
      <c r="Q1471" s="1">
        <v>32360.620999999999</v>
      </c>
      <c r="R1471" s="1"/>
    </row>
    <row r="1472" spans="1:18" x14ac:dyDescent="0.2">
      <c r="A1472" t="s">
        <v>112</v>
      </c>
      <c r="B1472">
        <v>2008</v>
      </c>
      <c r="C1472" t="s">
        <v>23</v>
      </c>
      <c r="D1472" s="1">
        <v>62.480819999999902</v>
      </c>
      <c r="E1472" s="1">
        <v>250.27690000000001</v>
      </c>
      <c r="F1472" s="2">
        <v>5.6250000000000001E-2</v>
      </c>
      <c r="G1472" s="2">
        <f t="shared" si="3"/>
        <v>9.6259999999999957E-2</v>
      </c>
      <c r="J1472">
        <v>79</v>
      </c>
      <c r="K1472">
        <v>85</v>
      </c>
      <c r="L1472">
        <v>86</v>
      </c>
      <c r="M1472">
        <v>49.065329999999904</v>
      </c>
      <c r="N1472" s="4">
        <v>3000</v>
      </c>
      <c r="O1472" s="1">
        <v>1.7319500000000001</v>
      </c>
      <c r="P1472" s="1">
        <v>5.4231400000000001</v>
      </c>
      <c r="Q1472" s="1">
        <v>33060.837</v>
      </c>
      <c r="R1472" s="1"/>
    </row>
    <row r="1473" spans="1:18" x14ac:dyDescent="0.2">
      <c r="A1473" t="s">
        <v>112</v>
      </c>
      <c r="B1473">
        <v>2009</v>
      </c>
      <c r="C1473" t="s">
        <v>23</v>
      </c>
      <c r="D1473" s="1">
        <v>62.784309999999998</v>
      </c>
      <c r="E1473" s="1">
        <v>247.8364</v>
      </c>
      <c r="F1473" s="2">
        <v>5.4960000000000002E-2</v>
      </c>
      <c r="G1473" s="2">
        <f t="shared" si="3"/>
        <v>9.6259999999999957E-2</v>
      </c>
      <c r="J1473">
        <v>82</v>
      </c>
      <c r="K1473">
        <v>81</v>
      </c>
      <c r="L1473">
        <v>81</v>
      </c>
      <c r="M1473">
        <v>50.464979999999997</v>
      </c>
      <c r="N1473" s="4">
        <v>3020</v>
      </c>
      <c r="O1473" s="1">
        <v>2.6293599999999899</v>
      </c>
      <c r="P1473" s="1">
        <v>6.3949600000000002</v>
      </c>
      <c r="Q1473" s="1">
        <v>33783.788</v>
      </c>
      <c r="R1473" s="1"/>
    </row>
    <row r="1474" spans="1:18" x14ac:dyDescent="0.2">
      <c r="A1474" t="s">
        <v>112</v>
      </c>
      <c r="B1474">
        <v>2010</v>
      </c>
      <c r="C1474" t="s">
        <v>23</v>
      </c>
      <c r="D1474" s="1">
        <v>63.231990000000003</v>
      </c>
      <c r="E1474" s="1">
        <v>242.87690000000001</v>
      </c>
      <c r="F1474" s="2">
        <v>5.3684999999999997E-2</v>
      </c>
      <c r="G1474" s="2">
        <f t="shared" si="3"/>
        <v>9.6259999999999957E-2</v>
      </c>
      <c r="J1474">
        <v>90</v>
      </c>
      <c r="K1474">
        <v>90</v>
      </c>
      <c r="L1474">
        <v>90</v>
      </c>
      <c r="M1474">
        <v>51.869209999999903</v>
      </c>
      <c r="N1474" s="4">
        <v>3070</v>
      </c>
      <c r="O1474" s="1">
        <v>1.6462699999999999</v>
      </c>
      <c r="P1474" s="1">
        <v>5.0580999999999996</v>
      </c>
      <c r="Q1474" s="1">
        <v>34545.012999999999</v>
      </c>
      <c r="R1474" s="1"/>
    </row>
    <row r="1475" spans="1:18" x14ac:dyDescent="0.2">
      <c r="A1475" t="s">
        <v>112</v>
      </c>
      <c r="B1475">
        <v>2011</v>
      </c>
      <c r="C1475" t="s">
        <v>23</v>
      </c>
      <c r="D1475" s="1">
        <v>63.512479999999996</v>
      </c>
      <c r="E1475" s="1">
        <v>241.03299999999999</v>
      </c>
      <c r="F1475" s="2">
        <v>5.2644999999999997E-2</v>
      </c>
      <c r="G1475" s="2">
        <v>0.46029999999999999</v>
      </c>
      <c r="J1475">
        <v>87</v>
      </c>
      <c r="K1475">
        <v>93</v>
      </c>
      <c r="L1475">
        <v>93</v>
      </c>
      <c r="M1475">
        <v>53.277799999999999</v>
      </c>
      <c r="N1475" s="4">
        <v>3490</v>
      </c>
      <c r="O1475" s="1">
        <v>1.2828200000000001</v>
      </c>
      <c r="P1475" s="1">
        <v>5.6158000000000001</v>
      </c>
      <c r="Q1475" s="1">
        <v>35349.680999999997</v>
      </c>
      <c r="R1475" s="1"/>
    </row>
    <row r="1476" spans="1:18" x14ac:dyDescent="0.2">
      <c r="A1476" t="s">
        <v>112</v>
      </c>
      <c r="B1476">
        <v>2012</v>
      </c>
      <c r="C1476" t="s">
        <v>23</v>
      </c>
      <c r="D1476" s="1">
        <v>63.955550000000002</v>
      </c>
      <c r="E1476" s="1">
        <v>235.50880000000001</v>
      </c>
      <c r="F1476" s="2">
        <v>5.151E-2</v>
      </c>
      <c r="G1476" s="2">
        <v>3.6999999999999999E-4</v>
      </c>
      <c r="J1476">
        <v>85</v>
      </c>
      <c r="K1476">
        <v>92</v>
      </c>
      <c r="L1476">
        <v>92</v>
      </c>
      <c r="M1476">
        <v>54.690300000000001</v>
      </c>
      <c r="N1476" s="4">
        <v>3800</v>
      </c>
      <c r="O1476" s="1">
        <v>1.4933700000000001</v>
      </c>
      <c r="P1476" s="1">
        <v>5.6882699999999904</v>
      </c>
      <c r="Q1476" s="1">
        <v>36193.782999999901</v>
      </c>
      <c r="R1476" s="1"/>
    </row>
    <row r="1477" spans="1:18" x14ac:dyDescent="0.2">
      <c r="A1477" t="s">
        <v>112</v>
      </c>
      <c r="B1477">
        <v>2013</v>
      </c>
      <c r="C1477" t="s">
        <v>23</v>
      </c>
      <c r="D1477" s="1">
        <v>64.291830000000004</v>
      </c>
      <c r="E1477" s="1">
        <v>231.8596</v>
      </c>
      <c r="F1477" s="2">
        <v>5.0319999999999997E-2</v>
      </c>
      <c r="G1477" s="2">
        <v>6.3350000000000004E-2</v>
      </c>
      <c r="J1477">
        <v>85</v>
      </c>
      <c r="K1477">
        <v>93</v>
      </c>
      <c r="L1477">
        <v>93</v>
      </c>
      <c r="M1477">
        <v>56.106719999999903</v>
      </c>
      <c r="N1477" s="4">
        <v>2690</v>
      </c>
      <c r="O1477" s="1">
        <v>1.15195</v>
      </c>
      <c r="P1477" s="1">
        <v>6.96488</v>
      </c>
      <c r="Q1477" s="1">
        <v>37072.550000000003</v>
      </c>
      <c r="R1477" s="1"/>
    </row>
    <row r="1478" spans="1:18" x14ac:dyDescent="0.2">
      <c r="A1478" t="s">
        <v>112</v>
      </c>
      <c r="B1478">
        <v>2014</v>
      </c>
      <c r="C1478" t="s">
        <v>23</v>
      </c>
      <c r="D1478" s="1">
        <v>64.592150000000004</v>
      </c>
      <c r="E1478" s="1">
        <v>228.7663</v>
      </c>
      <c r="F1478" s="2">
        <v>4.9084999999999997E-2</v>
      </c>
      <c r="G1478" s="2">
        <v>2.68899999999999E-2</v>
      </c>
      <c r="J1478">
        <v>86</v>
      </c>
      <c r="K1478">
        <v>94</v>
      </c>
      <c r="L1478">
        <v>94</v>
      </c>
      <c r="M1478">
        <v>57.526629999999997</v>
      </c>
      <c r="N1478" s="4">
        <v>3970</v>
      </c>
      <c r="O1478" s="1">
        <v>1.4345399999999999</v>
      </c>
      <c r="P1478" s="1">
        <v>5.6761999999999997</v>
      </c>
      <c r="Q1478" s="1">
        <v>37977.654999999999</v>
      </c>
      <c r="R1478" s="1"/>
    </row>
    <row r="1479" spans="1:18" x14ac:dyDescent="0.2">
      <c r="A1479" t="s">
        <v>112</v>
      </c>
      <c r="B1479">
        <v>2015</v>
      </c>
      <c r="C1479" t="s">
        <v>23</v>
      </c>
      <c r="D1479" s="1">
        <v>64.844309999999993</v>
      </c>
      <c r="E1479" s="1">
        <v>226.58760000000001</v>
      </c>
      <c r="F1479" s="2">
        <v>4.7919999999999997E-2</v>
      </c>
      <c r="G1479" s="2">
        <v>1.8790000000000001E-2</v>
      </c>
      <c r="J1479">
        <v>87</v>
      </c>
      <c r="K1479">
        <v>93</v>
      </c>
      <c r="L1479">
        <v>93</v>
      </c>
      <c r="M1479">
        <v>58.950249999999997</v>
      </c>
      <c r="N1479" s="4">
        <v>4140</v>
      </c>
      <c r="O1479" s="1">
        <v>2.23680999999999</v>
      </c>
      <c r="P1479" s="1">
        <v>7.1827899999999998</v>
      </c>
      <c r="Q1479" s="1">
        <v>38902.949999999997</v>
      </c>
      <c r="R1479" s="1"/>
    </row>
    <row r="1480" spans="1:18" x14ac:dyDescent="0.2">
      <c r="A1480" t="s">
        <v>112</v>
      </c>
      <c r="B1480">
        <v>2016</v>
      </c>
      <c r="C1480" t="s">
        <v>23</v>
      </c>
      <c r="D1480" s="1">
        <v>65.114680000000007</v>
      </c>
      <c r="E1480" s="1">
        <v>223.93039999999999</v>
      </c>
      <c r="F1480" s="2">
        <v>4.6725000000000003E-2</v>
      </c>
      <c r="G1480" s="2">
        <v>7.8599999999999903E-3</v>
      </c>
      <c r="J1480">
        <v>86</v>
      </c>
      <c r="K1480">
        <v>93</v>
      </c>
      <c r="L1480">
        <v>93</v>
      </c>
      <c r="M1480">
        <v>60.215890000000002</v>
      </c>
      <c r="N1480" s="4">
        <v>4260</v>
      </c>
      <c r="O1480" s="1">
        <v>1.5062599999999999</v>
      </c>
      <c r="P1480" s="1">
        <v>6.4036400000000002</v>
      </c>
      <c r="Q1480" s="1">
        <v>39847.438999999998</v>
      </c>
      <c r="R1480" s="1"/>
    </row>
    <row r="1481" spans="1:18" x14ac:dyDescent="0.2">
      <c r="A1481" t="s">
        <v>113</v>
      </c>
      <c r="B1481">
        <v>2000</v>
      </c>
      <c r="C1481" t="s">
        <v>23</v>
      </c>
      <c r="D1481" s="1">
        <v>69.44068</v>
      </c>
      <c r="E1481" s="1">
        <v>148.428</v>
      </c>
      <c r="F1481" s="2">
        <v>3.7100000000000001E-2</v>
      </c>
      <c r="G1481" s="2">
        <v>0.22058</v>
      </c>
      <c r="H1481">
        <v>27</v>
      </c>
      <c r="I1481">
        <v>8</v>
      </c>
      <c r="J1481">
        <v>86</v>
      </c>
      <c r="K1481">
        <v>83</v>
      </c>
      <c r="L1481">
        <v>80</v>
      </c>
      <c r="M1481">
        <v>80.905829999999995</v>
      </c>
      <c r="N1481" s="4">
        <v>9660</v>
      </c>
      <c r="O1481" s="1">
        <v>1.3563700000000001</v>
      </c>
      <c r="P1481" s="1">
        <v>2.99195999999999</v>
      </c>
      <c r="Q1481" s="1">
        <v>23497.584999999999</v>
      </c>
      <c r="R1481" s="1"/>
    </row>
    <row r="1482" spans="1:18" x14ac:dyDescent="0.2">
      <c r="A1482" t="s">
        <v>113</v>
      </c>
      <c r="B1482">
        <v>2001</v>
      </c>
      <c r="C1482" t="s">
        <v>23</v>
      </c>
      <c r="D1482" s="1">
        <v>70.007359999999906</v>
      </c>
      <c r="E1482" s="1">
        <v>141.18279999999999</v>
      </c>
      <c r="F1482" s="2">
        <v>3.6459999999999999E-2</v>
      </c>
      <c r="G1482" s="2">
        <v>0.18659999999999999</v>
      </c>
      <c r="H1482">
        <v>27.1</v>
      </c>
      <c r="I1482">
        <v>8.4</v>
      </c>
      <c r="J1482">
        <v>82</v>
      </c>
      <c r="K1482">
        <v>80</v>
      </c>
      <c r="L1482">
        <v>78</v>
      </c>
      <c r="M1482">
        <v>81.47542</v>
      </c>
      <c r="N1482" s="4">
        <v>9790</v>
      </c>
      <c r="O1482" s="1">
        <v>1.3563700000000001</v>
      </c>
      <c r="P1482" s="1">
        <v>2.99195999999999</v>
      </c>
      <c r="Q1482" s="1">
        <v>24208.18</v>
      </c>
      <c r="R1482" s="1"/>
    </row>
    <row r="1483" spans="1:18" x14ac:dyDescent="0.2">
      <c r="A1483" t="s">
        <v>113</v>
      </c>
      <c r="B1483">
        <v>2002</v>
      </c>
      <c r="C1483" t="s">
        <v>23</v>
      </c>
      <c r="D1483" s="1">
        <v>70.232559999999907</v>
      </c>
      <c r="E1483" s="1">
        <v>139.59729999999999</v>
      </c>
      <c r="F1483" s="2">
        <v>3.5825000000000003E-2</v>
      </c>
      <c r="G1483" s="2">
        <v>0.16592999999999999</v>
      </c>
      <c r="H1483">
        <v>27.2</v>
      </c>
      <c r="I1483">
        <v>8.6999999999999993</v>
      </c>
      <c r="J1483">
        <v>77</v>
      </c>
      <c r="K1483">
        <v>76</v>
      </c>
      <c r="L1483">
        <v>77</v>
      </c>
      <c r="M1483">
        <v>82.424700000000001</v>
      </c>
      <c r="N1483" s="4">
        <v>8900</v>
      </c>
      <c r="O1483" s="1">
        <v>1.3563700000000001</v>
      </c>
      <c r="P1483" s="1">
        <v>2.99195999999999</v>
      </c>
      <c r="Q1483" s="1">
        <v>24931.9189999999</v>
      </c>
      <c r="R1483" s="1"/>
    </row>
    <row r="1484" spans="1:18" x14ac:dyDescent="0.2">
      <c r="A1484" t="s">
        <v>113</v>
      </c>
      <c r="B1484">
        <v>2003</v>
      </c>
      <c r="C1484" t="s">
        <v>23</v>
      </c>
      <c r="D1484" s="1">
        <v>66.392269999999996</v>
      </c>
      <c r="E1484" s="1">
        <v>213.32749999999999</v>
      </c>
      <c r="F1484" s="2">
        <v>3.5360000000000003E-2</v>
      </c>
      <c r="G1484" s="2">
        <v>8.3409999999999998E-2</v>
      </c>
      <c r="H1484">
        <v>27.3</v>
      </c>
      <c r="I1484">
        <v>9.1</v>
      </c>
      <c r="J1484">
        <v>73</v>
      </c>
      <c r="K1484">
        <v>73</v>
      </c>
      <c r="L1484">
        <v>75</v>
      </c>
      <c r="M1484">
        <v>83.372339999999994</v>
      </c>
      <c r="N1484" s="4">
        <v>6010</v>
      </c>
      <c r="O1484" s="1">
        <v>1.3563700000000001</v>
      </c>
      <c r="P1484" s="1">
        <v>2.99195999999999</v>
      </c>
      <c r="Q1484" s="1">
        <v>25644.499</v>
      </c>
      <c r="R1484" s="1"/>
    </row>
    <row r="1485" spans="1:18" x14ac:dyDescent="0.2">
      <c r="A1485" t="s">
        <v>113</v>
      </c>
      <c r="B1485">
        <v>2004</v>
      </c>
      <c r="C1485" t="s">
        <v>23</v>
      </c>
      <c r="D1485" s="1">
        <v>67.152509999999893</v>
      </c>
      <c r="E1485" s="1">
        <v>201.5309</v>
      </c>
      <c r="F1485" s="2">
        <v>3.4814999999999999E-2</v>
      </c>
      <c r="G1485" s="2">
        <v>0.32884000000000002</v>
      </c>
      <c r="H1485">
        <v>27.4</v>
      </c>
      <c r="I1485">
        <v>9.5</v>
      </c>
      <c r="J1485">
        <v>69</v>
      </c>
      <c r="K1485">
        <v>69</v>
      </c>
      <c r="L1485">
        <v>74</v>
      </c>
      <c r="M1485">
        <v>84.318340000000006</v>
      </c>
      <c r="N1485" s="4">
        <v>9270</v>
      </c>
      <c r="O1485" s="1">
        <v>2.7258100000000001</v>
      </c>
      <c r="P1485" s="1">
        <v>3.8430300000000002</v>
      </c>
      <c r="Q1485" s="1">
        <v>26313.838</v>
      </c>
      <c r="R1485" s="1"/>
    </row>
    <row r="1486" spans="1:18" x14ac:dyDescent="0.2">
      <c r="A1486" t="s">
        <v>113</v>
      </c>
      <c r="B1486">
        <v>2005</v>
      </c>
      <c r="C1486" t="s">
        <v>23</v>
      </c>
      <c r="D1486" s="1">
        <v>66.819670000000002</v>
      </c>
      <c r="E1486" s="1">
        <v>210.0504</v>
      </c>
      <c r="F1486" s="2">
        <v>3.4194999999999899E-2</v>
      </c>
      <c r="G1486" s="2">
        <v>0.18182999999999999</v>
      </c>
      <c r="H1486">
        <v>27.5</v>
      </c>
      <c r="I1486">
        <v>9.9</v>
      </c>
      <c r="J1486">
        <v>69</v>
      </c>
      <c r="K1486">
        <v>69</v>
      </c>
      <c r="L1486">
        <v>65</v>
      </c>
      <c r="M1486">
        <v>85.262699999999995</v>
      </c>
      <c r="N1486" s="4">
        <v>9880</v>
      </c>
      <c r="O1486" s="1">
        <v>2.0203099999999998</v>
      </c>
      <c r="P1486" s="1">
        <v>2.8974000000000002</v>
      </c>
      <c r="Q1486" s="1">
        <v>26922.284</v>
      </c>
      <c r="R1486" s="1"/>
    </row>
    <row r="1487" spans="1:18" x14ac:dyDescent="0.2">
      <c r="A1487" t="s">
        <v>113</v>
      </c>
      <c r="B1487">
        <v>2006</v>
      </c>
      <c r="C1487" t="s">
        <v>23</v>
      </c>
      <c r="D1487" s="1">
        <v>64.754800000000003</v>
      </c>
      <c r="E1487" s="1">
        <v>249.6447</v>
      </c>
      <c r="F1487" s="2">
        <v>3.3685E-2</v>
      </c>
      <c r="G1487" s="2">
        <v>3.4509999999999999E-2</v>
      </c>
      <c r="H1487">
        <v>27.6</v>
      </c>
      <c r="I1487">
        <v>10.3</v>
      </c>
      <c r="J1487">
        <v>62</v>
      </c>
      <c r="K1487">
        <v>63</v>
      </c>
      <c r="L1487">
        <v>59</v>
      </c>
      <c r="M1487">
        <v>86.205119999999994</v>
      </c>
      <c r="N1487" s="4">
        <v>10990</v>
      </c>
      <c r="O1487" s="1">
        <v>1.6088899999999999</v>
      </c>
      <c r="P1487" s="1">
        <v>2.42247999999999</v>
      </c>
      <c r="Q1487" s="1">
        <v>27448.124</v>
      </c>
      <c r="R1487" s="1"/>
    </row>
    <row r="1488" spans="1:18" x14ac:dyDescent="0.2">
      <c r="A1488" t="s">
        <v>113</v>
      </c>
      <c r="B1488">
        <v>2007</v>
      </c>
      <c r="C1488" t="s">
        <v>23</v>
      </c>
      <c r="D1488" s="1">
        <v>66.03134</v>
      </c>
      <c r="E1488" s="1">
        <v>228.1225</v>
      </c>
      <c r="F1488" s="2">
        <v>3.3009999999999998E-2</v>
      </c>
      <c r="G1488" s="2">
        <v>0.14843999999999999</v>
      </c>
      <c r="H1488">
        <v>27.7</v>
      </c>
      <c r="I1488">
        <v>10.7</v>
      </c>
      <c r="J1488">
        <v>64</v>
      </c>
      <c r="K1488">
        <v>74</v>
      </c>
      <c r="L1488">
        <v>57</v>
      </c>
      <c r="M1488">
        <v>87.146199999999993</v>
      </c>
      <c r="N1488" s="4">
        <v>11290</v>
      </c>
      <c r="O1488" s="1">
        <v>2.0376599999999998</v>
      </c>
      <c r="P1488" s="1">
        <v>3.1063800000000001</v>
      </c>
      <c r="Q1488" s="1">
        <v>27911.248</v>
      </c>
      <c r="R1488" s="1"/>
    </row>
    <row r="1489" spans="1:18" x14ac:dyDescent="0.2">
      <c r="A1489" t="s">
        <v>113</v>
      </c>
      <c r="B1489">
        <v>2008</v>
      </c>
      <c r="C1489" t="s">
        <v>23</v>
      </c>
      <c r="D1489" s="1">
        <v>69.399829999999994</v>
      </c>
      <c r="E1489" s="1">
        <v>168.59889999999999</v>
      </c>
      <c r="F1489" s="2">
        <v>3.2230000000000002E-2</v>
      </c>
      <c r="G1489" s="2">
        <v>0.17213999999999999</v>
      </c>
      <c r="H1489">
        <v>27.8</v>
      </c>
      <c r="I1489">
        <v>11.1</v>
      </c>
      <c r="J1489">
        <v>76</v>
      </c>
      <c r="K1489">
        <v>71</v>
      </c>
      <c r="L1489">
        <v>69</v>
      </c>
      <c r="M1489">
        <v>88.085639999999998</v>
      </c>
      <c r="N1489" s="4">
        <v>12680</v>
      </c>
      <c r="O1489" s="1">
        <v>2.3812599999999899</v>
      </c>
      <c r="P1489" s="1">
        <v>3.0357400000000001</v>
      </c>
      <c r="Q1489" s="1">
        <v>28385.745999999999</v>
      </c>
      <c r="R1489" s="1"/>
    </row>
    <row r="1490" spans="1:18" x14ac:dyDescent="0.2">
      <c r="A1490" t="s">
        <v>113</v>
      </c>
      <c r="B1490">
        <v>2009</v>
      </c>
      <c r="C1490" t="s">
        <v>23</v>
      </c>
      <c r="D1490" s="1">
        <v>70.493380000000002</v>
      </c>
      <c r="E1490" s="1">
        <v>149.63159999999999</v>
      </c>
      <c r="F1490" s="2">
        <v>3.1614999999999997E-2</v>
      </c>
      <c r="G1490" s="2">
        <v>0.20266999999999999</v>
      </c>
      <c r="H1490">
        <v>27.9</v>
      </c>
      <c r="I1490">
        <v>11.5</v>
      </c>
      <c r="J1490">
        <v>81</v>
      </c>
      <c r="K1490">
        <v>78</v>
      </c>
      <c r="L1490">
        <v>78</v>
      </c>
      <c r="M1490">
        <v>89.023200000000003</v>
      </c>
      <c r="N1490" s="4">
        <v>12630</v>
      </c>
      <c r="O1490" s="1">
        <v>2.9235500000000001</v>
      </c>
      <c r="P1490" s="1">
        <v>3.76825999999999</v>
      </c>
      <c r="Q1490" s="1">
        <v>28973.162</v>
      </c>
      <c r="R1490" s="1"/>
    </row>
    <row r="1491" spans="1:18" x14ac:dyDescent="0.2">
      <c r="A1491" t="s">
        <v>113</v>
      </c>
      <c r="B1491">
        <v>2010</v>
      </c>
      <c r="C1491" t="s">
        <v>23</v>
      </c>
      <c r="D1491" s="1">
        <v>70.824309999999997</v>
      </c>
      <c r="E1491" s="1">
        <v>144.42679999999999</v>
      </c>
      <c r="F1491" s="2">
        <v>3.0929999999999999E-2</v>
      </c>
      <c r="G1491" s="2">
        <v>0.19253000000000001</v>
      </c>
      <c r="H1491">
        <v>28</v>
      </c>
      <c r="I1491">
        <v>11.9</v>
      </c>
      <c r="J1491">
        <v>75</v>
      </c>
      <c r="K1491">
        <v>74</v>
      </c>
      <c r="L1491">
        <v>74</v>
      </c>
      <c r="M1491">
        <v>89.974009999999893</v>
      </c>
      <c r="N1491" s="4">
        <v>13030</v>
      </c>
      <c r="O1491" s="1">
        <v>2.3866399999999999</v>
      </c>
      <c r="P1491" s="1">
        <v>3.2305599999999899</v>
      </c>
      <c r="Q1491" s="1">
        <v>29741.975999999999</v>
      </c>
      <c r="R1491" s="1"/>
    </row>
    <row r="1492" spans="1:18" x14ac:dyDescent="0.2">
      <c r="A1492" t="s">
        <v>113</v>
      </c>
      <c r="B1492">
        <v>2011</v>
      </c>
      <c r="C1492" t="s">
        <v>23</v>
      </c>
      <c r="D1492" s="1">
        <v>70.888490000000004</v>
      </c>
      <c r="E1492" s="1">
        <v>143.95009999999999</v>
      </c>
      <c r="F1492" s="2">
        <v>3.0239999999999899E-2</v>
      </c>
      <c r="G1492" s="2">
        <v>0.17812999999999901</v>
      </c>
      <c r="H1492">
        <v>28.1</v>
      </c>
      <c r="I1492">
        <v>12.3</v>
      </c>
      <c r="J1492">
        <v>80</v>
      </c>
      <c r="K1492">
        <v>82</v>
      </c>
      <c r="L1492">
        <v>81</v>
      </c>
      <c r="M1492">
        <v>90.928619999999995</v>
      </c>
      <c r="N1492" s="4">
        <v>13680</v>
      </c>
      <c r="O1492" s="1">
        <v>2.0888800000000001</v>
      </c>
      <c r="P1492" s="1">
        <v>2.7913199999999998</v>
      </c>
      <c r="Q1492" s="1">
        <v>30725.3</v>
      </c>
      <c r="R1492" s="1"/>
    </row>
    <row r="1493" spans="1:18" x14ac:dyDescent="0.2">
      <c r="A1493" t="s">
        <v>113</v>
      </c>
      <c r="B1493">
        <v>2012</v>
      </c>
      <c r="C1493" t="s">
        <v>23</v>
      </c>
      <c r="D1493" s="1">
        <v>70.897219999999905</v>
      </c>
      <c r="E1493" s="1">
        <v>145.1215</v>
      </c>
      <c r="F1493" s="2">
        <v>2.9510000000000002E-2</v>
      </c>
      <c r="G1493" s="2">
        <v>0.19622999999999999</v>
      </c>
      <c r="H1493">
        <v>28.3</v>
      </c>
      <c r="I1493">
        <v>12.7</v>
      </c>
      <c r="J1493">
        <v>74</v>
      </c>
      <c r="K1493">
        <v>73</v>
      </c>
      <c r="L1493">
        <v>73</v>
      </c>
      <c r="M1493">
        <v>91.87715</v>
      </c>
      <c r="N1493" s="4">
        <v>15400</v>
      </c>
      <c r="O1493" s="1">
        <v>1.0089600000000001</v>
      </c>
      <c r="P1493" s="1">
        <v>2.6903899999999998</v>
      </c>
      <c r="Q1493" s="1">
        <v>31890.010999999999</v>
      </c>
      <c r="R1493" s="1"/>
    </row>
    <row r="1494" spans="1:18" x14ac:dyDescent="0.2">
      <c r="A1494" t="s">
        <v>113</v>
      </c>
      <c r="B1494">
        <v>2013</v>
      </c>
      <c r="C1494" t="s">
        <v>23</v>
      </c>
      <c r="D1494" s="1">
        <v>70.097530000000006</v>
      </c>
      <c r="E1494" s="1">
        <v>161.64619999999999</v>
      </c>
      <c r="F1494" s="2">
        <v>2.8844999999999999E-2</v>
      </c>
      <c r="G1494" s="2">
        <v>0.17313999999999999</v>
      </c>
      <c r="H1494">
        <v>28.4</v>
      </c>
      <c r="I1494">
        <v>13.1</v>
      </c>
      <c r="J1494">
        <v>72</v>
      </c>
      <c r="K1494">
        <v>76</v>
      </c>
      <c r="L1494">
        <v>74</v>
      </c>
      <c r="M1494">
        <v>92.819649999999996</v>
      </c>
      <c r="N1494" s="4">
        <v>15970</v>
      </c>
      <c r="O1494" s="1">
        <v>1.14635</v>
      </c>
      <c r="P1494" s="1">
        <v>2.8193999999999999</v>
      </c>
      <c r="Q1494" s="1">
        <v>33157.050000000003</v>
      </c>
      <c r="R1494" s="1"/>
    </row>
    <row r="1495" spans="1:18" x14ac:dyDescent="0.2">
      <c r="A1495" t="s">
        <v>113</v>
      </c>
      <c r="B1495">
        <v>2014</v>
      </c>
      <c r="C1495" t="s">
        <v>23</v>
      </c>
      <c r="D1495" s="1">
        <v>68.565340000000006</v>
      </c>
      <c r="E1495" s="1">
        <v>191.55529999999999</v>
      </c>
      <c r="F1495" s="2">
        <v>2.8105000000000002E-2</v>
      </c>
      <c r="G1495" s="2">
        <v>0.14860999999999999</v>
      </c>
      <c r="H1495">
        <v>28.5</v>
      </c>
      <c r="I1495">
        <v>13.5</v>
      </c>
      <c r="J1495">
        <v>68</v>
      </c>
      <c r="K1495">
        <v>74</v>
      </c>
      <c r="L1495">
        <v>72</v>
      </c>
      <c r="M1495">
        <v>93.756290000000007</v>
      </c>
      <c r="N1495" s="4">
        <v>15880</v>
      </c>
      <c r="O1495" s="1">
        <v>1.03748</v>
      </c>
      <c r="P1495" s="1">
        <v>2.7965499999999999</v>
      </c>
      <c r="Q1495" s="1">
        <v>34411.951000000001</v>
      </c>
      <c r="R1495" s="1"/>
    </row>
    <row r="1496" spans="1:18" x14ac:dyDescent="0.2">
      <c r="A1496" t="s">
        <v>113</v>
      </c>
      <c r="B1496">
        <v>2015</v>
      </c>
      <c r="C1496" t="s">
        <v>23</v>
      </c>
      <c r="D1496" s="1">
        <v>69.321719999999999</v>
      </c>
      <c r="E1496" s="1">
        <v>180.32230000000001</v>
      </c>
      <c r="F1496" s="2">
        <v>2.7304999999999999E-2</v>
      </c>
      <c r="G1496" s="2">
        <v>0.14038999999999999</v>
      </c>
      <c r="H1496">
        <v>28.6</v>
      </c>
      <c r="I1496">
        <v>14</v>
      </c>
      <c r="J1496">
        <v>71</v>
      </c>
      <c r="K1496">
        <v>72</v>
      </c>
      <c r="L1496">
        <v>68</v>
      </c>
      <c r="M1496">
        <v>94.687079999999995</v>
      </c>
      <c r="N1496" s="4">
        <v>15860</v>
      </c>
      <c r="O1496" s="1">
        <v>0.73038000000000003</v>
      </c>
      <c r="P1496" s="1">
        <v>3.1427900000000002</v>
      </c>
      <c r="Q1496" s="1">
        <v>35572.260999999999</v>
      </c>
      <c r="R1496" s="1"/>
    </row>
    <row r="1497" spans="1:18" x14ac:dyDescent="0.2">
      <c r="A1497" t="s">
        <v>113</v>
      </c>
      <c r="B1497">
        <v>2016</v>
      </c>
      <c r="C1497" t="s">
        <v>23</v>
      </c>
      <c r="D1497" s="1">
        <v>69.845650000000006</v>
      </c>
      <c r="E1497" s="1">
        <v>173.5001</v>
      </c>
      <c r="F1497" s="2">
        <v>2.65149999999999E-2</v>
      </c>
      <c r="G1497" s="2">
        <v>0.16244</v>
      </c>
      <c r="H1497">
        <v>28.8</v>
      </c>
      <c r="I1497">
        <v>14.4</v>
      </c>
      <c r="J1497">
        <v>80</v>
      </c>
      <c r="K1497">
        <v>77</v>
      </c>
      <c r="L1497">
        <v>73</v>
      </c>
      <c r="M1497">
        <v>95.612979999999993</v>
      </c>
      <c r="N1497" s="4">
        <v>17690</v>
      </c>
      <c r="O1497" s="1">
        <v>0.70357999999999998</v>
      </c>
      <c r="P1497" s="1">
        <v>3.2669899999999998</v>
      </c>
      <c r="Q1497" s="1">
        <v>36610.631999999998</v>
      </c>
      <c r="R1497" s="1"/>
    </row>
    <row r="1498" spans="1:18" x14ac:dyDescent="0.2">
      <c r="A1498" t="s">
        <v>114</v>
      </c>
      <c r="B1498">
        <v>2000</v>
      </c>
      <c r="C1498" t="s">
        <v>23</v>
      </c>
      <c r="D1498" s="1">
        <v>71.730519999999999</v>
      </c>
      <c r="E1498" s="1">
        <v>133.2413</v>
      </c>
      <c r="F1498" s="2">
        <v>2.3380000000000001E-2</v>
      </c>
      <c r="G1498" s="2">
        <v>0.46912999999999999</v>
      </c>
      <c r="H1498">
        <v>27.8</v>
      </c>
      <c r="I1498">
        <v>7.6</v>
      </c>
      <c r="J1498">
        <v>94</v>
      </c>
      <c r="K1498">
        <v>94</v>
      </c>
      <c r="L1498">
        <v>91</v>
      </c>
      <c r="M1498">
        <v>99.401830000000004</v>
      </c>
      <c r="N1498" s="4">
        <v>5810</v>
      </c>
      <c r="O1498" s="1">
        <v>4.33406</v>
      </c>
      <c r="P1498" s="1">
        <v>9.6349400000000003</v>
      </c>
      <c r="Q1498" s="1">
        <v>5122.4929999999904</v>
      </c>
      <c r="R1498" s="1"/>
    </row>
    <row r="1499" spans="1:18" x14ac:dyDescent="0.2">
      <c r="A1499" t="s">
        <v>114</v>
      </c>
      <c r="B1499">
        <v>2001</v>
      </c>
      <c r="C1499" t="s">
        <v>23</v>
      </c>
      <c r="D1499" s="1">
        <v>71.894419999999997</v>
      </c>
      <c r="E1499" s="1">
        <v>130.98230000000001</v>
      </c>
      <c r="F1499" s="2">
        <v>2.3195E-2</v>
      </c>
      <c r="G1499" s="2">
        <v>0.52333999999999903</v>
      </c>
      <c r="H1499">
        <v>27.9</v>
      </c>
      <c r="I1499">
        <v>7.9</v>
      </c>
      <c r="J1499">
        <v>99</v>
      </c>
      <c r="K1499">
        <v>97</v>
      </c>
      <c r="L1499">
        <v>99</v>
      </c>
      <c r="M1499">
        <v>99.364689999999996</v>
      </c>
      <c r="N1499" s="4">
        <v>6180</v>
      </c>
      <c r="O1499" s="1">
        <v>4.5104499999999996</v>
      </c>
      <c r="P1499" s="1">
        <v>9.8852700000000002</v>
      </c>
      <c r="Q1499" s="1">
        <v>5217.3359999999902</v>
      </c>
      <c r="R1499" s="1"/>
    </row>
    <row r="1500" spans="1:18" x14ac:dyDescent="0.2">
      <c r="A1500" t="s">
        <v>114</v>
      </c>
      <c r="B1500">
        <v>2002</v>
      </c>
      <c r="C1500" t="s">
        <v>23</v>
      </c>
      <c r="D1500" s="1">
        <v>72.027100000000004</v>
      </c>
      <c r="E1500" s="1">
        <v>128.99039999999999</v>
      </c>
      <c r="F1500" s="2">
        <v>2.3205E-2</v>
      </c>
      <c r="G1500" s="2">
        <v>0.51015999999999995</v>
      </c>
      <c r="H1500">
        <v>28</v>
      </c>
      <c r="I1500">
        <v>8.3000000000000007</v>
      </c>
      <c r="J1500">
        <v>95</v>
      </c>
      <c r="K1500">
        <v>95</v>
      </c>
      <c r="L1500">
        <v>95</v>
      </c>
      <c r="M1500">
        <v>99.327519999999893</v>
      </c>
      <c r="N1500" s="4">
        <v>6440</v>
      </c>
      <c r="O1500" s="1">
        <v>4.5775699999999997</v>
      </c>
      <c r="P1500" s="1">
        <v>9.6555800000000005</v>
      </c>
      <c r="Q1500" s="1">
        <v>5317.5059999999903</v>
      </c>
      <c r="R1500" s="1"/>
    </row>
    <row r="1501" spans="1:18" x14ac:dyDescent="0.2">
      <c r="A1501" t="s">
        <v>114</v>
      </c>
      <c r="B1501">
        <v>2003</v>
      </c>
      <c r="C1501" t="s">
        <v>23</v>
      </c>
      <c r="D1501" s="1">
        <v>72.161159999999995</v>
      </c>
      <c r="E1501" s="1">
        <v>127.0129</v>
      </c>
      <c r="F1501" s="2">
        <v>2.307E-2</v>
      </c>
      <c r="G1501" s="2">
        <v>0.50234000000000001</v>
      </c>
      <c r="H1501">
        <v>28</v>
      </c>
      <c r="I1501">
        <v>8.6</v>
      </c>
      <c r="J1501">
        <v>96</v>
      </c>
      <c r="K1501">
        <v>97</v>
      </c>
      <c r="L1501">
        <v>97</v>
      </c>
      <c r="M1501">
        <v>99.290350000000004</v>
      </c>
      <c r="N1501" s="4">
        <v>6730</v>
      </c>
      <c r="O1501" s="1">
        <v>4.2467800000000002</v>
      </c>
      <c r="P1501" s="1">
        <v>9.1160599999999992</v>
      </c>
      <c r="Q1501" s="1">
        <v>5434.03</v>
      </c>
      <c r="R1501" s="1"/>
    </row>
    <row r="1502" spans="1:18" x14ac:dyDescent="0.2">
      <c r="A1502" t="s">
        <v>114</v>
      </c>
      <c r="B1502">
        <v>2004</v>
      </c>
      <c r="C1502" t="s">
        <v>23</v>
      </c>
      <c r="D1502" s="1">
        <v>72.307850000000002</v>
      </c>
      <c r="E1502" s="1">
        <v>125.1161</v>
      </c>
      <c r="F1502" s="2">
        <v>2.2679999999999999E-2</v>
      </c>
      <c r="G1502" s="2">
        <v>0.49543999999999899</v>
      </c>
      <c r="H1502">
        <v>28.1</v>
      </c>
      <c r="I1502">
        <v>8.9</v>
      </c>
      <c r="J1502">
        <v>99</v>
      </c>
      <c r="K1502">
        <v>95</v>
      </c>
      <c r="L1502">
        <v>95</v>
      </c>
      <c r="M1502">
        <v>99.253209999999996</v>
      </c>
      <c r="N1502" s="4">
        <v>7360</v>
      </c>
      <c r="O1502" s="1">
        <v>3.5471499999999998</v>
      </c>
      <c r="P1502" s="1">
        <v>9.0223700000000004</v>
      </c>
      <c r="Q1502" s="1">
        <v>5580.2439999999997</v>
      </c>
      <c r="R1502" s="1"/>
    </row>
    <row r="1503" spans="1:18" x14ac:dyDescent="0.2">
      <c r="A1503" t="s">
        <v>114</v>
      </c>
      <c r="B1503">
        <v>2005</v>
      </c>
      <c r="C1503" t="s">
        <v>23</v>
      </c>
      <c r="D1503" s="1">
        <v>72.307500000000005</v>
      </c>
      <c r="E1503" s="1">
        <v>126.65219999999999</v>
      </c>
      <c r="F1503" s="2">
        <v>2.2040000000000001E-2</v>
      </c>
      <c r="G1503" s="2">
        <v>0.50975000000000004</v>
      </c>
      <c r="H1503">
        <v>28.2</v>
      </c>
      <c r="I1503">
        <v>9.3000000000000007</v>
      </c>
      <c r="J1503">
        <v>95</v>
      </c>
      <c r="K1503">
        <v>95</v>
      </c>
      <c r="L1503">
        <v>95</v>
      </c>
      <c r="M1503">
        <v>99.231489999999994</v>
      </c>
      <c r="N1503" s="4">
        <v>7940</v>
      </c>
      <c r="O1503" s="1">
        <v>4.58263</v>
      </c>
      <c r="P1503" s="1">
        <v>8.8627500000000001</v>
      </c>
      <c r="Q1503" s="1">
        <v>5765.6350000000002</v>
      </c>
      <c r="R1503" s="1"/>
    </row>
    <row r="1504" spans="1:18" x14ac:dyDescent="0.2">
      <c r="A1504" t="s">
        <v>114</v>
      </c>
      <c r="B1504">
        <v>2006</v>
      </c>
      <c r="C1504" t="s">
        <v>23</v>
      </c>
      <c r="D1504" s="1">
        <v>72.644970000000001</v>
      </c>
      <c r="E1504" s="1">
        <v>121.55200000000001</v>
      </c>
      <c r="F1504" s="2">
        <v>2.1495E-2</v>
      </c>
      <c r="G1504" s="2">
        <v>0.54737000000000002</v>
      </c>
      <c r="H1504">
        <v>28.3</v>
      </c>
      <c r="I1504">
        <v>9.6</v>
      </c>
      <c r="J1504">
        <v>99</v>
      </c>
      <c r="K1504">
        <v>98</v>
      </c>
      <c r="L1504">
        <v>98</v>
      </c>
      <c r="M1504">
        <v>99.214129999999997</v>
      </c>
      <c r="N1504" s="4">
        <v>8540</v>
      </c>
      <c r="O1504" s="1">
        <v>4.1311499999999999</v>
      </c>
      <c r="P1504" s="1">
        <v>8.0562100000000001</v>
      </c>
      <c r="Q1504" s="1">
        <v>5991.54</v>
      </c>
      <c r="R1504" s="1"/>
    </row>
    <row r="1505" spans="1:18" x14ac:dyDescent="0.2">
      <c r="A1505" t="s">
        <v>114</v>
      </c>
      <c r="B1505">
        <v>2007</v>
      </c>
      <c r="C1505" t="s">
        <v>23</v>
      </c>
      <c r="D1505" s="1">
        <v>72.818989999999999</v>
      </c>
      <c r="E1505" s="1">
        <v>119.9841</v>
      </c>
      <c r="F1505" s="2">
        <v>2.06E-2</v>
      </c>
      <c r="G1505" s="2">
        <v>0.56405000000000005</v>
      </c>
      <c r="H1505">
        <v>28.3</v>
      </c>
      <c r="I1505">
        <v>9.9</v>
      </c>
      <c r="J1505">
        <v>95</v>
      </c>
      <c r="K1505">
        <v>98</v>
      </c>
      <c r="L1505">
        <v>98</v>
      </c>
      <c r="M1505">
        <v>99.195689999999999</v>
      </c>
      <c r="N1505" s="4">
        <v>9170</v>
      </c>
      <c r="O1505" s="1">
        <v>4.70695</v>
      </c>
      <c r="P1505" s="1">
        <v>8.30105</v>
      </c>
      <c r="Q1505" s="1">
        <v>6255.28</v>
      </c>
      <c r="R1505" s="1"/>
    </row>
    <row r="1506" spans="1:18" x14ac:dyDescent="0.2">
      <c r="A1506" t="s">
        <v>114</v>
      </c>
      <c r="B1506">
        <v>2008</v>
      </c>
      <c r="C1506" t="s">
        <v>23</v>
      </c>
      <c r="D1506" s="1">
        <v>73.00506</v>
      </c>
      <c r="E1506" s="1">
        <v>118.6927</v>
      </c>
      <c r="F1506" s="2">
        <v>1.9695000000000001E-2</v>
      </c>
      <c r="G1506" s="2">
        <v>0.57825000000000004</v>
      </c>
      <c r="H1506">
        <v>28.4</v>
      </c>
      <c r="I1506">
        <v>10.199999999999999</v>
      </c>
      <c r="J1506">
        <v>95</v>
      </c>
      <c r="K1506">
        <v>98</v>
      </c>
      <c r="L1506">
        <v>97</v>
      </c>
      <c r="M1506">
        <v>99.176220000000001</v>
      </c>
      <c r="N1506" s="4">
        <v>9430</v>
      </c>
      <c r="O1506" s="1">
        <v>5.29725</v>
      </c>
      <c r="P1506" s="1">
        <v>8.7539300000000004</v>
      </c>
      <c r="Q1506" s="1">
        <v>6556.4780000000001</v>
      </c>
      <c r="R1506" s="1"/>
    </row>
    <row r="1507" spans="1:18" x14ac:dyDescent="0.2">
      <c r="A1507" t="s">
        <v>114</v>
      </c>
      <c r="B1507">
        <v>2009</v>
      </c>
      <c r="C1507" t="s">
        <v>23</v>
      </c>
      <c r="D1507" s="1">
        <v>73.184229999999999</v>
      </c>
      <c r="E1507" s="1">
        <v>117.4957</v>
      </c>
      <c r="F1507" s="2">
        <v>1.8800000000000001E-2</v>
      </c>
      <c r="G1507" s="2">
        <v>0.55762999999999996</v>
      </c>
      <c r="H1507">
        <v>28.5</v>
      </c>
      <c r="I1507">
        <v>10.5</v>
      </c>
      <c r="J1507">
        <v>95</v>
      </c>
      <c r="K1507">
        <v>98</v>
      </c>
      <c r="L1507">
        <v>98</v>
      </c>
      <c r="M1507">
        <v>99.155649999999994</v>
      </c>
      <c r="N1507" s="4">
        <v>9500</v>
      </c>
      <c r="O1507" s="1">
        <v>6.3741699999999897</v>
      </c>
      <c r="P1507" s="1">
        <v>9.5021299999999993</v>
      </c>
      <c r="Q1507" s="1">
        <v>6893.26</v>
      </c>
      <c r="R1507" s="1"/>
    </row>
    <row r="1508" spans="1:18" x14ac:dyDescent="0.2">
      <c r="A1508" t="s">
        <v>114</v>
      </c>
      <c r="B1508">
        <v>2010</v>
      </c>
      <c r="C1508" t="s">
        <v>23</v>
      </c>
      <c r="D1508" s="1">
        <v>73.366879999999995</v>
      </c>
      <c r="E1508" s="1">
        <v>116.3903</v>
      </c>
      <c r="F1508" s="2">
        <v>1.7985000000000001E-2</v>
      </c>
      <c r="G1508" s="2">
        <v>0.48285</v>
      </c>
      <c r="H1508">
        <v>28.5</v>
      </c>
      <c r="I1508">
        <v>10.8</v>
      </c>
      <c r="J1508">
        <v>98</v>
      </c>
      <c r="K1508">
        <v>98</v>
      </c>
      <c r="L1508">
        <v>98</v>
      </c>
      <c r="M1508">
        <v>99.134100000000004</v>
      </c>
      <c r="N1508" s="4">
        <v>9120</v>
      </c>
      <c r="O1508" s="1">
        <v>5.5964199999999904</v>
      </c>
      <c r="P1508" s="1">
        <v>8.3893000000000004</v>
      </c>
      <c r="Q1508" s="1">
        <v>7261.5389999999998</v>
      </c>
      <c r="R1508" s="1"/>
    </row>
    <row r="1509" spans="1:18" x14ac:dyDescent="0.2">
      <c r="A1509" t="s">
        <v>114</v>
      </c>
      <c r="B1509">
        <v>2011</v>
      </c>
      <c r="C1509" t="s">
        <v>23</v>
      </c>
      <c r="D1509" s="1">
        <v>73.535989999999998</v>
      </c>
      <c r="E1509" s="1">
        <v>115.3202</v>
      </c>
      <c r="F1509" s="2">
        <v>1.728E-2</v>
      </c>
      <c r="G1509" s="2">
        <v>0.40371000000000001</v>
      </c>
      <c r="H1509">
        <v>28.6</v>
      </c>
      <c r="I1509">
        <v>11.1</v>
      </c>
      <c r="J1509">
        <v>98</v>
      </c>
      <c r="K1509">
        <v>98</v>
      </c>
      <c r="L1509">
        <v>98</v>
      </c>
      <c r="M1509">
        <v>99.111559999999997</v>
      </c>
      <c r="N1509" s="4">
        <v>9040</v>
      </c>
      <c r="O1509" s="1">
        <v>5.5976699999999999</v>
      </c>
      <c r="P1509" s="1">
        <v>8.2993199999999998</v>
      </c>
      <c r="Q1509" s="1">
        <v>7662.8459999999995</v>
      </c>
      <c r="R1509" s="1"/>
    </row>
    <row r="1510" spans="1:18" x14ac:dyDescent="0.2">
      <c r="A1510" t="s">
        <v>114</v>
      </c>
      <c r="B1510">
        <v>2012</v>
      </c>
      <c r="C1510" t="s">
        <v>23</v>
      </c>
      <c r="D1510" s="1">
        <v>73.70429</v>
      </c>
      <c r="E1510" s="1">
        <v>114.25620000000001</v>
      </c>
      <c r="F1510" s="2">
        <v>1.6574999999999999E-2</v>
      </c>
      <c r="G1510" s="2">
        <v>0.38468999999999998</v>
      </c>
      <c r="H1510">
        <v>28.7</v>
      </c>
      <c r="I1510">
        <v>11.5</v>
      </c>
      <c r="J1510">
        <v>98</v>
      </c>
      <c r="K1510">
        <v>98</v>
      </c>
      <c r="L1510">
        <v>98</v>
      </c>
      <c r="M1510">
        <v>99.088099999999997</v>
      </c>
      <c r="N1510" s="4">
        <v>8930</v>
      </c>
      <c r="O1510" s="1">
        <v>5.07721</v>
      </c>
      <c r="P1510" s="1">
        <v>7.8829199999999897</v>
      </c>
      <c r="Q1510" s="1">
        <v>8089.9619999999904</v>
      </c>
      <c r="R1510" s="1"/>
    </row>
    <row r="1511" spans="1:18" x14ac:dyDescent="0.2">
      <c r="A1511" t="s">
        <v>114</v>
      </c>
      <c r="B1511">
        <v>2013</v>
      </c>
      <c r="C1511" t="s">
        <v>23</v>
      </c>
      <c r="D1511" s="1">
        <v>73.861279999999994</v>
      </c>
      <c r="E1511" s="1">
        <v>113.4896</v>
      </c>
      <c r="F1511" s="2">
        <v>1.593E-2</v>
      </c>
      <c r="G1511" s="2">
        <v>0.37010999999999999</v>
      </c>
      <c r="H1511">
        <v>28.8</v>
      </c>
      <c r="I1511">
        <v>11.8</v>
      </c>
      <c r="J1511">
        <v>97</v>
      </c>
      <c r="K1511">
        <v>98</v>
      </c>
      <c r="L1511">
        <v>98</v>
      </c>
      <c r="M1511">
        <v>99.063680000000005</v>
      </c>
      <c r="N1511" s="4">
        <v>8890</v>
      </c>
      <c r="O1511" s="1">
        <v>4.4610699999999897</v>
      </c>
      <c r="P1511" s="1">
        <v>7.2477</v>
      </c>
      <c r="Q1511" s="1">
        <v>8518.9830000000002</v>
      </c>
      <c r="R1511" s="1"/>
    </row>
    <row r="1512" spans="1:18" x14ac:dyDescent="0.2">
      <c r="A1512" t="s">
        <v>114</v>
      </c>
      <c r="B1512">
        <v>2014</v>
      </c>
      <c r="C1512" t="s">
        <v>23</v>
      </c>
      <c r="D1512" s="1">
        <v>74.001429999999999</v>
      </c>
      <c r="E1512" s="1">
        <v>112.5622</v>
      </c>
      <c r="F1512" s="2">
        <v>1.5429999999999999E-2</v>
      </c>
      <c r="G1512" s="2">
        <v>0.37228</v>
      </c>
      <c r="H1512">
        <v>28.8</v>
      </c>
      <c r="I1512">
        <v>12.2</v>
      </c>
      <c r="J1512">
        <v>98</v>
      </c>
      <c r="K1512">
        <v>98</v>
      </c>
      <c r="L1512">
        <v>98</v>
      </c>
      <c r="M1512">
        <v>99.038420000000002</v>
      </c>
      <c r="N1512" s="4">
        <v>8910</v>
      </c>
      <c r="O1512" s="1">
        <v>4.7140899999999997</v>
      </c>
      <c r="P1512" s="1">
        <v>7.3114899999999903</v>
      </c>
      <c r="Q1512" s="1">
        <v>8918.8279999999995</v>
      </c>
      <c r="R1512" s="1"/>
    </row>
    <row r="1513" spans="1:18" x14ac:dyDescent="0.2">
      <c r="A1513" t="s">
        <v>114</v>
      </c>
      <c r="B1513">
        <v>2015</v>
      </c>
      <c r="C1513" t="s">
        <v>23</v>
      </c>
      <c r="D1513" s="1">
        <v>74.142069999999904</v>
      </c>
      <c r="E1513" s="1">
        <v>111.4631</v>
      </c>
      <c r="F1513" s="2">
        <v>1.5084999999999999E-2</v>
      </c>
      <c r="G1513" s="2">
        <v>0.31992999999999999</v>
      </c>
      <c r="H1513">
        <v>28.9</v>
      </c>
      <c r="I1513">
        <v>12.5</v>
      </c>
      <c r="J1513">
        <v>94</v>
      </c>
      <c r="K1513">
        <v>99</v>
      </c>
      <c r="L1513">
        <v>99</v>
      </c>
      <c r="M1513">
        <v>99.004779999999997</v>
      </c>
      <c r="N1513" s="4">
        <v>8880</v>
      </c>
      <c r="O1513" s="1">
        <v>4.0653800000000002</v>
      </c>
      <c r="P1513" s="1">
        <v>7.5931600000000001</v>
      </c>
      <c r="Q1513" s="1">
        <v>9266.5750000000007</v>
      </c>
      <c r="R1513" s="1"/>
    </row>
    <row r="1514" spans="1:18" x14ac:dyDescent="0.2">
      <c r="A1514" t="s">
        <v>114</v>
      </c>
      <c r="B1514">
        <v>2016</v>
      </c>
      <c r="C1514" t="s">
        <v>23</v>
      </c>
      <c r="D1514" s="1">
        <v>74.277730000000005</v>
      </c>
      <c r="E1514" s="1">
        <v>110.5425</v>
      </c>
      <c r="F1514" s="2">
        <v>1.468E-2</v>
      </c>
      <c r="G1514" s="2">
        <v>0.31556000000000001</v>
      </c>
      <c r="H1514">
        <v>29</v>
      </c>
      <c r="I1514">
        <v>12.9</v>
      </c>
      <c r="J1514">
        <v>96</v>
      </c>
      <c r="K1514">
        <v>98</v>
      </c>
      <c r="L1514">
        <v>98</v>
      </c>
      <c r="M1514">
        <v>98.971050000000005</v>
      </c>
      <c r="N1514" s="4">
        <v>8910</v>
      </c>
      <c r="O1514" s="1">
        <v>3.5341999999999998</v>
      </c>
      <c r="P1514" s="1">
        <v>7.1670600000000002</v>
      </c>
      <c r="Q1514" s="1">
        <v>9554.2860000000001</v>
      </c>
      <c r="R1514" s="1"/>
    </row>
    <row r="1515" spans="1:18" x14ac:dyDescent="0.2">
      <c r="A1515" t="s">
        <v>115</v>
      </c>
      <c r="B1515">
        <v>2000</v>
      </c>
      <c r="C1515" t="s">
        <v>23</v>
      </c>
      <c r="D1515" s="1">
        <v>73.313000000000002</v>
      </c>
      <c r="E1515" s="1">
        <v>93.574709999999996</v>
      </c>
      <c r="F1515" s="2">
        <v>9.8599999999999903E-3</v>
      </c>
      <c r="G1515" s="2">
        <v>1.333E-2</v>
      </c>
      <c r="H1515">
        <v>28.3</v>
      </c>
      <c r="I1515">
        <v>17.7</v>
      </c>
      <c r="J1515">
        <v>99</v>
      </c>
      <c r="K1515">
        <v>94</v>
      </c>
      <c r="L1515">
        <v>98</v>
      </c>
      <c r="M1515">
        <v>100</v>
      </c>
      <c r="N1515" s="4">
        <v>65700</v>
      </c>
      <c r="O1515" s="1">
        <v>1.90995</v>
      </c>
      <c r="P1515" s="1">
        <v>2.51491</v>
      </c>
      <c r="Q1515" s="1">
        <v>2045.12299999999</v>
      </c>
      <c r="R1515" s="1"/>
    </row>
    <row r="1516" spans="1:18" x14ac:dyDescent="0.2">
      <c r="A1516" t="s">
        <v>115</v>
      </c>
      <c r="B1516">
        <v>2001</v>
      </c>
      <c r="C1516" t="s">
        <v>23</v>
      </c>
      <c r="D1516" s="1">
        <v>73.381799999999998</v>
      </c>
      <c r="E1516" s="1">
        <v>92.403909999999996</v>
      </c>
      <c r="F1516" s="2">
        <v>9.9049999999999902E-3</v>
      </c>
      <c r="G1516" s="2">
        <v>1.261E-2</v>
      </c>
      <c r="H1516">
        <v>28.4</v>
      </c>
      <c r="I1516">
        <v>18.100000000000001</v>
      </c>
      <c r="J1516">
        <v>99</v>
      </c>
      <c r="K1516">
        <v>99</v>
      </c>
      <c r="L1516">
        <v>99</v>
      </c>
      <c r="M1516">
        <v>100</v>
      </c>
      <c r="N1516" s="4">
        <v>63690</v>
      </c>
      <c r="O1516" s="1">
        <v>2.9356800000000001</v>
      </c>
      <c r="P1516" s="1">
        <v>3.6088300000000002</v>
      </c>
      <c r="Q1516" s="1">
        <v>2103.2820000000002</v>
      </c>
      <c r="R1516" s="1"/>
    </row>
    <row r="1517" spans="1:18" x14ac:dyDescent="0.2">
      <c r="A1517" t="s">
        <v>115</v>
      </c>
      <c r="B1517">
        <v>2002</v>
      </c>
      <c r="C1517" t="s">
        <v>23</v>
      </c>
      <c r="D1517" s="1">
        <v>73.40025</v>
      </c>
      <c r="E1517" s="1">
        <v>91.249809999999997</v>
      </c>
      <c r="F1517" s="2">
        <v>1.0444999999999999E-2</v>
      </c>
      <c r="G1517" s="2">
        <v>1.1169999999999999E-2</v>
      </c>
      <c r="H1517">
        <v>28.4</v>
      </c>
      <c r="I1517">
        <v>18.5</v>
      </c>
      <c r="J1517">
        <v>97</v>
      </c>
      <c r="K1517">
        <v>99</v>
      </c>
      <c r="L1517">
        <v>99</v>
      </c>
      <c r="M1517">
        <v>100</v>
      </c>
      <c r="N1517" s="4">
        <v>62520</v>
      </c>
      <c r="O1517" s="1">
        <v>2.8475299999999999</v>
      </c>
      <c r="P1517" s="1">
        <v>3.5723500000000001</v>
      </c>
      <c r="Q1517" s="1">
        <v>2136.9969999999998</v>
      </c>
      <c r="R1517" s="1"/>
    </row>
    <row r="1518" spans="1:18" x14ac:dyDescent="0.2">
      <c r="A1518" t="s">
        <v>115</v>
      </c>
      <c r="B1518">
        <v>2003</v>
      </c>
      <c r="C1518" t="s">
        <v>23</v>
      </c>
      <c r="D1518" s="1">
        <v>73.391459999999995</v>
      </c>
      <c r="E1518" s="1">
        <v>90.184869999999904</v>
      </c>
      <c r="F1518" s="2">
        <v>1.1365E-2</v>
      </c>
      <c r="G1518" s="2">
        <v>1.192E-2</v>
      </c>
      <c r="H1518">
        <v>28.5</v>
      </c>
      <c r="I1518">
        <v>18.8</v>
      </c>
      <c r="J1518">
        <v>97</v>
      </c>
      <c r="K1518">
        <v>99</v>
      </c>
      <c r="L1518">
        <v>99</v>
      </c>
      <c r="M1518">
        <v>100</v>
      </c>
      <c r="N1518" s="4">
        <v>72710</v>
      </c>
      <c r="O1518" s="1">
        <v>2.5950299999999999</v>
      </c>
      <c r="P1518" s="1">
        <v>3.2332700000000001</v>
      </c>
      <c r="Q1518" s="1">
        <v>2161.6260000000002</v>
      </c>
      <c r="R1518" s="1"/>
    </row>
    <row r="1519" spans="1:18" x14ac:dyDescent="0.2">
      <c r="A1519" t="s">
        <v>115</v>
      </c>
      <c r="B1519">
        <v>2004</v>
      </c>
      <c r="C1519" t="s">
        <v>23</v>
      </c>
      <c r="D1519" s="1">
        <v>73.387</v>
      </c>
      <c r="E1519" s="1">
        <v>89.13409</v>
      </c>
      <c r="F1519" s="2">
        <v>1.2045E-2</v>
      </c>
      <c r="G1519" s="2">
        <v>1.753E-2</v>
      </c>
      <c r="H1519">
        <v>28.6</v>
      </c>
      <c r="I1519">
        <v>19.2</v>
      </c>
      <c r="J1519">
        <v>97</v>
      </c>
      <c r="K1519">
        <v>98</v>
      </c>
      <c r="L1519">
        <v>98</v>
      </c>
      <c r="M1519">
        <v>100</v>
      </c>
      <c r="N1519" s="4">
        <v>82530</v>
      </c>
      <c r="O1519" s="1">
        <v>2.19787</v>
      </c>
      <c r="P1519" s="1">
        <v>2.75732</v>
      </c>
      <c r="Q1519" s="1">
        <v>2200.4920000000002</v>
      </c>
      <c r="R1519" s="1"/>
    </row>
    <row r="1520" spans="1:18" x14ac:dyDescent="0.2">
      <c r="A1520" t="s">
        <v>115</v>
      </c>
      <c r="B1520">
        <v>2005</v>
      </c>
      <c r="C1520" t="s">
        <v>23</v>
      </c>
      <c r="D1520" s="1">
        <v>73.452799999999996</v>
      </c>
      <c r="E1520" s="1">
        <v>87.938319999999905</v>
      </c>
      <c r="F1520" s="2">
        <v>1.21E-2</v>
      </c>
      <c r="G1520" s="2">
        <v>1.324E-2</v>
      </c>
      <c r="H1520">
        <v>28.7</v>
      </c>
      <c r="I1520">
        <v>19.600000000000001</v>
      </c>
      <c r="J1520">
        <v>99</v>
      </c>
      <c r="K1520">
        <v>99</v>
      </c>
      <c r="L1520">
        <v>99</v>
      </c>
      <c r="M1520">
        <v>100</v>
      </c>
      <c r="N1520" s="4">
        <v>90940</v>
      </c>
      <c r="O1520" s="1">
        <v>1.8987099999999999</v>
      </c>
      <c r="P1520" s="1">
        <v>2.3776199999999998</v>
      </c>
      <c r="Q1520" s="1">
        <v>2270.1979999999999</v>
      </c>
      <c r="R1520" s="1"/>
    </row>
    <row r="1521" spans="1:18" x14ac:dyDescent="0.2">
      <c r="A1521" t="s">
        <v>115</v>
      </c>
      <c r="B1521">
        <v>2006</v>
      </c>
      <c r="C1521" t="s">
        <v>23</v>
      </c>
      <c r="D1521" s="1">
        <v>73.525850000000005</v>
      </c>
      <c r="E1521" s="1">
        <v>87.164919999999995</v>
      </c>
      <c r="F1521" s="2">
        <v>1.1809999999999999E-2</v>
      </c>
      <c r="G1521" s="2">
        <v>1.498E-2</v>
      </c>
      <c r="H1521">
        <v>28.7</v>
      </c>
      <c r="I1521">
        <v>19.899999999999999</v>
      </c>
      <c r="J1521">
        <v>99</v>
      </c>
      <c r="K1521">
        <v>99</v>
      </c>
      <c r="L1521">
        <v>99</v>
      </c>
      <c r="M1521">
        <v>100</v>
      </c>
      <c r="N1521" s="4">
        <v>98030</v>
      </c>
      <c r="O1521" s="1">
        <v>1.82559</v>
      </c>
      <c r="P1521" s="1">
        <v>2.2531400000000001</v>
      </c>
      <c r="Q1521" s="1">
        <v>2373.672</v>
      </c>
      <c r="R1521" s="1"/>
    </row>
    <row r="1522" spans="1:18" x14ac:dyDescent="0.2">
      <c r="A1522" t="s">
        <v>115</v>
      </c>
      <c r="B1522">
        <v>2007</v>
      </c>
      <c r="C1522" t="s">
        <v>23</v>
      </c>
      <c r="D1522" s="1">
        <v>73.642939999999996</v>
      </c>
      <c r="E1522" s="1">
        <v>86.162639999999996</v>
      </c>
      <c r="F1522" s="2">
        <v>1.1010000000000001E-2</v>
      </c>
      <c r="G1522" s="2">
        <v>2.9430000000000001E-2</v>
      </c>
      <c r="H1522">
        <v>28.8</v>
      </c>
      <c r="I1522">
        <v>20.3</v>
      </c>
      <c r="J1522">
        <v>99</v>
      </c>
      <c r="K1522">
        <v>99</v>
      </c>
      <c r="L1522">
        <v>99</v>
      </c>
      <c r="M1522">
        <v>100</v>
      </c>
      <c r="N1522" s="4">
        <v>101160</v>
      </c>
      <c r="O1522" s="1">
        <v>1.67889</v>
      </c>
      <c r="P1522" s="1">
        <v>2.13314</v>
      </c>
      <c r="Q1522" s="1">
        <v>2504.0189999999998</v>
      </c>
      <c r="R1522" s="1"/>
    </row>
    <row r="1523" spans="1:18" x14ac:dyDescent="0.2">
      <c r="A1523" t="s">
        <v>115</v>
      </c>
      <c r="B1523">
        <v>2008</v>
      </c>
      <c r="C1523" t="s">
        <v>23</v>
      </c>
      <c r="D1523" s="1">
        <v>73.785420000000002</v>
      </c>
      <c r="E1523" s="1">
        <v>85.350279999999998</v>
      </c>
      <c r="F1523" s="2">
        <v>9.9699999999999997E-3</v>
      </c>
      <c r="G1523" s="2">
        <v>3.175E-2</v>
      </c>
      <c r="H1523">
        <v>28.9</v>
      </c>
      <c r="I1523">
        <v>20.6</v>
      </c>
      <c r="J1523">
        <v>99</v>
      </c>
      <c r="K1523">
        <v>99</v>
      </c>
      <c r="L1523">
        <v>99</v>
      </c>
      <c r="M1523">
        <v>100</v>
      </c>
      <c r="N1523" s="4">
        <v>96470</v>
      </c>
      <c r="O1523" s="1">
        <v>1.51186</v>
      </c>
      <c r="P1523" s="1">
        <v>1.93337</v>
      </c>
      <c r="Q1523" s="1">
        <v>2656.009</v>
      </c>
      <c r="R1523" s="1"/>
    </row>
    <row r="1524" spans="1:18" x14ac:dyDescent="0.2">
      <c r="A1524" t="s">
        <v>115</v>
      </c>
      <c r="B1524">
        <v>2009</v>
      </c>
      <c r="C1524" t="s">
        <v>23</v>
      </c>
      <c r="D1524" s="1">
        <v>73.924539999999993</v>
      </c>
      <c r="E1524" s="1">
        <v>84.888390000000001</v>
      </c>
      <c r="F1524" s="2">
        <v>9.1349999999999903E-3</v>
      </c>
      <c r="G1524" s="2">
        <v>0.10120999999999999</v>
      </c>
      <c r="H1524">
        <v>29</v>
      </c>
      <c r="I1524">
        <v>20.9</v>
      </c>
      <c r="J1524">
        <v>99</v>
      </c>
      <c r="K1524">
        <v>99</v>
      </c>
      <c r="L1524">
        <v>99</v>
      </c>
      <c r="M1524">
        <v>100</v>
      </c>
      <c r="N1524" s="4">
        <v>86280</v>
      </c>
      <c r="O1524" s="1">
        <v>3.37093</v>
      </c>
      <c r="P1524" s="1">
        <v>3.8693599999999999</v>
      </c>
      <c r="Q1524" s="1">
        <v>2821.0450000000001</v>
      </c>
      <c r="R1524" s="1"/>
    </row>
    <row r="1525" spans="1:18" x14ac:dyDescent="0.2">
      <c r="A1525" t="s">
        <v>115</v>
      </c>
      <c r="B1525">
        <v>2010</v>
      </c>
      <c r="C1525" t="s">
        <v>23</v>
      </c>
      <c r="D1525" s="1">
        <v>74.076639999999998</v>
      </c>
      <c r="E1525" s="1">
        <v>84.086169999999996</v>
      </c>
      <c r="F1525" s="2">
        <v>8.5100000000000002E-3</v>
      </c>
      <c r="G1525" s="2">
        <v>1.23299999999999E-2</v>
      </c>
      <c r="H1525">
        <v>29</v>
      </c>
      <c r="I1525">
        <v>21.2</v>
      </c>
      <c r="J1525">
        <v>98</v>
      </c>
      <c r="K1525">
        <v>98</v>
      </c>
      <c r="L1525">
        <v>98</v>
      </c>
      <c r="M1525">
        <v>100</v>
      </c>
      <c r="N1525" s="4">
        <v>79230</v>
      </c>
      <c r="O1525" s="1">
        <v>2.3338099999999899</v>
      </c>
      <c r="P1525" s="1">
        <v>2.7570399999999999</v>
      </c>
      <c r="Q1525" s="1">
        <v>2991.884</v>
      </c>
      <c r="R1525" s="1"/>
    </row>
    <row r="1526" spans="1:18" x14ac:dyDescent="0.2">
      <c r="A1526" t="s">
        <v>115</v>
      </c>
      <c r="B1526">
        <v>2011</v>
      </c>
      <c r="C1526" t="s">
        <v>23</v>
      </c>
      <c r="D1526" s="1">
        <v>74.216480000000004</v>
      </c>
      <c r="E1526" s="1">
        <v>83.502399999999994</v>
      </c>
      <c r="F1526" s="2">
        <v>8.2249999999999997E-3</v>
      </c>
      <c r="G1526" s="2">
        <v>1.4930000000000001E-2</v>
      </c>
      <c r="H1526">
        <v>29.1</v>
      </c>
      <c r="I1526">
        <v>21.5</v>
      </c>
      <c r="J1526">
        <v>99</v>
      </c>
      <c r="K1526">
        <v>99</v>
      </c>
      <c r="L1526">
        <v>99</v>
      </c>
      <c r="M1526">
        <v>100</v>
      </c>
      <c r="N1526" s="4">
        <v>82670</v>
      </c>
      <c r="O1526" s="1">
        <v>2.25583</v>
      </c>
      <c r="P1526" s="1">
        <v>2.61808</v>
      </c>
      <c r="Q1526" s="1">
        <v>3168.06</v>
      </c>
      <c r="R1526" s="1"/>
    </row>
    <row r="1527" spans="1:18" x14ac:dyDescent="0.2">
      <c r="A1527" t="s">
        <v>115</v>
      </c>
      <c r="B1527">
        <v>2012</v>
      </c>
      <c r="C1527" t="s">
        <v>23</v>
      </c>
      <c r="D1527" s="1">
        <v>74.343029999999999</v>
      </c>
      <c r="E1527" s="1">
        <v>82.713830000000002</v>
      </c>
      <c r="F1527" s="2">
        <v>7.9950000000000004E-3</v>
      </c>
      <c r="G1527" s="2">
        <v>9.5399999999999999E-3</v>
      </c>
      <c r="H1527">
        <v>29.2</v>
      </c>
      <c r="I1527">
        <v>21.8</v>
      </c>
      <c r="J1527">
        <v>99</v>
      </c>
      <c r="K1527">
        <v>98</v>
      </c>
      <c r="L1527">
        <v>98</v>
      </c>
      <c r="M1527">
        <v>100</v>
      </c>
      <c r="N1527" s="4">
        <v>86060</v>
      </c>
      <c r="O1527" s="1">
        <v>2.1879200000000001</v>
      </c>
      <c r="P1527" s="1">
        <v>2.5737899999999998</v>
      </c>
      <c r="Q1527" s="1">
        <v>3348.8530000000001</v>
      </c>
      <c r="R1527" s="1"/>
    </row>
    <row r="1528" spans="1:18" x14ac:dyDescent="0.2">
      <c r="A1528" t="s">
        <v>115</v>
      </c>
      <c r="B1528">
        <v>2013</v>
      </c>
      <c r="C1528" t="s">
        <v>23</v>
      </c>
      <c r="D1528" s="1">
        <v>74.44829</v>
      </c>
      <c r="E1528" s="1">
        <v>82.086200000000005</v>
      </c>
      <c r="F1528" s="2">
        <v>7.9500000000000005E-3</v>
      </c>
      <c r="G1528" s="2">
        <v>9.5099999999999994E-3</v>
      </c>
      <c r="H1528">
        <v>29.3</v>
      </c>
      <c r="I1528">
        <v>22</v>
      </c>
      <c r="J1528">
        <v>99</v>
      </c>
      <c r="K1528">
        <v>99</v>
      </c>
      <c r="L1528">
        <v>99</v>
      </c>
      <c r="M1528">
        <v>100</v>
      </c>
      <c r="N1528" s="4">
        <v>84370</v>
      </c>
      <c r="O1528" s="1">
        <v>2.1865899999999998</v>
      </c>
      <c r="P1528" s="1">
        <v>2.5854400000000002</v>
      </c>
      <c r="Q1528" s="1">
        <v>3526.3759999999902</v>
      </c>
      <c r="R1528" s="1"/>
    </row>
    <row r="1529" spans="1:18" x14ac:dyDescent="0.2">
      <c r="A1529" t="s">
        <v>115</v>
      </c>
      <c r="B1529">
        <v>2014</v>
      </c>
      <c r="C1529" t="s">
        <v>23</v>
      </c>
      <c r="D1529" s="1">
        <v>74.554360000000003</v>
      </c>
      <c r="E1529" s="1">
        <v>81.047129999999996</v>
      </c>
      <c r="F1529" s="2">
        <v>7.835E-3</v>
      </c>
      <c r="G1529" s="2">
        <v>9.9299999999999996E-3</v>
      </c>
      <c r="H1529">
        <v>29.4</v>
      </c>
      <c r="I1529">
        <v>22.3</v>
      </c>
      <c r="J1529">
        <v>94</v>
      </c>
      <c r="K1529">
        <v>94</v>
      </c>
      <c r="L1529">
        <v>95</v>
      </c>
      <c r="M1529">
        <v>100</v>
      </c>
      <c r="N1529" s="4">
        <v>84080</v>
      </c>
      <c r="O1529" s="1">
        <v>2.7481900000000001</v>
      </c>
      <c r="P1529" s="1">
        <v>3.1975799999999999</v>
      </c>
      <c r="Q1529" s="1">
        <v>3690.9409999999998</v>
      </c>
      <c r="R1529" s="1"/>
    </row>
    <row r="1530" spans="1:18" x14ac:dyDescent="0.2">
      <c r="A1530" t="s">
        <v>115</v>
      </c>
      <c r="B1530">
        <v>2015</v>
      </c>
      <c r="C1530" t="s">
        <v>23</v>
      </c>
      <c r="D1530" s="1">
        <v>74.646979999999999</v>
      </c>
      <c r="E1530" s="1">
        <v>80.473780000000005</v>
      </c>
      <c r="F1530" s="2">
        <v>7.7499999999999999E-3</v>
      </c>
      <c r="G1530" s="2">
        <v>8.1700000000000002E-3</v>
      </c>
      <c r="H1530">
        <v>29.5</v>
      </c>
      <c r="I1530">
        <v>22.6</v>
      </c>
      <c r="J1530">
        <v>93</v>
      </c>
      <c r="K1530">
        <v>99</v>
      </c>
      <c r="L1530">
        <v>99</v>
      </c>
      <c r="M1530">
        <v>100</v>
      </c>
      <c r="N1530" s="4">
        <v>83360</v>
      </c>
      <c r="O1530" s="1">
        <v>3.37656</v>
      </c>
      <c r="P1530" s="1">
        <v>4.0147399999999998</v>
      </c>
      <c r="Q1530" s="1">
        <v>3835.5909999999999</v>
      </c>
      <c r="R1530" s="1"/>
    </row>
    <row r="1531" spans="1:18" x14ac:dyDescent="0.2">
      <c r="A1531" t="s">
        <v>115</v>
      </c>
      <c r="B1531">
        <v>2016</v>
      </c>
      <c r="C1531" t="s">
        <v>23</v>
      </c>
      <c r="D1531" s="1">
        <v>74.782179999999997</v>
      </c>
      <c r="E1531" s="1">
        <v>79.219470000000001</v>
      </c>
      <c r="F1531" s="2">
        <v>7.3849999999999897E-3</v>
      </c>
      <c r="G1531" s="2">
        <v>8.1099999999999992E-3</v>
      </c>
      <c r="H1531">
        <v>29.6</v>
      </c>
      <c r="I1531">
        <v>22.9</v>
      </c>
      <c r="J1531">
        <v>99</v>
      </c>
      <c r="K1531">
        <v>99</v>
      </c>
      <c r="L1531">
        <v>99</v>
      </c>
      <c r="M1531">
        <v>100</v>
      </c>
      <c r="N1531" s="4">
        <v>85900</v>
      </c>
      <c r="O1531" s="1">
        <v>3.3359899999999998</v>
      </c>
      <c r="P1531" s="1">
        <v>3.9735399999999998</v>
      </c>
      <c r="Q1531" s="1">
        <v>3956.875</v>
      </c>
      <c r="R1531" s="1"/>
    </row>
    <row r="1532" spans="1:18" x14ac:dyDescent="0.2">
      <c r="A1532" t="s">
        <v>116</v>
      </c>
      <c r="B1532">
        <v>2000</v>
      </c>
      <c r="C1532" t="s">
        <v>23</v>
      </c>
      <c r="D1532" s="1">
        <v>73.642290000000003</v>
      </c>
      <c r="E1532" s="1">
        <v>113.8295</v>
      </c>
      <c r="F1532" s="2">
        <v>1.7735000000000001E-2</v>
      </c>
      <c r="G1532" s="2">
        <v>2.3726699999999998</v>
      </c>
      <c r="H1532">
        <v>26.4</v>
      </c>
      <c r="I1532">
        <v>9.4</v>
      </c>
      <c r="J1532">
        <v>71</v>
      </c>
      <c r="K1532">
        <v>83</v>
      </c>
      <c r="L1532">
        <v>83</v>
      </c>
      <c r="M1532">
        <v>85.394400000000005</v>
      </c>
      <c r="N1532" s="4">
        <v>8610</v>
      </c>
      <c r="O1532" s="1">
        <v>3.2314400000000001</v>
      </c>
      <c r="P1532" s="1">
        <v>10.8366899999999</v>
      </c>
      <c r="Q1532" s="1">
        <v>3843</v>
      </c>
      <c r="R1532" s="1"/>
    </row>
    <row r="1533" spans="1:18" x14ac:dyDescent="0.2">
      <c r="A1533" t="s">
        <v>116</v>
      </c>
      <c r="B1533">
        <v>2001</v>
      </c>
      <c r="C1533" t="s">
        <v>23</v>
      </c>
      <c r="D1533" s="1">
        <v>73.930040000000005</v>
      </c>
      <c r="E1533" s="1">
        <v>111.6621</v>
      </c>
      <c r="F1533" s="2">
        <v>1.6465E-2</v>
      </c>
      <c r="G1533" s="2">
        <v>2.3153999999999999</v>
      </c>
      <c r="H1533">
        <v>26.4</v>
      </c>
      <c r="I1533">
        <v>9.6999999999999993</v>
      </c>
      <c r="J1533">
        <v>65</v>
      </c>
      <c r="K1533">
        <v>80</v>
      </c>
      <c r="L1533">
        <v>80</v>
      </c>
      <c r="M1533">
        <v>85.851990000000001</v>
      </c>
      <c r="N1533" s="4">
        <v>8600</v>
      </c>
      <c r="O1533" s="1">
        <v>3.4549199999999902</v>
      </c>
      <c r="P1533" s="1">
        <v>10.56955</v>
      </c>
      <c r="Q1533" s="1">
        <v>3991</v>
      </c>
      <c r="R1533" s="1"/>
    </row>
    <row r="1534" spans="1:18" x14ac:dyDescent="0.2">
      <c r="A1534" t="s">
        <v>116</v>
      </c>
      <c r="B1534">
        <v>2002</v>
      </c>
      <c r="C1534" t="s">
        <v>23</v>
      </c>
      <c r="D1534" s="1">
        <v>74.241410000000002</v>
      </c>
      <c r="E1534" s="1">
        <v>109.5321</v>
      </c>
      <c r="F1534" s="2">
        <v>1.4744999999999999E-2</v>
      </c>
      <c r="G1534" s="2">
        <v>2.0585599999999999</v>
      </c>
      <c r="H1534">
        <v>26.5</v>
      </c>
      <c r="I1534">
        <v>10</v>
      </c>
      <c r="J1534">
        <v>59</v>
      </c>
      <c r="K1534">
        <v>77</v>
      </c>
      <c r="L1534">
        <v>77</v>
      </c>
      <c r="M1534">
        <v>86.309569999999994</v>
      </c>
      <c r="N1534" s="4">
        <v>8260</v>
      </c>
      <c r="O1534" s="1">
        <v>3.0518700000000001</v>
      </c>
      <c r="P1534" s="1">
        <v>9.2884899999999995</v>
      </c>
      <c r="Q1534" s="1">
        <v>4182</v>
      </c>
      <c r="R1534" s="1"/>
    </row>
    <row r="1535" spans="1:18" x14ac:dyDescent="0.2">
      <c r="A1535" t="s">
        <v>116</v>
      </c>
      <c r="B1535">
        <v>2003</v>
      </c>
      <c r="C1535" t="s">
        <v>23</v>
      </c>
      <c r="D1535" s="1">
        <v>74.552329999999998</v>
      </c>
      <c r="E1535" s="1">
        <v>107.2719</v>
      </c>
      <c r="F1535" s="2">
        <v>1.30199999999999E-2</v>
      </c>
      <c r="G1535" s="2">
        <v>1.9633099999999899</v>
      </c>
      <c r="H1535">
        <v>26.6</v>
      </c>
      <c r="I1535">
        <v>10.3</v>
      </c>
      <c r="J1535">
        <v>53</v>
      </c>
      <c r="K1535">
        <v>74</v>
      </c>
      <c r="L1535">
        <v>74</v>
      </c>
      <c r="M1535">
        <v>86.767160000000004</v>
      </c>
      <c r="N1535" s="4">
        <v>7240</v>
      </c>
      <c r="O1535" s="1">
        <v>2.9415200000000001</v>
      </c>
      <c r="P1535" s="1">
        <v>8.67685</v>
      </c>
      <c r="Q1535" s="1">
        <v>4388</v>
      </c>
      <c r="R1535" s="1"/>
    </row>
    <row r="1536" spans="1:18" x14ac:dyDescent="0.2">
      <c r="A1536" t="s">
        <v>116</v>
      </c>
      <c r="B1536">
        <v>2004</v>
      </c>
      <c r="C1536" t="s">
        <v>23</v>
      </c>
      <c r="D1536" s="1">
        <v>74.839789999999994</v>
      </c>
      <c r="E1536" s="1">
        <v>104.9873</v>
      </c>
      <c r="F1536" s="2">
        <v>1.163E-2</v>
      </c>
      <c r="G1536" s="2">
        <v>1.86815</v>
      </c>
      <c r="H1536">
        <v>26.7</v>
      </c>
      <c r="I1536">
        <v>10.6</v>
      </c>
      <c r="J1536">
        <v>58</v>
      </c>
      <c r="K1536">
        <v>74</v>
      </c>
      <c r="L1536">
        <v>75</v>
      </c>
      <c r="M1536">
        <v>87.22475</v>
      </c>
      <c r="N1536" s="4">
        <v>8740</v>
      </c>
      <c r="O1536" s="1">
        <v>2.9715199999999999</v>
      </c>
      <c r="P1536" s="1">
        <v>8.0045300000000008</v>
      </c>
      <c r="Q1536" s="1">
        <v>4569</v>
      </c>
      <c r="R1536" s="1"/>
    </row>
    <row r="1537" spans="1:18" x14ac:dyDescent="0.2">
      <c r="A1537" t="s">
        <v>116</v>
      </c>
      <c r="B1537">
        <v>2005</v>
      </c>
      <c r="C1537" t="s">
        <v>23</v>
      </c>
      <c r="D1537" s="1">
        <v>75.050629999999998</v>
      </c>
      <c r="E1537" s="1">
        <v>103.2871</v>
      </c>
      <c r="F1537" s="2">
        <v>1.082E-2</v>
      </c>
      <c r="G1537" s="2">
        <v>1.7290399999999999</v>
      </c>
      <c r="H1537">
        <v>26.7</v>
      </c>
      <c r="I1537">
        <v>10.9</v>
      </c>
      <c r="J1537">
        <v>63</v>
      </c>
      <c r="K1537">
        <v>74</v>
      </c>
      <c r="L1537">
        <v>77</v>
      </c>
      <c r="M1537">
        <v>87.682329999999993</v>
      </c>
      <c r="N1537" s="4">
        <v>9280</v>
      </c>
      <c r="O1537" s="1">
        <v>2.9008099999999999</v>
      </c>
      <c r="P1537" s="1">
        <v>7.5512100000000002</v>
      </c>
      <c r="Q1537" s="1">
        <v>4699</v>
      </c>
      <c r="R1537" s="1"/>
    </row>
    <row r="1538" spans="1:18" x14ac:dyDescent="0.2">
      <c r="A1538" t="s">
        <v>116</v>
      </c>
      <c r="B1538">
        <v>2006</v>
      </c>
      <c r="C1538" t="s">
        <v>23</v>
      </c>
      <c r="D1538" s="1">
        <v>74.482339999999994</v>
      </c>
      <c r="E1538" s="1">
        <v>115.5639</v>
      </c>
      <c r="F1538" s="2">
        <v>1.0465E-2</v>
      </c>
      <c r="G1538" s="2">
        <v>1.6526799999999999</v>
      </c>
      <c r="H1538">
        <v>26.8</v>
      </c>
      <c r="I1538">
        <v>11.2</v>
      </c>
      <c r="J1538">
        <v>69</v>
      </c>
      <c r="K1538">
        <v>75</v>
      </c>
      <c r="L1538">
        <v>78</v>
      </c>
      <c r="M1538">
        <v>88.139919999999904</v>
      </c>
      <c r="N1538" s="4">
        <v>9750</v>
      </c>
      <c r="O1538" s="1">
        <v>3.54765</v>
      </c>
      <c r="P1538" s="1">
        <v>8.65031999999999</v>
      </c>
      <c r="Q1538" s="1">
        <v>4760</v>
      </c>
      <c r="R1538" s="1"/>
    </row>
    <row r="1539" spans="1:18" x14ac:dyDescent="0.2">
      <c r="A1539" t="s">
        <v>116</v>
      </c>
      <c r="B1539">
        <v>2007</v>
      </c>
      <c r="C1539" t="s">
        <v>23</v>
      </c>
      <c r="D1539" s="1">
        <v>75.386089999999996</v>
      </c>
      <c r="E1539" s="1">
        <v>99.321839999999995</v>
      </c>
      <c r="F1539" s="2">
        <v>1.072E-2</v>
      </c>
      <c r="G1539" s="2">
        <v>1.5920099999999999</v>
      </c>
      <c r="H1539">
        <v>26.9</v>
      </c>
      <c r="I1539">
        <v>11.4</v>
      </c>
      <c r="J1539">
        <v>74</v>
      </c>
      <c r="K1539">
        <v>75</v>
      </c>
      <c r="L1539">
        <v>80</v>
      </c>
      <c r="M1539">
        <v>88.597499999999997</v>
      </c>
      <c r="N1539" s="4">
        <v>11190</v>
      </c>
      <c r="O1539" s="1">
        <v>3.5120800000000001</v>
      </c>
      <c r="P1539" s="1">
        <v>8.5439100000000003</v>
      </c>
      <c r="Q1539" s="1">
        <v>4767</v>
      </c>
      <c r="R1539" s="1"/>
    </row>
    <row r="1540" spans="1:18" x14ac:dyDescent="0.2">
      <c r="A1540" t="s">
        <v>116</v>
      </c>
      <c r="B1540">
        <v>2008</v>
      </c>
      <c r="C1540" t="s">
        <v>23</v>
      </c>
      <c r="D1540" s="1">
        <v>75.386629999999997</v>
      </c>
      <c r="E1540" s="1">
        <v>99.263949999999994</v>
      </c>
      <c r="F1540" s="2">
        <v>1.1350000000000001E-2</v>
      </c>
      <c r="G1540" s="2">
        <v>1.56843</v>
      </c>
      <c r="H1540">
        <v>27</v>
      </c>
      <c r="I1540">
        <v>11.7</v>
      </c>
      <c r="J1540">
        <v>79</v>
      </c>
      <c r="K1540">
        <v>75</v>
      </c>
      <c r="L1540">
        <v>81</v>
      </c>
      <c r="M1540">
        <v>89.055090000000007</v>
      </c>
      <c r="N1540" s="4">
        <v>12280</v>
      </c>
      <c r="O1540" s="1">
        <v>3.0695600000000001</v>
      </c>
      <c r="P1540" s="1">
        <v>7.7885</v>
      </c>
      <c r="Q1540" s="1">
        <v>4765</v>
      </c>
      <c r="R1540" s="1"/>
    </row>
    <row r="1541" spans="1:18" x14ac:dyDescent="0.2">
      <c r="A1541" t="s">
        <v>116</v>
      </c>
      <c r="B1541">
        <v>2009</v>
      </c>
      <c r="C1541" t="s">
        <v>23</v>
      </c>
      <c r="D1541" s="1">
        <v>75.552090000000007</v>
      </c>
      <c r="E1541" s="1">
        <v>96.468509999999995</v>
      </c>
      <c r="F1541" s="2">
        <v>1.1715E-2</v>
      </c>
      <c r="G1541" s="2">
        <v>1.5343100000000001</v>
      </c>
      <c r="H1541">
        <v>27</v>
      </c>
      <c r="I1541">
        <v>11.9</v>
      </c>
      <c r="J1541">
        <v>80</v>
      </c>
      <c r="K1541">
        <v>76</v>
      </c>
      <c r="L1541">
        <v>81</v>
      </c>
      <c r="M1541">
        <v>89.51267</v>
      </c>
      <c r="N1541" s="4">
        <v>13200</v>
      </c>
      <c r="O1541" s="1">
        <v>2.7404999999999999</v>
      </c>
      <c r="P1541" s="1">
        <v>6.9920200000000001</v>
      </c>
      <c r="Q1541" s="1">
        <v>4813</v>
      </c>
      <c r="R1541" s="1"/>
    </row>
    <row r="1542" spans="1:18" x14ac:dyDescent="0.2">
      <c r="A1542" t="s">
        <v>116</v>
      </c>
      <c r="B1542">
        <v>2010</v>
      </c>
      <c r="C1542" t="s">
        <v>23</v>
      </c>
      <c r="D1542" s="1">
        <v>75.706879999999998</v>
      </c>
      <c r="E1542" s="1">
        <v>95.307029999999997</v>
      </c>
      <c r="F1542" s="2">
        <v>1.0999999999999999E-2</v>
      </c>
      <c r="G1542" s="2">
        <v>1.4962799999999901</v>
      </c>
      <c r="H1542">
        <v>27.1</v>
      </c>
      <c r="I1542">
        <v>12.2</v>
      </c>
      <c r="J1542">
        <v>80</v>
      </c>
      <c r="K1542">
        <v>77</v>
      </c>
      <c r="L1542">
        <v>82</v>
      </c>
      <c r="M1542">
        <v>89.970259999999996</v>
      </c>
      <c r="N1542" s="4">
        <v>13920</v>
      </c>
      <c r="O1542" s="1">
        <v>3.00265</v>
      </c>
      <c r="P1542" s="1">
        <v>7.4433199999999999</v>
      </c>
      <c r="Q1542" s="1">
        <v>4953</v>
      </c>
      <c r="R1542" s="1"/>
    </row>
    <row r="1543" spans="1:18" x14ac:dyDescent="0.2">
      <c r="A1543" t="s">
        <v>116</v>
      </c>
      <c r="B1543">
        <v>2011</v>
      </c>
      <c r="C1543" t="s">
        <v>23</v>
      </c>
      <c r="D1543" s="1">
        <v>75.017979999999994</v>
      </c>
      <c r="E1543" s="1">
        <v>111.12609999999999</v>
      </c>
      <c r="F1543" s="2">
        <v>9.7750000000000007E-3</v>
      </c>
      <c r="G1543" s="2">
        <v>1.4071</v>
      </c>
      <c r="H1543">
        <v>27.2</v>
      </c>
      <c r="I1543">
        <v>12.4</v>
      </c>
      <c r="J1543">
        <v>81</v>
      </c>
      <c r="K1543">
        <v>79</v>
      </c>
      <c r="L1543">
        <v>82</v>
      </c>
      <c r="M1543">
        <v>90.427850000000007</v>
      </c>
      <c r="N1543" s="4">
        <v>13760</v>
      </c>
      <c r="O1543" s="1">
        <v>3.5687000000000002</v>
      </c>
      <c r="P1543" s="1">
        <v>8.1471099999999996</v>
      </c>
      <c r="Q1543" s="1">
        <v>5202</v>
      </c>
      <c r="R1543" s="1"/>
    </row>
    <row r="1544" spans="1:18" x14ac:dyDescent="0.2">
      <c r="A1544" t="s">
        <v>116</v>
      </c>
      <c r="B1544">
        <v>2012</v>
      </c>
      <c r="C1544" t="s">
        <v>23</v>
      </c>
      <c r="D1544" s="1">
        <v>76.042029999999997</v>
      </c>
      <c r="E1544" s="1">
        <v>94.579179999999994</v>
      </c>
      <c r="F1544" s="2">
        <v>8.16499999999999E-3</v>
      </c>
      <c r="G1544" s="2">
        <v>1.33066</v>
      </c>
      <c r="H1544">
        <v>27.3</v>
      </c>
      <c r="I1544">
        <v>12.7</v>
      </c>
      <c r="J1544">
        <v>81</v>
      </c>
      <c r="K1544">
        <v>80</v>
      </c>
      <c r="L1544">
        <v>83</v>
      </c>
      <c r="M1544">
        <v>90.885440000000003</v>
      </c>
      <c r="N1544" s="4">
        <v>13550</v>
      </c>
      <c r="O1544" s="1">
        <v>3.9816799999999999</v>
      </c>
      <c r="P1544" s="1">
        <v>7.9314299999999998</v>
      </c>
      <c r="Q1544" s="1">
        <v>5538</v>
      </c>
      <c r="R1544" s="1"/>
    </row>
    <row r="1545" spans="1:18" x14ac:dyDescent="0.2">
      <c r="A1545" t="s">
        <v>116</v>
      </c>
      <c r="B1545">
        <v>2013</v>
      </c>
      <c r="C1545" t="s">
        <v>23</v>
      </c>
      <c r="D1545" s="1">
        <v>76.015529999999998</v>
      </c>
      <c r="E1545" s="1">
        <v>97.746639999999999</v>
      </c>
      <c r="F1545" s="2">
        <v>6.94E-3</v>
      </c>
      <c r="G1545" s="2">
        <v>1.26512</v>
      </c>
      <c r="H1545">
        <v>27.4</v>
      </c>
      <c r="I1545">
        <v>12.9</v>
      </c>
      <c r="J1545">
        <v>82</v>
      </c>
      <c r="K1545">
        <v>81</v>
      </c>
      <c r="L1545">
        <v>83</v>
      </c>
      <c r="M1545">
        <v>91.343019999999996</v>
      </c>
      <c r="N1545" s="4">
        <v>13250</v>
      </c>
      <c r="O1545" s="1">
        <v>3.7655799999999999</v>
      </c>
      <c r="P1545" s="1">
        <v>7.5797800000000004</v>
      </c>
      <c r="Q1545" s="1">
        <v>5913</v>
      </c>
      <c r="R1545" s="1"/>
    </row>
    <row r="1546" spans="1:18" x14ac:dyDescent="0.2">
      <c r="A1546" t="s">
        <v>116</v>
      </c>
      <c r="B1546">
        <v>2014</v>
      </c>
      <c r="C1546" t="s">
        <v>23</v>
      </c>
      <c r="D1546" s="1">
        <v>76.021270000000001</v>
      </c>
      <c r="E1546" s="1">
        <v>99.190979999999996</v>
      </c>
      <c r="F1546" s="2">
        <v>6.195E-3</v>
      </c>
      <c r="G1546" s="2">
        <v>1.26627</v>
      </c>
      <c r="H1546">
        <v>27.5</v>
      </c>
      <c r="I1546">
        <v>13.2</v>
      </c>
      <c r="J1546">
        <v>82</v>
      </c>
      <c r="K1546">
        <v>81</v>
      </c>
      <c r="L1546">
        <v>83</v>
      </c>
      <c r="M1546">
        <v>91.800609999999907</v>
      </c>
      <c r="N1546" s="4">
        <v>12890</v>
      </c>
      <c r="O1546" s="1">
        <v>3.9268299999999998</v>
      </c>
      <c r="P1546" s="1">
        <v>7.8463000000000003</v>
      </c>
      <c r="Q1546" s="1">
        <v>6261</v>
      </c>
      <c r="R1546" s="1"/>
    </row>
    <row r="1547" spans="1:18" x14ac:dyDescent="0.2">
      <c r="A1547" t="s">
        <v>116</v>
      </c>
      <c r="B1547">
        <v>2015</v>
      </c>
      <c r="C1547" t="s">
        <v>23</v>
      </c>
      <c r="D1547" s="1">
        <v>76.115769999999998</v>
      </c>
      <c r="E1547" s="1">
        <v>98.444760000000002</v>
      </c>
      <c r="F1547" s="2">
        <v>5.9549999999999898E-3</v>
      </c>
      <c r="G1547" s="2">
        <v>1.2379799999999901</v>
      </c>
      <c r="H1547">
        <v>27.5</v>
      </c>
      <c r="I1547">
        <v>13.5</v>
      </c>
      <c r="J1547">
        <v>82</v>
      </c>
      <c r="K1547">
        <v>81</v>
      </c>
      <c r="L1547">
        <v>83</v>
      </c>
      <c r="M1547">
        <v>92.258189999999999</v>
      </c>
      <c r="N1547" s="4">
        <v>12570</v>
      </c>
      <c r="O1547" s="1">
        <v>3.81751</v>
      </c>
      <c r="P1547" s="1">
        <v>7.6793399999999998</v>
      </c>
      <c r="Q1547" s="1">
        <v>6533</v>
      </c>
      <c r="R1547" s="1"/>
    </row>
    <row r="1548" spans="1:18" x14ac:dyDescent="0.2">
      <c r="A1548" t="s">
        <v>116</v>
      </c>
      <c r="B1548">
        <v>2016</v>
      </c>
      <c r="C1548" t="s">
        <v>23</v>
      </c>
      <c r="D1548" s="1">
        <v>76.276830000000004</v>
      </c>
      <c r="E1548" s="1">
        <v>95.616369999999904</v>
      </c>
      <c r="F1548" s="2">
        <v>5.7250000000000001E-3</v>
      </c>
      <c r="G1548" s="2">
        <v>1.27064</v>
      </c>
      <c r="H1548">
        <v>27.6</v>
      </c>
      <c r="I1548">
        <v>13.9</v>
      </c>
      <c r="J1548">
        <v>82</v>
      </c>
      <c r="K1548">
        <v>81</v>
      </c>
      <c r="L1548">
        <v>83</v>
      </c>
      <c r="M1548">
        <v>92.6</v>
      </c>
      <c r="N1548" s="4">
        <v>12490</v>
      </c>
      <c r="O1548" s="1">
        <v>3.8881299999999999</v>
      </c>
      <c r="P1548" s="1">
        <v>7.8226399999999998</v>
      </c>
      <c r="Q1548" s="1">
        <v>6714</v>
      </c>
      <c r="R1548" s="1"/>
    </row>
    <row r="1549" spans="1:18" x14ac:dyDescent="0.2">
      <c r="A1549" t="s">
        <v>117</v>
      </c>
      <c r="B1549">
        <v>2000</v>
      </c>
      <c r="C1549" t="s">
        <v>23</v>
      </c>
      <c r="D1549" s="1">
        <v>70.756460000000004</v>
      </c>
      <c r="E1549" s="1">
        <v>147.49180000000001</v>
      </c>
      <c r="F1549" s="2">
        <v>2.4479999999999998E-2</v>
      </c>
      <c r="G1549" s="2">
        <v>1.179E-2</v>
      </c>
      <c r="H1549">
        <v>26.9</v>
      </c>
      <c r="I1549">
        <v>8.5</v>
      </c>
      <c r="J1549">
        <v>93</v>
      </c>
      <c r="K1549">
        <v>94</v>
      </c>
      <c r="L1549">
        <v>94</v>
      </c>
      <c r="M1549">
        <v>84.297370000000001</v>
      </c>
      <c r="N1549" s="4">
        <f>N1550-(AVERAGE((N1557-N1556),(N1556-N1555),(N1555-N1554),(N1554-N1553),(N1553-N1552),(N1552-N1551)))</f>
        <v>13690</v>
      </c>
      <c r="O1549" s="1">
        <v>1.66848</v>
      </c>
      <c r="P1549" s="1">
        <v>3.4254199999999999</v>
      </c>
      <c r="Q1549" s="1">
        <v>5357.8909999999996</v>
      </c>
      <c r="R1549" s="1"/>
    </row>
    <row r="1550" spans="1:18" x14ac:dyDescent="0.2">
      <c r="A1550" t="s">
        <v>117</v>
      </c>
      <c r="B1550">
        <v>2001</v>
      </c>
      <c r="C1550" t="s">
        <v>23</v>
      </c>
      <c r="D1550" s="1">
        <v>70.896950000000004</v>
      </c>
      <c r="E1550" s="1">
        <v>146.37960000000001</v>
      </c>
      <c r="F1550" s="2">
        <v>2.3689999999999999E-2</v>
      </c>
      <c r="G1550" s="2">
        <v>1.7899999999999999E-3</v>
      </c>
      <c r="H1550">
        <v>26.9</v>
      </c>
      <c r="I1550">
        <v>8.8000000000000007</v>
      </c>
      <c r="J1550">
        <v>93</v>
      </c>
      <c r="K1550">
        <v>94</v>
      </c>
      <c r="L1550">
        <v>94</v>
      </c>
      <c r="M1550">
        <v>85.186840000000004</v>
      </c>
      <c r="N1550" s="4">
        <f>N1551-(AVERAGE((N1557-N1556),(N1556-N1555),(N1555-N1554),(N1554-N1553),(N1553-N1552),(N1552-N1551)))</f>
        <v>15485</v>
      </c>
      <c r="O1550" s="1">
        <v>2.2070099999999999</v>
      </c>
      <c r="P1550" s="1">
        <v>4.0516300000000003</v>
      </c>
      <c r="Q1550" s="1">
        <v>5443.2479999999996</v>
      </c>
      <c r="R1550" s="1"/>
    </row>
    <row r="1551" spans="1:18" x14ac:dyDescent="0.2">
      <c r="A1551" t="s">
        <v>117</v>
      </c>
      <c r="B1551">
        <v>2002</v>
      </c>
      <c r="C1551" t="s">
        <v>23</v>
      </c>
      <c r="D1551" s="1">
        <v>71.024330000000006</v>
      </c>
      <c r="E1551" s="1">
        <v>145.0865</v>
      </c>
      <c r="F1551" s="2">
        <v>2.2929999999999999E-2</v>
      </c>
      <c r="G1551" s="2">
        <v>1.7699999999999899E-3</v>
      </c>
      <c r="H1551">
        <v>27</v>
      </c>
      <c r="I1551">
        <v>9.1</v>
      </c>
      <c r="J1551">
        <v>91</v>
      </c>
      <c r="K1551">
        <v>93</v>
      </c>
      <c r="L1551">
        <v>93</v>
      </c>
      <c r="M1551">
        <v>86.076319999999996</v>
      </c>
      <c r="N1551" s="4">
        <v>17280</v>
      </c>
      <c r="O1551" s="1">
        <v>3.2719999999999998</v>
      </c>
      <c r="P1551" s="1">
        <v>4.8901000000000003</v>
      </c>
      <c r="Q1551" s="1">
        <v>5531.0889999999999</v>
      </c>
      <c r="R1551" s="1"/>
    </row>
    <row r="1552" spans="1:18" x14ac:dyDescent="0.2">
      <c r="A1552" t="s">
        <v>117</v>
      </c>
      <c r="B1552">
        <v>2003</v>
      </c>
      <c r="C1552" t="s">
        <v>23</v>
      </c>
      <c r="D1552" s="1">
        <v>71.195689999999999</v>
      </c>
      <c r="E1552" s="1">
        <v>143.40710000000001</v>
      </c>
      <c r="F1552" s="2">
        <v>2.222E-2</v>
      </c>
      <c r="G1552" s="2">
        <v>1.175E-2</v>
      </c>
      <c r="H1552">
        <v>27.1</v>
      </c>
      <c r="I1552">
        <v>9.5</v>
      </c>
      <c r="J1552">
        <v>96</v>
      </c>
      <c r="K1552">
        <v>95</v>
      </c>
      <c r="L1552">
        <v>95</v>
      </c>
      <c r="M1552">
        <v>86.965789999999998</v>
      </c>
      <c r="N1552" s="4">
        <v>19720</v>
      </c>
      <c r="O1552" s="1">
        <v>2.71631</v>
      </c>
      <c r="P1552" s="1">
        <v>4.1004100000000001</v>
      </c>
      <c r="Q1552" s="1">
        <v>5620.5469999999996</v>
      </c>
      <c r="R1552" s="1"/>
    </row>
    <row r="1553" spans="1:18" x14ac:dyDescent="0.2">
      <c r="A1553" t="s">
        <v>117</v>
      </c>
      <c r="B1553">
        <v>2004</v>
      </c>
      <c r="C1553" t="s">
        <v>23</v>
      </c>
      <c r="D1553" s="1">
        <v>71.44444</v>
      </c>
      <c r="E1553" s="1">
        <v>140.94759999999999</v>
      </c>
      <c r="F1553" s="2">
        <v>2.1309999999999999E-2</v>
      </c>
      <c r="G1553" s="2">
        <v>1.17299999999999E-2</v>
      </c>
      <c r="H1553">
        <v>27.1</v>
      </c>
      <c r="I1553">
        <v>9.8000000000000007</v>
      </c>
      <c r="J1553">
        <v>99</v>
      </c>
      <c r="K1553">
        <v>97</v>
      </c>
      <c r="L1553">
        <v>97</v>
      </c>
      <c r="M1553">
        <v>87.855260000000001</v>
      </c>
      <c r="N1553" s="4">
        <v>20260</v>
      </c>
      <c r="O1553" s="1">
        <v>2.2970799999999998</v>
      </c>
      <c r="P1553" s="1">
        <v>3.4917099999999999</v>
      </c>
      <c r="Q1553" s="1">
        <v>5710.1540000000005</v>
      </c>
      <c r="R1553" s="1"/>
    </row>
    <row r="1554" spans="1:18" x14ac:dyDescent="0.2">
      <c r="A1554" t="s">
        <v>117</v>
      </c>
      <c r="B1554">
        <v>2005</v>
      </c>
      <c r="C1554" t="s">
        <v>23</v>
      </c>
      <c r="D1554" s="1">
        <v>71.753919999999994</v>
      </c>
      <c r="E1554" s="1">
        <v>138.05940000000001</v>
      </c>
      <c r="F1554" s="2">
        <v>2.0235E-2</v>
      </c>
      <c r="G1554" s="2">
        <v>5.28E-3</v>
      </c>
      <c r="H1554">
        <v>27.2</v>
      </c>
      <c r="I1554">
        <v>10.199999999999999</v>
      </c>
      <c r="J1554">
        <v>97</v>
      </c>
      <c r="K1554">
        <v>98</v>
      </c>
      <c r="L1554">
        <v>98</v>
      </c>
      <c r="M1554">
        <v>88.744739999999993</v>
      </c>
      <c r="N1554" s="4">
        <v>23040</v>
      </c>
      <c r="O1554" s="1">
        <v>1.67953</v>
      </c>
      <c r="P1554" s="1">
        <v>2.59775</v>
      </c>
      <c r="Q1554" s="1">
        <v>5798.6139999999996</v>
      </c>
      <c r="R1554" s="1"/>
    </row>
    <row r="1555" spans="1:18" x14ac:dyDescent="0.2">
      <c r="A1555" t="s">
        <v>117</v>
      </c>
      <c r="B1555">
        <v>2006</v>
      </c>
      <c r="C1555" t="s">
        <v>23</v>
      </c>
      <c r="D1555" s="1">
        <v>72.070009999999996</v>
      </c>
      <c r="E1555" s="1">
        <v>135.26560000000001</v>
      </c>
      <c r="F1555" s="2">
        <v>1.8905000000000002E-2</v>
      </c>
      <c r="G1555" s="2">
        <v>1.0670000000000001E-2</v>
      </c>
      <c r="H1555">
        <v>27.3</v>
      </c>
      <c r="I1555">
        <v>10.5</v>
      </c>
      <c r="J1555">
        <v>98</v>
      </c>
      <c r="K1555">
        <v>98</v>
      </c>
      <c r="L1555">
        <v>98</v>
      </c>
      <c r="M1555">
        <v>89.634209999999996</v>
      </c>
      <c r="N1555" s="4">
        <v>25470</v>
      </c>
      <c r="O1555" s="1">
        <v>1.6435599999999999</v>
      </c>
      <c r="P1555" s="1">
        <v>2.5146799999999998</v>
      </c>
      <c r="Q1555" s="1">
        <v>5886.8719999999903</v>
      </c>
      <c r="R1555" s="1"/>
    </row>
    <row r="1556" spans="1:18" x14ac:dyDescent="0.2">
      <c r="A1556" t="s">
        <v>117</v>
      </c>
      <c r="B1556">
        <v>2007</v>
      </c>
      <c r="C1556" t="s">
        <v>23</v>
      </c>
      <c r="D1556" s="1">
        <v>72.335909999999998</v>
      </c>
      <c r="E1556" s="1">
        <v>132.97020000000001</v>
      </c>
      <c r="F1556" s="2">
        <v>1.7454999999999998E-2</v>
      </c>
      <c r="G1556" s="2">
        <v>6.94E-3</v>
      </c>
      <c r="H1556">
        <v>27.4</v>
      </c>
      <c r="I1556">
        <v>10.9</v>
      </c>
      <c r="J1556">
        <v>98</v>
      </c>
      <c r="K1556">
        <v>98</v>
      </c>
      <c r="L1556">
        <v>98</v>
      </c>
      <c r="M1556">
        <v>90.523679999999999</v>
      </c>
      <c r="N1556" s="4">
        <v>27290</v>
      </c>
      <c r="O1556" s="1">
        <v>1.62192</v>
      </c>
      <c r="P1556" s="1">
        <v>2.43791</v>
      </c>
      <c r="Q1556" s="1">
        <v>5974.7869999999903</v>
      </c>
      <c r="R1556" s="1"/>
    </row>
    <row r="1557" spans="1:18" x14ac:dyDescent="0.2">
      <c r="A1557" t="s">
        <v>117</v>
      </c>
      <c r="B1557">
        <v>2008</v>
      </c>
      <c r="C1557" t="s">
        <v>23</v>
      </c>
      <c r="D1557" s="1">
        <v>72.528729999999996</v>
      </c>
      <c r="E1557" s="1">
        <v>131.15389999999999</v>
      </c>
      <c r="F1557" s="2">
        <v>1.6125E-2</v>
      </c>
      <c r="G1557" s="2">
        <v>1.093E-2</v>
      </c>
      <c r="H1557">
        <v>27.4</v>
      </c>
      <c r="I1557">
        <v>11.3</v>
      </c>
      <c r="J1557">
        <v>98</v>
      </c>
      <c r="K1557">
        <v>98</v>
      </c>
      <c r="L1557">
        <v>98</v>
      </c>
      <c r="M1557">
        <v>91.413150000000002</v>
      </c>
      <c r="N1557" s="4">
        <v>28050</v>
      </c>
      <c r="O1557" s="1">
        <v>1.78328</v>
      </c>
      <c r="P1557" s="1">
        <v>2.6357200000000001</v>
      </c>
      <c r="Q1557" s="1">
        <v>6058.7479999999996</v>
      </c>
      <c r="R1557" s="1"/>
    </row>
    <row r="1558" spans="1:18" x14ac:dyDescent="0.2">
      <c r="A1558" t="s">
        <v>117</v>
      </c>
      <c r="B1558">
        <v>2009</v>
      </c>
      <c r="C1558" t="s">
        <v>23</v>
      </c>
      <c r="D1558" s="1">
        <v>72.662989999999994</v>
      </c>
      <c r="E1558" s="1">
        <v>129.7535</v>
      </c>
      <c r="F1558" s="2">
        <v>1.508E-2</v>
      </c>
      <c r="G1558" s="2">
        <v>1.438E-2</v>
      </c>
      <c r="H1558">
        <v>27.5</v>
      </c>
      <c r="I1558">
        <v>11.7</v>
      </c>
      <c r="J1558">
        <v>98</v>
      </c>
      <c r="K1558">
        <v>98</v>
      </c>
      <c r="L1558">
        <v>98</v>
      </c>
      <c r="M1558">
        <v>92.302639999999997</v>
      </c>
      <c r="N1558" s="4">
        <v>27730</v>
      </c>
      <c r="O1558" s="1">
        <v>2.9499499999999999</v>
      </c>
      <c r="P1558" s="1">
        <v>4.2881599999999898</v>
      </c>
      <c r="Q1558" s="1">
        <v>6133.9840000000004</v>
      </c>
      <c r="R1558" s="1"/>
    </row>
    <row r="1559" spans="1:18" x14ac:dyDescent="0.2">
      <c r="A1559" t="s">
        <v>117</v>
      </c>
      <c r="B1559">
        <v>2010</v>
      </c>
      <c r="C1559" t="s">
        <v>23</v>
      </c>
      <c r="D1559" s="1">
        <v>72.797460000000001</v>
      </c>
      <c r="E1559" s="1">
        <v>128.04740000000001</v>
      </c>
      <c r="F1559" s="2">
        <v>1.42149999999999E-2</v>
      </c>
      <c r="G1559" s="2">
        <v>6.4099999999999904E-3</v>
      </c>
      <c r="H1559">
        <v>27.6</v>
      </c>
      <c r="I1559">
        <v>12.1</v>
      </c>
      <c r="J1559">
        <v>98</v>
      </c>
      <c r="K1559">
        <v>98</v>
      </c>
      <c r="L1559">
        <v>98</v>
      </c>
      <c r="M1559">
        <v>93.19211</v>
      </c>
      <c r="N1559" s="4">
        <v>28880</v>
      </c>
      <c r="O1559" s="1">
        <v>2.5075699999999999</v>
      </c>
      <c r="P1559" s="1">
        <v>3.58541</v>
      </c>
      <c r="Q1559" s="1">
        <v>6197.6629999999996</v>
      </c>
      <c r="R1559" s="1"/>
    </row>
    <row r="1560" spans="1:18" x14ac:dyDescent="0.2">
      <c r="A1560" t="s">
        <v>117</v>
      </c>
      <c r="B1560">
        <v>2011</v>
      </c>
      <c r="C1560" t="s">
        <v>23</v>
      </c>
      <c r="D1560" s="1">
        <v>71.320340000000002</v>
      </c>
      <c r="E1560" s="1">
        <v>156.2191</v>
      </c>
      <c r="F1560" s="2">
        <v>1.363E-2</v>
      </c>
      <c r="G1560" s="2">
        <v>1.6199999999999999E-3</v>
      </c>
      <c r="H1560">
        <v>27.7</v>
      </c>
      <c r="I1560">
        <v>12.5</v>
      </c>
      <c r="J1560">
        <v>98</v>
      </c>
      <c r="K1560">
        <v>98</v>
      </c>
      <c r="L1560">
        <v>98</v>
      </c>
      <c r="M1560">
        <v>94.081580000000002</v>
      </c>
      <c r="N1560" s="4">
        <v>11110</v>
      </c>
      <c r="O1560" s="1">
        <v>3.8293599999999999</v>
      </c>
      <c r="P1560" s="1">
        <v>6.0501300000000002</v>
      </c>
      <c r="Q1560" s="1">
        <v>6247.4390000000003</v>
      </c>
      <c r="R1560" s="1"/>
    </row>
    <row r="1561" spans="1:18" x14ac:dyDescent="0.2">
      <c r="A1561" t="s">
        <v>117</v>
      </c>
      <c r="B1561">
        <v>2012</v>
      </c>
      <c r="C1561" t="s">
        <v>23</v>
      </c>
      <c r="D1561" s="1">
        <v>72.948969999999903</v>
      </c>
      <c r="E1561" s="1">
        <v>126.1097</v>
      </c>
      <c r="F1561" s="2">
        <v>1.289E-2</v>
      </c>
      <c r="G1561" s="2">
        <v>2.036E-2</v>
      </c>
      <c r="H1561">
        <v>27.7</v>
      </c>
      <c r="I1561">
        <v>12.9</v>
      </c>
      <c r="J1561">
        <v>98</v>
      </c>
      <c r="K1561">
        <v>98</v>
      </c>
      <c r="L1561">
        <v>98</v>
      </c>
      <c r="M1561">
        <v>94.971050000000005</v>
      </c>
      <c r="N1561" s="4">
        <v>24490</v>
      </c>
      <c r="O1561" s="1">
        <f>AVERAGE(O1549:O1560)</f>
        <v>2.3480041666666671</v>
      </c>
      <c r="P1561" s="1">
        <f>AVERAGE(P1549:P1560)</f>
        <v>3.6724191666666659</v>
      </c>
      <c r="Q1561" s="1">
        <v>6285.7479999999996</v>
      </c>
      <c r="R1561" s="1"/>
    </row>
    <row r="1562" spans="1:18" x14ac:dyDescent="0.2">
      <c r="A1562" t="s">
        <v>117</v>
      </c>
      <c r="B1562">
        <v>2013</v>
      </c>
      <c r="C1562" t="s">
        <v>23</v>
      </c>
      <c r="D1562" s="1">
        <v>72.970789999999994</v>
      </c>
      <c r="E1562" s="1">
        <v>126.34350000000001</v>
      </c>
      <c r="F1562" s="2">
        <v>1.242E-2</v>
      </c>
      <c r="G1562" s="2">
        <v>5.77E-3</v>
      </c>
      <c r="H1562">
        <v>27.8</v>
      </c>
      <c r="I1562">
        <v>13.3</v>
      </c>
      <c r="J1562">
        <v>96</v>
      </c>
      <c r="K1562">
        <v>96</v>
      </c>
      <c r="L1562">
        <v>96</v>
      </c>
      <c r="M1562">
        <v>95.860529999999997</v>
      </c>
      <c r="N1562" s="4">
        <v>21790</v>
      </c>
      <c r="O1562" s="1">
        <f t="shared" ref="O1562:P1565" si="4">AVERAGE(O1550:O1561)</f>
        <v>2.4046311805555556</v>
      </c>
      <c r="P1562" s="1">
        <f t="shared" si="4"/>
        <v>3.6930024305555551</v>
      </c>
      <c r="Q1562" s="1">
        <v>6320.36</v>
      </c>
      <c r="R1562" s="1"/>
    </row>
    <row r="1563" spans="1:18" x14ac:dyDescent="0.2">
      <c r="A1563" t="s">
        <v>117</v>
      </c>
      <c r="B1563">
        <v>2014</v>
      </c>
      <c r="C1563" t="s">
        <v>23</v>
      </c>
      <c r="D1563" s="1">
        <v>72.463080000000005</v>
      </c>
      <c r="E1563" s="1">
        <v>137.08770000000001</v>
      </c>
      <c r="F1563" s="2">
        <v>1.196E-2</v>
      </c>
      <c r="G1563" s="2">
        <v>3.1320000000000001E-2</v>
      </c>
      <c r="H1563">
        <v>27.9</v>
      </c>
      <c r="I1563">
        <v>13.8</v>
      </c>
      <c r="J1563">
        <v>93</v>
      </c>
      <c r="K1563">
        <v>94</v>
      </c>
      <c r="L1563">
        <v>94</v>
      </c>
      <c r="M1563">
        <v>96.75</v>
      </c>
      <c r="N1563" s="4">
        <v>17110</v>
      </c>
      <c r="O1563" s="1">
        <f t="shared" si="4"/>
        <v>2.4210996122685184</v>
      </c>
      <c r="P1563" s="1">
        <f t="shared" si="4"/>
        <v>3.6631167997685168</v>
      </c>
      <c r="Q1563" s="1">
        <v>6362.0369999999903</v>
      </c>
      <c r="R1563" s="1"/>
    </row>
    <row r="1564" spans="1:18" x14ac:dyDescent="0.2">
      <c r="A1564" t="s">
        <v>117</v>
      </c>
      <c r="B1564">
        <v>2015</v>
      </c>
      <c r="C1564" t="s">
        <v>23</v>
      </c>
      <c r="D1564" s="1">
        <v>72.039640000000006</v>
      </c>
      <c r="E1564" s="1">
        <v>146.9349</v>
      </c>
      <c r="F1564" s="2">
        <v>1.15749999999999E-2</v>
      </c>
      <c r="G1564" s="2">
        <v>9.9699999999999997E-3</v>
      </c>
      <c r="H1564">
        <v>28</v>
      </c>
      <c r="I1564">
        <v>14.2</v>
      </c>
      <c r="J1564">
        <v>98</v>
      </c>
      <c r="K1564">
        <v>97</v>
      </c>
      <c r="L1564">
        <v>97</v>
      </c>
      <c r="M1564">
        <v>97.639469999999903</v>
      </c>
      <c r="N1564" s="4">
        <v>16060</v>
      </c>
      <c r="O1564" s="1">
        <f t="shared" si="4"/>
        <v>2.3501912466242278</v>
      </c>
      <c r="P1564" s="1">
        <f t="shared" si="4"/>
        <v>3.5608681997492266</v>
      </c>
      <c r="Q1564" s="1">
        <v>6418.3149999999996</v>
      </c>
      <c r="R1564" s="1"/>
    </row>
    <row r="1565" spans="1:18" x14ac:dyDescent="0.2">
      <c r="A1565" t="s">
        <v>117</v>
      </c>
      <c r="B1565">
        <v>2016</v>
      </c>
      <c r="C1565" t="s">
        <v>23</v>
      </c>
      <c r="D1565" s="1">
        <v>71.913259999999994</v>
      </c>
      <c r="E1565" s="1">
        <v>150.29589999999999</v>
      </c>
      <c r="F1565" s="2">
        <v>1.1254999999999999E-2</v>
      </c>
      <c r="G1565" s="2">
        <v>2.8699999999999902E-3</v>
      </c>
      <c r="H1565">
        <v>28.1</v>
      </c>
      <c r="I1565">
        <v>14.6</v>
      </c>
      <c r="J1565">
        <v>97</v>
      </c>
      <c r="K1565">
        <v>97</v>
      </c>
      <c r="L1565">
        <v>97</v>
      </c>
      <c r="M1565">
        <v>98.528949999999995</v>
      </c>
      <c r="N1565" s="4">
        <v>15390</v>
      </c>
      <c r="O1565" s="1">
        <f t="shared" si="4"/>
        <v>2.3196813505095801</v>
      </c>
      <c r="P1565" s="1">
        <f t="shared" si="4"/>
        <v>3.515906383061663</v>
      </c>
      <c r="Q1565" s="1">
        <v>6492.1619999999903</v>
      </c>
      <c r="R1565" s="1"/>
    </row>
    <row r="1566" spans="1:18" x14ac:dyDescent="0.2">
      <c r="A1566" t="s">
        <v>118</v>
      </c>
      <c r="B1566">
        <v>2000</v>
      </c>
      <c r="C1566" t="s">
        <v>23</v>
      </c>
      <c r="D1566" s="1">
        <v>68.548169999999999</v>
      </c>
      <c r="E1566" s="1">
        <v>158.63550000000001</v>
      </c>
      <c r="F1566" s="2">
        <v>4.5629999999999997E-2</v>
      </c>
      <c r="G1566" s="2">
        <v>0.45</v>
      </c>
      <c r="H1566">
        <v>24.6</v>
      </c>
      <c r="I1566">
        <v>4.3</v>
      </c>
      <c r="J1566">
        <v>93</v>
      </c>
      <c r="K1566">
        <v>95</v>
      </c>
      <c r="L1566">
        <v>95</v>
      </c>
      <c r="M1566">
        <v>62.298400000000001</v>
      </c>
      <c r="N1566" s="4">
        <v>3500</v>
      </c>
      <c r="O1566" s="1">
        <v>0.98038999999999998</v>
      </c>
      <c r="P1566" s="1">
        <v>3.97806999999999</v>
      </c>
      <c r="Q1566" s="1">
        <v>28793.679</v>
      </c>
      <c r="R1566" s="1"/>
    </row>
    <row r="1567" spans="1:18" x14ac:dyDescent="0.2">
      <c r="A1567" t="s">
        <v>118</v>
      </c>
      <c r="B1567">
        <v>2001</v>
      </c>
      <c r="C1567" t="s">
        <v>23</v>
      </c>
      <c r="D1567" s="1">
        <v>69.062820000000002</v>
      </c>
      <c r="E1567" s="1">
        <v>152.16759999999999</v>
      </c>
      <c r="F1567" s="2">
        <v>4.3539999999999898E-2</v>
      </c>
      <c r="G1567" s="2">
        <v>0.45</v>
      </c>
      <c r="H1567">
        <v>24.7</v>
      </c>
      <c r="I1567">
        <v>4.5999999999999996</v>
      </c>
      <c r="J1567">
        <v>96</v>
      </c>
      <c r="K1567">
        <v>93</v>
      </c>
      <c r="L1567">
        <v>96</v>
      </c>
      <c r="M1567">
        <v>63.515450000000001</v>
      </c>
      <c r="N1567" s="4">
        <v>3800</v>
      </c>
      <c r="O1567" s="1">
        <v>1.08517</v>
      </c>
      <c r="P1567" s="1">
        <v>4.1298199999999996</v>
      </c>
      <c r="Q1567" s="1">
        <v>29126.33</v>
      </c>
      <c r="R1567" s="1"/>
    </row>
    <row r="1568" spans="1:18" x14ac:dyDescent="0.2">
      <c r="A1568" t="s">
        <v>118</v>
      </c>
      <c r="B1568">
        <v>2002</v>
      </c>
      <c r="C1568" t="s">
        <v>23</v>
      </c>
      <c r="D1568" s="1">
        <v>69.603909999999999</v>
      </c>
      <c r="E1568" s="1">
        <v>145.89240000000001</v>
      </c>
      <c r="F1568" s="2">
        <v>4.086E-2</v>
      </c>
      <c r="G1568" s="2">
        <v>0.46</v>
      </c>
      <c r="H1568">
        <v>24.8</v>
      </c>
      <c r="I1568">
        <v>4.9000000000000004</v>
      </c>
      <c r="J1568">
        <v>94</v>
      </c>
      <c r="K1568">
        <v>94</v>
      </c>
      <c r="L1568">
        <v>94</v>
      </c>
      <c r="M1568">
        <v>64.961650000000006</v>
      </c>
      <c r="N1568" s="4">
        <v>3950</v>
      </c>
      <c r="O1568" s="1">
        <v>1.22339</v>
      </c>
      <c r="P1568" s="1">
        <v>4.4297899999999997</v>
      </c>
      <c r="Q1568" s="1">
        <v>29454.767999999902</v>
      </c>
      <c r="R1568" s="1"/>
    </row>
    <row r="1569" spans="1:18" x14ac:dyDescent="0.2">
      <c r="A1569" t="s">
        <v>118</v>
      </c>
      <c r="B1569">
        <v>2003</v>
      </c>
      <c r="C1569" t="s">
        <v>23</v>
      </c>
      <c r="D1569" s="1">
        <v>70.161159999999995</v>
      </c>
      <c r="E1569" s="1">
        <v>139.2424</v>
      </c>
      <c r="F1569" s="2">
        <v>3.8105E-2</v>
      </c>
      <c r="G1569" s="2">
        <v>0.48</v>
      </c>
      <c r="H1569">
        <v>24.9</v>
      </c>
      <c r="I1569">
        <v>5.2</v>
      </c>
      <c r="J1569">
        <v>90</v>
      </c>
      <c r="K1569">
        <v>91</v>
      </c>
      <c r="L1569">
        <v>91</v>
      </c>
      <c r="M1569">
        <v>66.416049999999998</v>
      </c>
      <c r="N1569" s="4">
        <v>4220</v>
      </c>
      <c r="O1569" s="1">
        <v>1.2485899999999901</v>
      </c>
      <c r="P1569" s="1">
        <v>4.5536699999999897</v>
      </c>
      <c r="Q1569" s="1">
        <v>29782.883999999998</v>
      </c>
      <c r="R1569" s="1"/>
    </row>
    <row r="1570" spans="1:18" x14ac:dyDescent="0.2">
      <c r="A1570" t="s">
        <v>118</v>
      </c>
      <c r="B1570">
        <v>2004</v>
      </c>
      <c r="C1570" t="s">
        <v>23</v>
      </c>
      <c r="D1570" s="1">
        <v>70.889750000000006</v>
      </c>
      <c r="E1570" s="1">
        <v>129.16839999999999</v>
      </c>
      <c r="F1570" s="2">
        <v>3.5749999999999997E-2</v>
      </c>
      <c r="G1570" s="2">
        <v>0.47</v>
      </c>
      <c r="H1570">
        <v>24.9</v>
      </c>
      <c r="I1570">
        <v>5.5</v>
      </c>
      <c r="J1570">
        <v>95</v>
      </c>
      <c r="K1570">
        <v>97</v>
      </c>
      <c r="L1570">
        <v>97</v>
      </c>
      <c r="M1570">
        <v>67.878799999999998</v>
      </c>
      <c r="N1570" s="4">
        <v>4500</v>
      </c>
      <c r="O1570" s="1">
        <v>1.28677</v>
      </c>
      <c r="P1570" s="1">
        <v>4.72919</v>
      </c>
      <c r="Q1570" s="1">
        <v>30115.214</v>
      </c>
      <c r="R1570" s="1"/>
    </row>
    <row r="1571" spans="1:18" x14ac:dyDescent="0.2">
      <c r="A1571" t="s">
        <v>118</v>
      </c>
      <c r="B1571">
        <v>2005</v>
      </c>
      <c r="C1571" t="s">
        <v>23</v>
      </c>
      <c r="D1571" s="1">
        <v>71.764919999999904</v>
      </c>
      <c r="E1571" s="1">
        <v>116.4216</v>
      </c>
      <c r="F1571" s="2">
        <v>3.3950000000000001E-2</v>
      </c>
      <c r="G1571" s="2">
        <v>0.46</v>
      </c>
      <c r="H1571">
        <v>25</v>
      </c>
      <c r="I1571">
        <v>5.8</v>
      </c>
      <c r="J1571">
        <v>97</v>
      </c>
      <c r="K1571">
        <v>98</v>
      </c>
      <c r="L1571">
        <v>98</v>
      </c>
      <c r="M1571">
        <v>69.45778</v>
      </c>
      <c r="N1571" s="4">
        <v>4770</v>
      </c>
      <c r="O1571" s="1">
        <v>1.23509</v>
      </c>
      <c r="P1571" s="1">
        <v>4.7647000000000004</v>
      </c>
      <c r="Q1571" s="1">
        <v>30455.561000000002</v>
      </c>
      <c r="R1571" s="1"/>
    </row>
    <row r="1572" spans="1:18" x14ac:dyDescent="0.2">
      <c r="A1572" t="s">
        <v>118</v>
      </c>
      <c r="B1572">
        <v>2006</v>
      </c>
      <c r="C1572" t="s">
        <v>23</v>
      </c>
      <c r="D1572" s="1">
        <v>72.508229999999998</v>
      </c>
      <c r="E1572" s="1">
        <v>105.6032</v>
      </c>
      <c r="F1572" s="2">
        <v>3.2814999999999997E-2</v>
      </c>
      <c r="G1572" s="2">
        <v>0.48</v>
      </c>
      <c r="H1572">
        <v>25.1</v>
      </c>
      <c r="I1572">
        <v>6.1</v>
      </c>
      <c r="J1572">
        <v>95</v>
      </c>
      <c r="K1572">
        <v>97</v>
      </c>
      <c r="L1572">
        <v>97</v>
      </c>
      <c r="M1572">
        <v>71.056479999999993</v>
      </c>
      <c r="N1572" s="4">
        <v>5210</v>
      </c>
      <c r="O1572" s="1">
        <v>1.82199</v>
      </c>
      <c r="P1572" s="1">
        <v>4.9412399999999996</v>
      </c>
      <c r="Q1572" s="1">
        <v>30804.682999999899</v>
      </c>
      <c r="R1572" s="1"/>
    </row>
    <row r="1573" spans="1:18" x14ac:dyDescent="0.2">
      <c r="A1573" t="s">
        <v>118</v>
      </c>
      <c r="B1573">
        <v>2007</v>
      </c>
      <c r="C1573" t="s">
        <v>23</v>
      </c>
      <c r="D1573" s="1">
        <v>73.061179999999993</v>
      </c>
      <c r="E1573" s="1">
        <v>97.349599999999995</v>
      </c>
      <c r="F1573" s="2">
        <v>3.2164999999999999E-2</v>
      </c>
      <c r="G1573" s="2">
        <v>0.48</v>
      </c>
      <c r="H1573">
        <v>25.2</v>
      </c>
      <c r="I1573">
        <v>6.5</v>
      </c>
      <c r="J1573">
        <v>95</v>
      </c>
      <c r="K1573">
        <v>95</v>
      </c>
      <c r="L1573">
        <v>95</v>
      </c>
      <c r="M1573">
        <v>72.65025</v>
      </c>
      <c r="N1573" s="4">
        <v>5490</v>
      </c>
      <c r="O1573" s="1">
        <v>2.2034400000000001</v>
      </c>
      <c r="P1573" s="1">
        <v>5.4229399999999996</v>
      </c>
      <c r="Q1573" s="1">
        <v>31163.672999999999</v>
      </c>
      <c r="R1573" s="1"/>
    </row>
    <row r="1574" spans="1:18" x14ac:dyDescent="0.2">
      <c r="A1574" t="s">
        <v>118</v>
      </c>
      <c r="B1574">
        <v>2008</v>
      </c>
      <c r="C1574" t="s">
        <v>23</v>
      </c>
      <c r="D1574" s="1">
        <v>73.426240000000007</v>
      </c>
      <c r="E1574" s="1">
        <v>92.050209999999893</v>
      </c>
      <c r="F1574" s="2">
        <v>3.168E-2</v>
      </c>
      <c r="G1574" s="2">
        <v>0.5</v>
      </c>
      <c r="H1574">
        <v>25.3</v>
      </c>
      <c r="I1574">
        <v>6.8</v>
      </c>
      <c r="J1574">
        <v>96</v>
      </c>
      <c r="K1574">
        <v>99</v>
      </c>
      <c r="L1574">
        <v>99</v>
      </c>
      <c r="M1574">
        <v>74.237889999999993</v>
      </c>
      <c r="N1574" s="4">
        <v>5870</v>
      </c>
      <c r="O1574" s="1">
        <v>2.1286099999999899</v>
      </c>
      <c r="P1574" s="1">
        <v>5.3025199999999897</v>
      </c>
      <c r="Q1574" s="1">
        <v>31536.811000000002</v>
      </c>
      <c r="R1574" s="1"/>
    </row>
    <row r="1575" spans="1:18" x14ac:dyDescent="0.2">
      <c r="A1575" t="s">
        <v>118</v>
      </c>
      <c r="B1575">
        <v>2009</v>
      </c>
      <c r="C1575" t="s">
        <v>23</v>
      </c>
      <c r="D1575" s="1">
        <v>73.797640000000001</v>
      </c>
      <c r="E1575" s="1">
        <v>86.806389999999993</v>
      </c>
      <c r="F1575" s="2">
        <v>3.1150000000000001E-2</v>
      </c>
      <c r="G1575" s="2">
        <v>0.53</v>
      </c>
      <c r="H1575">
        <v>25.3</v>
      </c>
      <c r="I1575">
        <v>7.2</v>
      </c>
      <c r="J1575">
        <v>98</v>
      </c>
      <c r="K1575">
        <v>99</v>
      </c>
      <c r="L1575">
        <v>99</v>
      </c>
      <c r="M1575">
        <v>75.818280000000001</v>
      </c>
      <c r="N1575" s="4">
        <v>6020</v>
      </c>
      <c r="O1575" s="1">
        <v>2.5189599999999999</v>
      </c>
      <c r="P1575" s="1">
        <v>5.84124</v>
      </c>
      <c r="Q1575" s="1">
        <v>31929.087</v>
      </c>
      <c r="R1575" s="1"/>
    </row>
    <row r="1576" spans="1:18" x14ac:dyDescent="0.2">
      <c r="A1576" t="s">
        <v>118</v>
      </c>
      <c r="B1576">
        <v>2010</v>
      </c>
      <c r="C1576" t="s">
        <v>23</v>
      </c>
      <c r="D1576" s="1">
        <v>74.200090000000003</v>
      </c>
      <c r="E1576" s="1">
        <v>81.985240000000005</v>
      </c>
      <c r="F1576" s="2">
        <v>3.0335000000000001E-2</v>
      </c>
      <c r="G1576" s="2">
        <v>0.47</v>
      </c>
      <c r="H1576">
        <v>25.4</v>
      </c>
      <c r="I1576">
        <v>7.5</v>
      </c>
      <c r="J1576">
        <v>98</v>
      </c>
      <c r="K1576">
        <v>99</v>
      </c>
      <c r="L1576">
        <v>99</v>
      </c>
      <c r="M1576">
        <v>77.392049999999998</v>
      </c>
      <c r="N1576" s="4">
        <v>6240</v>
      </c>
      <c r="O1576" s="1">
        <v>2.3400400000000001</v>
      </c>
      <c r="P1576" s="1">
        <v>5.86409</v>
      </c>
      <c r="Q1576" s="1">
        <v>32343.388999999999</v>
      </c>
      <c r="R1576" s="1"/>
    </row>
    <row r="1577" spans="1:18" x14ac:dyDescent="0.2">
      <c r="A1577" t="s">
        <v>118</v>
      </c>
      <c r="B1577">
        <v>2011</v>
      </c>
      <c r="C1577" t="s">
        <v>23</v>
      </c>
      <c r="D1577" s="1">
        <v>74.585930000000005</v>
      </c>
      <c r="E1577" s="1">
        <v>77.953990000000005</v>
      </c>
      <c r="F1577" s="2">
        <v>2.9059999999999999E-2</v>
      </c>
      <c r="G1577" s="2">
        <v>0.46</v>
      </c>
      <c r="H1577">
        <v>25.5</v>
      </c>
      <c r="I1577">
        <v>7.9</v>
      </c>
      <c r="J1577">
        <v>99</v>
      </c>
      <c r="K1577">
        <v>98</v>
      </c>
      <c r="L1577">
        <v>99</v>
      </c>
      <c r="M1577">
        <v>78.957239999999999</v>
      </c>
      <c r="N1577" s="4">
        <v>6590</v>
      </c>
      <c r="O1577" s="1">
        <v>2.35245999999999</v>
      </c>
      <c r="P1577" s="1">
        <v>5.73299</v>
      </c>
      <c r="Q1577" s="1">
        <v>32781.852999999901</v>
      </c>
      <c r="R1577" s="1"/>
    </row>
    <row r="1578" spans="1:18" x14ac:dyDescent="0.2">
      <c r="A1578" t="s">
        <v>118</v>
      </c>
      <c r="B1578">
        <v>2012</v>
      </c>
      <c r="C1578" t="s">
        <v>23</v>
      </c>
      <c r="D1578" s="1">
        <v>74.938869999999994</v>
      </c>
      <c r="E1578" s="1">
        <v>74.922550000000001</v>
      </c>
      <c r="F1578" s="2">
        <v>2.743E-2</v>
      </c>
      <c r="G1578" s="2">
        <v>0.46</v>
      </c>
      <c r="H1578">
        <v>25.6</v>
      </c>
      <c r="I1578">
        <v>8.3000000000000007</v>
      </c>
      <c r="J1578">
        <v>99</v>
      </c>
      <c r="K1578">
        <v>99</v>
      </c>
      <c r="L1578">
        <v>99</v>
      </c>
      <c r="M1578">
        <v>80.51361</v>
      </c>
      <c r="N1578" s="4">
        <v>6800</v>
      </c>
      <c r="O1578" s="1">
        <v>2.4435899999999999</v>
      </c>
      <c r="P1578" s="1">
        <v>5.7494199999999998</v>
      </c>
      <c r="Q1578" s="1">
        <v>33241.9</v>
      </c>
      <c r="R1578" s="1"/>
    </row>
    <row r="1579" spans="1:18" x14ac:dyDescent="0.2">
      <c r="A1579" t="s">
        <v>118</v>
      </c>
      <c r="B1579">
        <v>2013</v>
      </c>
      <c r="C1579" t="s">
        <v>23</v>
      </c>
      <c r="D1579" s="1">
        <v>75.243960000000001</v>
      </c>
      <c r="E1579" s="1">
        <v>73.010480000000001</v>
      </c>
      <c r="F1579" s="2">
        <v>2.5725000000000001E-2</v>
      </c>
      <c r="G1579" s="2">
        <v>0.45</v>
      </c>
      <c r="H1579">
        <v>25.7</v>
      </c>
      <c r="I1579">
        <v>8.6999999999999993</v>
      </c>
      <c r="J1579">
        <v>99</v>
      </c>
      <c r="K1579">
        <v>99</v>
      </c>
      <c r="L1579">
        <v>99</v>
      </c>
      <c r="M1579">
        <v>82.060169999999999</v>
      </c>
      <c r="N1579" s="4">
        <v>7180</v>
      </c>
      <c r="O1579" s="1">
        <v>2.5181399999999998</v>
      </c>
      <c r="P1579" s="1">
        <v>5.68743</v>
      </c>
      <c r="Q1579" s="1">
        <v>33715.703000000001</v>
      </c>
      <c r="R1579" s="1"/>
    </row>
    <row r="1580" spans="1:18" x14ac:dyDescent="0.2">
      <c r="A1580" t="s">
        <v>118</v>
      </c>
      <c r="B1580">
        <v>2014</v>
      </c>
      <c r="C1580" t="s">
        <v>23</v>
      </c>
      <c r="D1580" s="1">
        <v>75.516940000000005</v>
      </c>
      <c r="E1580" s="1">
        <v>71.500789999999995</v>
      </c>
      <c r="F1580" s="2">
        <v>2.4405E-2</v>
      </c>
      <c r="G1580" s="2">
        <v>0.41</v>
      </c>
      <c r="H1580">
        <v>25.8</v>
      </c>
      <c r="I1580">
        <v>9.1999999999999993</v>
      </c>
      <c r="J1580">
        <v>99</v>
      </c>
      <c r="K1580">
        <v>99</v>
      </c>
      <c r="L1580">
        <v>99</v>
      </c>
      <c r="M1580">
        <v>83.596689999999995</v>
      </c>
      <c r="N1580" s="4">
        <v>7330</v>
      </c>
      <c r="O1580" s="1">
        <v>2.1546799999999999</v>
      </c>
      <c r="P1580" s="1">
        <v>5.30342</v>
      </c>
      <c r="Q1580" s="1">
        <v>34192.357000000004</v>
      </c>
      <c r="R1580" s="1"/>
    </row>
    <row r="1581" spans="1:18" x14ac:dyDescent="0.2">
      <c r="A1581" t="s">
        <v>118</v>
      </c>
      <c r="B1581">
        <v>2015</v>
      </c>
      <c r="C1581" t="s">
        <v>23</v>
      </c>
      <c r="D1581" s="1">
        <v>75.762059999999906</v>
      </c>
      <c r="E1581" s="1">
        <v>70.153829999999999</v>
      </c>
      <c r="F1581" s="2">
        <v>2.3314999999999999E-2</v>
      </c>
      <c r="G1581" s="2">
        <v>0.39</v>
      </c>
      <c r="H1581">
        <v>25.9</v>
      </c>
      <c r="I1581">
        <v>9.6999999999999993</v>
      </c>
      <c r="J1581">
        <v>99</v>
      </c>
      <c r="K1581">
        <v>99</v>
      </c>
      <c r="L1581">
        <v>99</v>
      </c>
      <c r="M1581">
        <v>85.122209999999995</v>
      </c>
      <c r="N1581" s="4">
        <v>7670</v>
      </c>
      <c r="O1581" s="1">
        <v>2.1044999999999998</v>
      </c>
      <c r="P1581" s="1">
        <v>5.0717400000000001</v>
      </c>
      <c r="Q1581" s="1">
        <v>34663.602999999901</v>
      </c>
      <c r="R1581" s="1"/>
    </row>
    <row r="1582" spans="1:18" x14ac:dyDescent="0.2">
      <c r="A1582" t="s">
        <v>118</v>
      </c>
      <c r="B1582">
        <v>2016</v>
      </c>
      <c r="C1582" t="s">
        <v>23</v>
      </c>
      <c r="D1582" s="1">
        <v>75.959639999999993</v>
      </c>
      <c r="E1582" s="1">
        <v>69.059419999999903</v>
      </c>
      <c r="F1582" s="2">
        <v>2.27199999999999E-2</v>
      </c>
      <c r="G1582" s="2">
        <v>0.4</v>
      </c>
      <c r="H1582">
        <v>26</v>
      </c>
      <c r="I1582">
        <v>10.199999999999999</v>
      </c>
      <c r="J1582">
        <v>99</v>
      </c>
      <c r="K1582">
        <v>99</v>
      </c>
      <c r="L1582">
        <v>99</v>
      </c>
      <c r="M1582">
        <v>86.636439999999993</v>
      </c>
      <c r="N1582" s="4">
        <v>7740</v>
      </c>
      <c r="O1582" s="1">
        <v>2.2265299999999999</v>
      </c>
      <c r="P1582" s="1">
        <v>5.2381500000000001</v>
      </c>
      <c r="Q1582" s="1">
        <v>35126.282999999901</v>
      </c>
      <c r="R1582" s="1"/>
    </row>
    <row r="1583" spans="1:18" x14ac:dyDescent="0.2">
      <c r="A1583" t="s">
        <v>119</v>
      </c>
      <c r="B1583">
        <v>2000</v>
      </c>
      <c r="C1583" t="s">
        <v>24</v>
      </c>
      <c r="D1583" s="1">
        <v>71.705539999999999</v>
      </c>
      <c r="E1583" s="1">
        <v>143.4126</v>
      </c>
      <c r="F1583" s="2">
        <v>3.1289999999999998E-2</v>
      </c>
      <c r="G1583" s="2">
        <v>2.91323</v>
      </c>
      <c r="H1583">
        <v>25.7</v>
      </c>
      <c r="I1583">
        <v>2.6</v>
      </c>
      <c r="J1583">
        <v>92</v>
      </c>
      <c r="K1583">
        <v>96</v>
      </c>
      <c r="L1583">
        <v>93</v>
      </c>
      <c r="M1583">
        <v>95.133510000000001</v>
      </c>
      <c r="N1583" s="4">
        <v>2390</v>
      </c>
      <c r="O1583" s="1">
        <v>0.95467999999999997</v>
      </c>
      <c r="P1583" s="1">
        <v>4.1958000000000002</v>
      </c>
      <c r="Q1583" s="1">
        <v>3069.5909999999999</v>
      </c>
      <c r="R1583" s="1"/>
    </row>
    <row r="1584" spans="1:18" x14ac:dyDescent="0.2">
      <c r="A1584" t="s">
        <v>119</v>
      </c>
      <c r="B1584">
        <v>2001</v>
      </c>
      <c r="C1584" t="s">
        <v>24</v>
      </c>
      <c r="D1584" s="1">
        <v>72.180709999999905</v>
      </c>
      <c r="E1584" s="1">
        <v>143.1514</v>
      </c>
      <c r="F1584" s="2">
        <v>2.8864999999999998E-2</v>
      </c>
      <c r="G1584" s="2">
        <v>2.8660299999999999</v>
      </c>
      <c r="H1584">
        <v>25.7</v>
      </c>
      <c r="I1584">
        <v>2.6</v>
      </c>
      <c r="J1584">
        <v>93</v>
      </c>
      <c r="K1584">
        <v>97</v>
      </c>
      <c r="L1584">
        <v>94</v>
      </c>
      <c r="M1584">
        <v>95.419300000000007</v>
      </c>
      <c r="N1584" s="4">
        <v>2700</v>
      </c>
      <c r="O1584" s="1">
        <v>1.3390799999999901</v>
      </c>
      <c r="P1584" s="1">
        <v>4.6456299999999997</v>
      </c>
      <c r="Q1584" s="1">
        <v>3050.6869999999999</v>
      </c>
      <c r="R1584" s="1"/>
    </row>
    <row r="1585" spans="1:18" x14ac:dyDescent="0.2">
      <c r="A1585" t="s">
        <v>119</v>
      </c>
      <c r="B1585">
        <v>2002</v>
      </c>
      <c r="C1585" t="s">
        <v>24</v>
      </c>
      <c r="D1585" s="1">
        <v>72.102710000000002</v>
      </c>
      <c r="E1585" s="1">
        <v>136.9068</v>
      </c>
      <c r="F1585" s="2">
        <v>2.6179999999999998E-2</v>
      </c>
      <c r="G1585" s="2">
        <v>2.86885999999999</v>
      </c>
      <c r="H1585">
        <v>25.7</v>
      </c>
      <c r="I1585">
        <v>2.6</v>
      </c>
      <c r="J1585">
        <v>91</v>
      </c>
      <c r="K1585">
        <v>96</v>
      </c>
      <c r="L1585">
        <v>94</v>
      </c>
      <c r="M1585">
        <v>95.721599999999995</v>
      </c>
      <c r="N1585" s="4">
        <v>3140</v>
      </c>
      <c r="O1585" s="1">
        <v>1.17184</v>
      </c>
      <c r="P1585" s="1">
        <v>7.6135999999999999</v>
      </c>
      <c r="Q1585" s="1">
        <v>3033.9780000000001</v>
      </c>
      <c r="R1585" s="1"/>
    </row>
    <row r="1586" spans="1:18" x14ac:dyDescent="0.2">
      <c r="A1586" t="s">
        <v>119</v>
      </c>
      <c r="B1586">
        <v>2003</v>
      </c>
      <c r="C1586" t="s">
        <v>24</v>
      </c>
      <c r="D1586" s="1">
        <v>72.253519999999995</v>
      </c>
      <c r="E1586" s="1">
        <v>136.72540000000001</v>
      </c>
      <c r="F1586" s="2">
        <v>2.3709999999999998E-2</v>
      </c>
      <c r="G1586" s="2">
        <v>2.9988999999999999</v>
      </c>
      <c r="H1586">
        <v>25.8</v>
      </c>
      <c r="I1586">
        <v>2.7</v>
      </c>
      <c r="J1586">
        <v>94</v>
      </c>
      <c r="K1586">
        <v>96</v>
      </c>
      <c r="L1586">
        <v>94</v>
      </c>
      <c r="M1586">
        <v>96.031080000000003</v>
      </c>
      <c r="N1586" s="4">
        <v>3660</v>
      </c>
      <c r="O1586" s="1">
        <v>1.2063600000000001</v>
      </c>
      <c r="P1586" s="1">
        <v>7.1793699999999996</v>
      </c>
      <c r="Q1586" s="1">
        <v>3017.9319999999998</v>
      </c>
      <c r="R1586" s="1"/>
    </row>
    <row r="1587" spans="1:18" x14ac:dyDescent="0.2">
      <c r="A1587" t="s">
        <v>119</v>
      </c>
      <c r="B1587">
        <v>2004</v>
      </c>
      <c r="C1587" t="s">
        <v>24</v>
      </c>
      <c r="D1587" s="1">
        <v>72.617090000000005</v>
      </c>
      <c r="E1587" s="1">
        <v>134.95089999999999</v>
      </c>
      <c r="F1587" s="2">
        <v>2.1655000000000001E-2</v>
      </c>
      <c r="G1587" s="2">
        <v>3.7305599999999899</v>
      </c>
      <c r="H1587">
        <v>25.8</v>
      </c>
      <c r="I1587">
        <v>2.8</v>
      </c>
      <c r="J1587">
        <v>92</v>
      </c>
      <c r="K1587">
        <v>93</v>
      </c>
      <c r="L1587">
        <v>91</v>
      </c>
      <c r="M1587">
        <v>96.342999999999904</v>
      </c>
      <c r="N1587" s="4">
        <v>4160</v>
      </c>
      <c r="O1587" s="1">
        <v>1.2941100000000001</v>
      </c>
      <c r="P1587" s="1">
        <v>6.0550899999999999</v>
      </c>
      <c r="Q1587" s="1">
        <v>3000.72</v>
      </c>
      <c r="R1587" s="1"/>
    </row>
    <row r="1588" spans="1:18" x14ac:dyDescent="0.2">
      <c r="A1588" t="s">
        <v>119</v>
      </c>
      <c r="B1588">
        <v>2005</v>
      </c>
      <c r="C1588" t="s">
        <v>24</v>
      </c>
      <c r="D1588" s="1">
        <v>72.658240000000006</v>
      </c>
      <c r="E1588" s="1">
        <v>139.6523</v>
      </c>
      <c r="F1588" s="2">
        <v>2.0074999999999999E-2</v>
      </c>
      <c r="G1588" s="2">
        <v>4.1668799999999999</v>
      </c>
      <c r="H1588">
        <v>25.8</v>
      </c>
      <c r="I1588">
        <v>2.8</v>
      </c>
      <c r="J1588">
        <v>94</v>
      </c>
      <c r="K1588">
        <v>92</v>
      </c>
      <c r="L1588">
        <v>90</v>
      </c>
      <c r="M1588">
        <v>96.657300000000006</v>
      </c>
      <c r="N1588" s="4">
        <v>4970</v>
      </c>
      <c r="O1588" s="1">
        <v>1.47841</v>
      </c>
      <c r="P1588" s="1">
        <v>5.8618800000000002</v>
      </c>
      <c r="Q1588" s="1">
        <v>2981.2689999999998</v>
      </c>
      <c r="R1588" s="1"/>
    </row>
    <row r="1589" spans="1:18" x14ac:dyDescent="0.2">
      <c r="A1589" t="s">
        <v>119</v>
      </c>
      <c r="B1589">
        <v>2006</v>
      </c>
      <c r="C1589" t="s">
        <v>24</v>
      </c>
      <c r="D1589" s="1">
        <v>72.633309999999994</v>
      </c>
      <c r="E1589" s="1">
        <v>144.69380000000001</v>
      </c>
      <c r="F1589" s="2">
        <v>1.9054999999999999E-2</v>
      </c>
      <c r="G1589" s="2">
        <v>3.99356</v>
      </c>
      <c r="H1589">
        <v>25.9</v>
      </c>
      <c r="I1589">
        <v>2.9</v>
      </c>
      <c r="J1589">
        <v>92</v>
      </c>
      <c r="K1589">
        <v>87</v>
      </c>
      <c r="L1589">
        <v>87</v>
      </c>
      <c r="M1589">
        <v>96.974119999999999</v>
      </c>
      <c r="N1589" s="4">
        <v>5870</v>
      </c>
      <c r="O1589" s="1">
        <v>1.5864100000000001</v>
      </c>
      <c r="P1589" s="1">
        <v>5.8500699999999997</v>
      </c>
      <c r="Q1589" s="1">
        <v>2958.3069999999998</v>
      </c>
      <c r="R1589" s="1"/>
    </row>
    <row r="1590" spans="1:18" x14ac:dyDescent="0.2">
      <c r="A1590" t="s">
        <v>119</v>
      </c>
      <c r="B1590">
        <v>2007</v>
      </c>
      <c r="C1590" t="s">
        <v>24</v>
      </c>
      <c r="D1590" s="1">
        <v>73.218699999999998</v>
      </c>
      <c r="E1590" s="1">
        <v>136.76390000000001</v>
      </c>
      <c r="F1590" s="2">
        <v>1.822E-2</v>
      </c>
      <c r="G1590" s="2">
        <v>3.91499</v>
      </c>
      <c r="H1590">
        <v>25.9</v>
      </c>
      <c r="I1590">
        <v>3.1</v>
      </c>
      <c r="J1590">
        <v>92</v>
      </c>
      <c r="K1590">
        <v>90</v>
      </c>
      <c r="L1590">
        <v>88</v>
      </c>
      <c r="M1590">
        <v>97.293359999999893</v>
      </c>
      <c r="N1590" s="4">
        <v>6970</v>
      </c>
      <c r="O1590" s="1">
        <v>1.61389</v>
      </c>
      <c r="P1590" s="1">
        <v>5.4981499999999999</v>
      </c>
      <c r="Q1590" s="1">
        <v>2932.6179999999999</v>
      </c>
      <c r="R1590" s="1"/>
    </row>
    <row r="1591" spans="1:18" x14ac:dyDescent="0.2">
      <c r="A1591" t="s">
        <v>119</v>
      </c>
      <c r="B1591">
        <v>2008</v>
      </c>
      <c r="C1591" t="s">
        <v>24</v>
      </c>
      <c r="D1591" s="1">
        <v>72.967839999999995</v>
      </c>
      <c r="E1591" s="1">
        <v>144.2587</v>
      </c>
      <c r="F1591" s="2">
        <v>1.76199999999999E-2</v>
      </c>
      <c r="G1591" s="2">
        <v>3.9599000000000002</v>
      </c>
      <c r="H1591">
        <v>25.9</v>
      </c>
      <c r="I1591">
        <v>3.2</v>
      </c>
      <c r="J1591">
        <v>94</v>
      </c>
      <c r="K1591">
        <v>91</v>
      </c>
      <c r="L1591">
        <v>89</v>
      </c>
      <c r="M1591">
        <v>97.615129999999994</v>
      </c>
      <c r="N1591" s="4">
        <v>7700</v>
      </c>
      <c r="O1591" s="1">
        <v>1.48813</v>
      </c>
      <c r="P1591" s="1">
        <v>6.6397599999999999</v>
      </c>
      <c r="Q1591" s="1">
        <v>2907.6179999999999</v>
      </c>
      <c r="R1591" s="1"/>
    </row>
    <row r="1592" spans="1:18" x14ac:dyDescent="0.2">
      <c r="A1592" t="s">
        <v>119</v>
      </c>
      <c r="B1592">
        <v>2009</v>
      </c>
      <c r="C1592" t="s">
        <v>24</v>
      </c>
      <c r="D1592" s="1">
        <v>73.029569999999893</v>
      </c>
      <c r="E1592" s="1">
        <v>142.0685</v>
      </c>
      <c r="F1592" s="2">
        <v>1.6975000000000001E-2</v>
      </c>
      <c r="G1592" s="2">
        <v>3.97345999999999</v>
      </c>
      <c r="H1592">
        <v>26</v>
      </c>
      <c r="I1592">
        <v>3.4</v>
      </c>
      <c r="J1592">
        <v>96</v>
      </c>
      <c r="K1592">
        <v>94</v>
      </c>
      <c r="L1592">
        <v>93</v>
      </c>
      <c r="M1592">
        <v>97.939340000000001</v>
      </c>
      <c r="N1592" s="4">
        <v>6590</v>
      </c>
      <c r="O1592" s="1">
        <v>1.81169</v>
      </c>
      <c r="P1592" s="1">
        <v>8.4437800000000003</v>
      </c>
      <c r="Q1592" s="1">
        <v>2888.0920000000001</v>
      </c>
      <c r="R1592" s="1"/>
    </row>
    <row r="1593" spans="1:18" x14ac:dyDescent="0.2">
      <c r="A1593" t="s">
        <v>119</v>
      </c>
      <c r="B1593">
        <v>2010</v>
      </c>
      <c r="C1593" t="s">
        <v>24</v>
      </c>
      <c r="D1593" s="1">
        <v>73.250640000000004</v>
      </c>
      <c r="E1593" s="1">
        <v>137.92959999999999</v>
      </c>
      <c r="F1593" s="2">
        <v>1.6305E-2</v>
      </c>
      <c r="G1593" s="2">
        <v>4.2282799999999998</v>
      </c>
      <c r="H1593">
        <v>26</v>
      </c>
      <c r="I1593">
        <v>3.5</v>
      </c>
      <c r="J1593">
        <v>97</v>
      </c>
      <c r="K1593">
        <v>96</v>
      </c>
      <c r="L1593">
        <v>94</v>
      </c>
      <c r="M1593">
        <v>98.266050000000007</v>
      </c>
      <c r="N1593" s="4">
        <v>6890</v>
      </c>
      <c r="O1593" s="1">
        <v>1.6862900000000001</v>
      </c>
      <c r="P1593" s="1">
        <v>9.23538999999999</v>
      </c>
      <c r="Q1593" s="1">
        <v>2877.319</v>
      </c>
      <c r="R1593" s="1"/>
    </row>
    <row r="1594" spans="1:18" x14ac:dyDescent="0.2">
      <c r="A1594" t="s">
        <v>119</v>
      </c>
      <c r="B1594">
        <v>2011</v>
      </c>
      <c r="C1594" t="s">
        <v>24</v>
      </c>
      <c r="D1594" s="1">
        <v>73.592089999999999</v>
      </c>
      <c r="E1594" s="1">
        <v>135.21889999999999</v>
      </c>
      <c r="F1594" s="2">
        <v>1.5554999999999999E-2</v>
      </c>
      <c r="G1594" s="2">
        <v>4.0728</v>
      </c>
      <c r="H1594">
        <v>26.1</v>
      </c>
      <c r="I1594">
        <v>3.7</v>
      </c>
      <c r="J1594">
        <v>97</v>
      </c>
      <c r="K1594">
        <v>96</v>
      </c>
      <c r="L1594">
        <v>95</v>
      </c>
      <c r="M1594">
        <v>98.595290000000006</v>
      </c>
      <c r="N1594" s="4">
        <v>7270</v>
      </c>
      <c r="O1594" s="1">
        <v>1.67285999999999</v>
      </c>
      <c r="P1594" s="1">
        <v>9.3758800000000004</v>
      </c>
      <c r="Q1594" s="1">
        <v>2876.538</v>
      </c>
      <c r="R1594" s="1"/>
    </row>
    <row r="1595" spans="1:18" x14ac:dyDescent="0.2">
      <c r="A1595" t="s">
        <v>119</v>
      </c>
      <c r="B1595">
        <v>2012</v>
      </c>
      <c r="C1595" t="s">
        <v>24</v>
      </c>
      <c r="D1595" s="1">
        <v>73.994709999999998</v>
      </c>
      <c r="E1595" s="1">
        <v>130.578</v>
      </c>
      <c r="F1595" s="2">
        <v>1.49349999999999E-2</v>
      </c>
      <c r="G1595" s="2">
        <v>3.8894299999999999</v>
      </c>
      <c r="H1595">
        <v>26.1</v>
      </c>
      <c r="I1595">
        <v>3.9</v>
      </c>
      <c r="J1595">
        <v>97</v>
      </c>
      <c r="K1595">
        <v>96</v>
      </c>
      <c r="L1595">
        <v>95</v>
      </c>
      <c r="M1595">
        <v>98.927040000000005</v>
      </c>
      <c r="N1595" s="4">
        <v>7950</v>
      </c>
      <c r="O1595" s="1">
        <v>1.5781700000000001</v>
      </c>
      <c r="P1595" s="1">
        <v>9.1345500000000008</v>
      </c>
      <c r="Q1595" s="1">
        <v>2884.2339999999999</v>
      </c>
      <c r="R1595" s="1"/>
    </row>
    <row r="1596" spans="1:18" x14ac:dyDescent="0.2">
      <c r="A1596" t="s">
        <v>119</v>
      </c>
      <c r="B1596">
        <v>2013</v>
      </c>
      <c r="C1596" t="s">
        <v>24</v>
      </c>
      <c r="D1596" s="1">
        <v>74.473690000000005</v>
      </c>
      <c r="E1596" s="1">
        <v>121.105</v>
      </c>
      <c r="F1596" s="2">
        <v>1.4154999999999999E-2</v>
      </c>
      <c r="G1596" s="2">
        <v>3.9241599999999899</v>
      </c>
      <c r="H1596">
        <v>26.2</v>
      </c>
      <c r="I1596">
        <v>4.2</v>
      </c>
      <c r="J1596">
        <v>97</v>
      </c>
      <c r="K1596">
        <v>96</v>
      </c>
      <c r="L1596">
        <v>95</v>
      </c>
      <c r="M1596">
        <v>99.261629999999997</v>
      </c>
      <c r="N1596" s="4">
        <v>8490</v>
      </c>
      <c r="O1596" s="1">
        <v>1.3756600000000001</v>
      </c>
      <c r="P1596" s="1">
        <v>10.323449999999999</v>
      </c>
      <c r="Q1596" s="1">
        <v>2897.5879999999902</v>
      </c>
      <c r="R1596" s="1"/>
    </row>
    <row r="1597" spans="1:18" x14ac:dyDescent="0.2">
      <c r="A1597" t="s">
        <v>119</v>
      </c>
      <c r="B1597">
        <v>2014</v>
      </c>
      <c r="C1597" t="s">
        <v>24</v>
      </c>
      <c r="D1597" s="1">
        <v>74.476429999999993</v>
      </c>
      <c r="E1597" s="1">
        <v>118.49590000000001</v>
      </c>
      <c r="F1597" s="2">
        <v>1.357E-2</v>
      </c>
      <c r="G1597" s="2">
        <v>4.22323</v>
      </c>
      <c r="H1597">
        <v>26.2</v>
      </c>
      <c r="I1597">
        <v>4.4000000000000004</v>
      </c>
      <c r="J1597">
        <v>97</v>
      </c>
      <c r="K1597">
        <v>95</v>
      </c>
      <c r="L1597">
        <v>93</v>
      </c>
      <c r="M1597">
        <v>99.593260000000001</v>
      </c>
      <c r="N1597" s="4">
        <v>8800</v>
      </c>
      <c r="O1597" s="1">
        <v>1.5054799999999999</v>
      </c>
      <c r="P1597" s="1">
        <v>10.178269999999999</v>
      </c>
      <c r="Q1597" s="1">
        <v>2912.4090000000001</v>
      </c>
      <c r="R1597" s="1"/>
    </row>
    <row r="1598" spans="1:18" x14ac:dyDescent="0.2">
      <c r="A1598" t="s">
        <v>119</v>
      </c>
      <c r="B1598">
        <v>2015</v>
      </c>
      <c r="C1598" t="s">
        <v>24</v>
      </c>
      <c r="D1598" s="1">
        <v>74.57723</v>
      </c>
      <c r="E1598" s="1">
        <v>121.2919</v>
      </c>
      <c r="F1598" s="2">
        <v>1.289E-2</v>
      </c>
      <c r="G1598" s="2">
        <v>4.0374499999999998</v>
      </c>
      <c r="H1598">
        <v>26.3</v>
      </c>
      <c r="I1598">
        <v>4.5999999999999996</v>
      </c>
      <c r="J1598">
        <v>97</v>
      </c>
      <c r="K1598">
        <v>96</v>
      </c>
      <c r="L1598">
        <v>94</v>
      </c>
      <c r="M1598">
        <v>99.734409999999997</v>
      </c>
      <c r="N1598" s="4">
        <v>9090</v>
      </c>
      <c r="O1598" s="1">
        <v>1.6102099999999999</v>
      </c>
      <c r="P1598" s="1">
        <v>10.11763</v>
      </c>
      <c r="Q1598" s="1">
        <v>2925.5529999999999</v>
      </c>
      <c r="R1598" s="1"/>
    </row>
    <row r="1599" spans="1:18" x14ac:dyDescent="0.2">
      <c r="A1599" t="s">
        <v>119</v>
      </c>
      <c r="B1599">
        <v>2016</v>
      </c>
      <c r="C1599" t="s">
        <v>24</v>
      </c>
      <c r="D1599" s="1">
        <v>74.837879999999998</v>
      </c>
      <c r="E1599" s="1">
        <v>116.4358</v>
      </c>
      <c r="F1599" s="2">
        <v>1.23299999999999E-2</v>
      </c>
      <c r="G1599" s="2">
        <v>3.82391999999999</v>
      </c>
      <c r="H1599">
        <v>26.3</v>
      </c>
      <c r="I1599">
        <v>4.8</v>
      </c>
      <c r="J1599">
        <v>97</v>
      </c>
      <c r="K1599">
        <v>96</v>
      </c>
      <c r="L1599">
        <v>94</v>
      </c>
      <c r="M1599">
        <v>99.898539999999997</v>
      </c>
      <c r="N1599" s="4">
        <v>9000</v>
      </c>
      <c r="O1599" s="1">
        <v>1.63734</v>
      </c>
      <c r="P1599" s="1">
        <v>9.9519699999999993</v>
      </c>
      <c r="Q1599" s="1">
        <v>2936.143</v>
      </c>
      <c r="R1599" s="1"/>
    </row>
    <row r="1600" spans="1:18" x14ac:dyDescent="0.2">
      <c r="A1600" t="s">
        <v>120</v>
      </c>
      <c r="B1600">
        <v>2000</v>
      </c>
      <c r="C1600" t="s">
        <v>24</v>
      </c>
      <c r="D1600" s="1">
        <v>78.375200000000007</v>
      </c>
      <c r="E1600" s="1">
        <v>93.715319999999906</v>
      </c>
      <c r="F1600" s="2">
        <v>4.5500000000000002E-3</v>
      </c>
      <c r="G1600" s="2">
        <v>13.345700000000001</v>
      </c>
      <c r="H1600">
        <v>25</v>
      </c>
      <c r="I1600">
        <v>5.8</v>
      </c>
      <c r="J1600">
        <v>75</v>
      </c>
      <c r="K1600">
        <v>71</v>
      </c>
      <c r="L1600">
        <v>81</v>
      </c>
      <c r="M1600">
        <v>100</v>
      </c>
      <c r="N1600" s="4">
        <v>29120</v>
      </c>
      <c r="O1600" s="1">
        <v>6.8257899999999996</v>
      </c>
      <c r="P1600" s="1">
        <v>9.2037099999999992</v>
      </c>
      <c r="Q1600" s="1">
        <v>8069.2759999999998</v>
      </c>
      <c r="R1600" s="1"/>
    </row>
    <row r="1601" spans="1:18" x14ac:dyDescent="0.2">
      <c r="A1601" t="s">
        <v>120</v>
      </c>
      <c r="B1601">
        <v>2001</v>
      </c>
      <c r="C1601" t="s">
        <v>24</v>
      </c>
      <c r="D1601" s="1">
        <v>78.913039999999995</v>
      </c>
      <c r="E1601" s="1">
        <v>89.517529999999994</v>
      </c>
      <c r="F1601" s="2">
        <v>4.5750000000000001E-3</v>
      </c>
      <c r="G1601" s="2">
        <v>12.350580000000001</v>
      </c>
      <c r="H1601">
        <v>25</v>
      </c>
      <c r="I1601">
        <v>6</v>
      </c>
      <c r="J1601">
        <v>79</v>
      </c>
      <c r="K1601">
        <v>83</v>
      </c>
      <c r="L1601">
        <v>84</v>
      </c>
      <c r="M1601">
        <v>100</v>
      </c>
      <c r="N1601" s="4">
        <v>29310</v>
      </c>
      <c r="O1601" s="1">
        <v>6.8265000000000002</v>
      </c>
      <c r="P1601" s="1">
        <v>9.2694299999999998</v>
      </c>
      <c r="Q1601" s="1">
        <v>8097.7479999999996</v>
      </c>
      <c r="R1601" s="1"/>
    </row>
    <row r="1602" spans="1:18" x14ac:dyDescent="0.2">
      <c r="A1602" t="s">
        <v>120</v>
      </c>
      <c r="B1602">
        <v>2002</v>
      </c>
      <c r="C1602" t="s">
        <v>24</v>
      </c>
      <c r="D1602" s="1">
        <v>79.026700000000005</v>
      </c>
      <c r="E1602" s="1">
        <v>87.397099999999995</v>
      </c>
      <c r="F1602" s="2">
        <v>4.5699999999999899E-3</v>
      </c>
      <c r="G1602" s="2">
        <v>12.08844</v>
      </c>
      <c r="H1602">
        <v>25.1</v>
      </c>
      <c r="I1602">
        <v>6.1</v>
      </c>
      <c r="J1602">
        <v>78</v>
      </c>
      <c r="K1602">
        <v>82</v>
      </c>
      <c r="L1602">
        <v>83</v>
      </c>
      <c r="M1602">
        <v>100</v>
      </c>
      <c r="N1602" s="4">
        <v>31000</v>
      </c>
      <c r="O1602" s="1">
        <v>6.8993399999999996</v>
      </c>
      <c r="P1602" s="1">
        <v>9.3947599999999998</v>
      </c>
      <c r="Q1602" s="1">
        <v>8134.4119999999903</v>
      </c>
      <c r="R1602" s="1"/>
    </row>
    <row r="1603" spans="1:18" x14ac:dyDescent="0.2">
      <c r="A1603" t="s">
        <v>120</v>
      </c>
      <c r="B1603">
        <v>2003</v>
      </c>
      <c r="C1603" t="s">
        <v>24</v>
      </c>
      <c r="D1603" s="1">
        <v>79.111199999999997</v>
      </c>
      <c r="E1603" s="1">
        <v>85.998090000000005</v>
      </c>
      <c r="F1603" s="2">
        <v>4.5100000000000001E-3</v>
      </c>
      <c r="G1603" s="2">
        <v>12.310589999999999</v>
      </c>
      <c r="H1603">
        <v>25.1</v>
      </c>
      <c r="I1603">
        <v>6.3</v>
      </c>
      <c r="J1603">
        <v>79</v>
      </c>
      <c r="K1603">
        <v>84</v>
      </c>
      <c r="L1603">
        <v>84</v>
      </c>
      <c r="M1603">
        <v>100</v>
      </c>
      <c r="N1603" s="4">
        <v>32030</v>
      </c>
      <c r="O1603" s="1">
        <v>6.9826899999999998</v>
      </c>
      <c r="P1603" s="1">
        <v>9.5472399999999897</v>
      </c>
      <c r="Q1603" s="1">
        <v>8175.8519999999999</v>
      </c>
      <c r="R1603" s="1"/>
    </row>
    <row r="1604" spans="1:18" x14ac:dyDescent="0.2">
      <c r="A1604" t="s">
        <v>120</v>
      </c>
      <c r="B1604">
        <v>2004</v>
      </c>
      <c r="C1604" t="s">
        <v>24</v>
      </c>
      <c r="D1604" s="1">
        <v>79.572980000000001</v>
      </c>
      <c r="E1604" s="1">
        <v>83.899479999999997</v>
      </c>
      <c r="F1604" s="2">
        <v>4.3550000000000004E-3</v>
      </c>
      <c r="G1604" s="2">
        <v>12.169499999999999</v>
      </c>
      <c r="H1604">
        <v>25.2</v>
      </c>
      <c r="I1604">
        <v>6.4</v>
      </c>
      <c r="J1604">
        <v>74</v>
      </c>
      <c r="K1604">
        <v>83</v>
      </c>
      <c r="L1604">
        <v>83</v>
      </c>
      <c r="M1604">
        <v>100</v>
      </c>
      <c r="N1604" s="4">
        <v>33700</v>
      </c>
      <c r="O1604" s="1">
        <v>6.9961000000000002</v>
      </c>
      <c r="P1604" s="1">
        <v>9.7094000000000005</v>
      </c>
      <c r="Q1604" s="1">
        <v>8216.8050000000003</v>
      </c>
      <c r="R1604" s="1"/>
    </row>
    <row r="1605" spans="1:18" x14ac:dyDescent="0.2">
      <c r="A1605" t="s">
        <v>120</v>
      </c>
      <c r="B1605">
        <v>2005</v>
      </c>
      <c r="C1605" t="s">
        <v>24</v>
      </c>
      <c r="D1605" s="1">
        <v>79.637739999999994</v>
      </c>
      <c r="E1605" s="1">
        <v>83.699069999999907</v>
      </c>
      <c r="F1605" s="2">
        <v>4.1450000000000002E-3</v>
      </c>
      <c r="G1605" s="2">
        <v>12.138780000000001</v>
      </c>
      <c r="H1605">
        <v>25.2</v>
      </c>
      <c r="I1605">
        <v>6.6</v>
      </c>
      <c r="J1605">
        <v>75</v>
      </c>
      <c r="K1605">
        <v>86</v>
      </c>
      <c r="L1605">
        <v>86</v>
      </c>
      <c r="M1605">
        <v>100</v>
      </c>
      <c r="N1605" s="4">
        <v>34940</v>
      </c>
      <c r="O1605" s="1">
        <v>6.9942000000000002</v>
      </c>
      <c r="P1605" s="1">
        <v>9.6270299999999995</v>
      </c>
      <c r="Q1605" s="1">
        <v>8253.65</v>
      </c>
      <c r="R1605" s="1"/>
    </row>
    <row r="1606" spans="1:18" x14ac:dyDescent="0.2">
      <c r="A1606" t="s">
        <v>120</v>
      </c>
      <c r="B1606">
        <v>2006</v>
      </c>
      <c r="C1606" t="s">
        <v>24</v>
      </c>
      <c r="D1606" s="1">
        <v>80.088319999999996</v>
      </c>
      <c r="E1606" s="1">
        <v>80.447800000000001</v>
      </c>
      <c r="F1606" s="2">
        <v>3.9350000000000001E-3</v>
      </c>
      <c r="G1606" s="2">
        <v>12.58333</v>
      </c>
      <c r="H1606">
        <v>25.3</v>
      </c>
      <c r="I1606">
        <v>6.7</v>
      </c>
      <c r="J1606">
        <v>80</v>
      </c>
      <c r="K1606">
        <v>83</v>
      </c>
      <c r="L1606">
        <v>83</v>
      </c>
      <c r="M1606">
        <v>100</v>
      </c>
      <c r="N1606" s="4">
        <v>37710</v>
      </c>
      <c r="O1606" s="1">
        <v>6.9434399999999998</v>
      </c>
      <c r="P1606" s="1">
        <v>9.5311299999999992</v>
      </c>
      <c r="Q1606" s="1">
        <v>8285.3430000000008</v>
      </c>
      <c r="R1606" s="1"/>
    </row>
    <row r="1607" spans="1:18" x14ac:dyDescent="0.2">
      <c r="A1607" t="s">
        <v>120</v>
      </c>
      <c r="B1607">
        <v>2007</v>
      </c>
      <c r="C1607" t="s">
        <v>24</v>
      </c>
      <c r="D1607" s="1">
        <v>80.308890000000005</v>
      </c>
      <c r="E1607" s="1">
        <v>79.767679999999999</v>
      </c>
      <c r="F1607" s="2">
        <v>3.7699999999999999E-3</v>
      </c>
      <c r="G1607" s="2">
        <v>12.543699999999999</v>
      </c>
      <c r="H1607">
        <v>25.3</v>
      </c>
      <c r="I1607">
        <v>6.9</v>
      </c>
      <c r="J1607">
        <v>79</v>
      </c>
      <c r="K1607">
        <v>85</v>
      </c>
      <c r="L1607">
        <v>85</v>
      </c>
      <c r="M1607">
        <v>100</v>
      </c>
      <c r="N1607" s="4">
        <v>39350</v>
      </c>
      <c r="O1607" s="1">
        <v>6.9392699999999996</v>
      </c>
      <c r="P1607" s="1">
        <v>9.5320999999999998</v>
      </c>
      <c r="Q1607" s="1">
        <v>8313.7369999999992</v>
      </c>
      <c r="R1607" s="1"/>
    </row>
    <row r="1608" spans="1:18" x14ac:dyDescent="0.2">
      <c r="A1608" t="s">
        <v>120</v>
      </c>
      <c r="B1608">
        <v>2008</v>
      </c>
      <c r="C1608" t="s">
        <v>24</v>
      </c>
      <c r="D1608" s="1">
        <v>80.555309999999906</v>
      </c>
      <c r="E1608" s="1">
        <v>76.001750000000001</v>
      </c>
      <c r="F1608" s="2">
        <v>3.6700000000000001E-3</v>
      </c>
      <c r="G1608" s="2">
        <v>12.02853</v>
      </c>
      <c r="H1608">
        <v>25.3</v>
      </c>
      <c r="I1608">
        <v>7</v>
      </c>
      <c r="J1608">
        <v>83</v>
      </c>
      <c r="K1608">
        <v>83</v>
      </c>
      <c r="L1608">
        <v>83</v>
      </c>
      <c r="M1608">
        <v>100</v>
      </c>
      <c r="N1608" s="4">
        <v>41660</v>
      </c>
      <c r="O1608" s="1">
        <v>7.1763199999999996</v>
      </c>
      <c r="P1608" s="1">
        <v>9.7256499999999999</v>
      </c>
      <c r="Q1608" s="1">
        <v>8341.5319999999992</v>
      </c>
      <c r="R1608" s="1"/>
    </row>
    <row r="1609" spans="1:18" x14ac:dyDescent="0.2">
      <c r="A1609" t="s">
        <v>120</v>
      </c>
      <c r="B1609">
        <v>2009</v>
      </c>
      <c r="C1609" t="s">
        <v>24</v>
      </c>
      <c r="D1609" s="1">
        <v>80.387630000000001</v>
      </c>
      <c r="E1609" s="1">
        <v>76.973100000000002</v>
      </c>
      <c r="F1609" s="2">
        <v>3.6149999999999902E-3</v>
      </c>
      <c r="G1609" s="2">
        <v>11.8729</v>
      </c>
      <c r="H1609">
        <v>25.4</v>
      </c>
      <c r="I1609">
        <v>7.2</v>
      </c>
      <c r="J1609">
        <v>76</v>
      </c>
      <c r="K1609">
        <v>83</v>
      </c>
      <c r="L1609">
        <v>83</v>
      </c>
      <c r="M1609">
        <v>100</v>
      </c>
      <c r="N1609" s="4">
        <v>40910</v>
      </c>
      <c r="O1609" s="1">
        <v>7.4491800000000001</v>
      </c>
      <c r="P1609" s="1">
        <v>10.22583</v>
      </c>
      <c r="Q1609" s="1">
        <v>8372.6630000000005</v>
      </c>
      <c r="R1609" s="1"/>
    </row>
    <row r="1610" spans="1:18" x14ac:dyDescent="0.2">
      <c r="A1610" t="s">
        <v>120</v>
      </c>
      <c r="B1610">
        <v>2010</v>
      </c>
      <c r="C1610" t="s">
        <v>24</v>
      </c>
      <c r="D1610" s="1">
        <v>80.616889999999998</v>
      </c>
      <c r="E1610" s="1">
        <v>74.428979999999996</v>
      </c>
      <c r="F1610" s="2">
        <v>3.565E-3</v>
      </c>
      <c r="G1610" s="2">
        <v>12.1</v>
      </c>
      <c r="H1610">
        <v>25.4</v>
      </c>
      <c r="I1610">
        <v>7.4</v>
      </c>
      <c r="J1610">
        <v>80</v>
      </c>
      <c r="K1610">
        <v>86</v>
      </c>
      <c r="L1610">
        <v>86</v>
      </c>
      <c r="M1610">
        <v>100</v>
      </c>
      <c r="N1610" s="4">
        <v>42360</v>
      </c>
      <c r="O1610" s="1">
        <v>7.3995800000000003</v>
      </c>
      <c r="P1610" s="1">
        <v>10.221019999999999</v>
      </c>
      <c r="Q1610" s="1">
        <v>8409.9490000000005</v>
      </c>
      <c r="R1610" s="1"/>
    </row>
    <row r="1611" spans="1:18" x14ac:dyDescent="0.2">
      <c r="A1611" t="s">
        <v>120</v>
      </c>
      <c r="B1611">
        <v>2011</v>
      </c>
      <c r="C1611" t="s">
        <v>24</v>
      </c>
      <c r="D1611" s="1">
        <v>81.009929999999997</v>
      </c>
      <c r="E1611" s="1">
        <v>71.602990000000005</v>
      </c>
      <c r="F1611" s="2">
        <v>3.5149999999999999E-3</v>
      </c>
      <c r="G1611" s="2">
        <v>11.9</v>
      </c>
      <c r="H1611">
        <v>25.4</v>
      </c>
      <c r="I1611">
        <v>7.6</v>
      </c>
      <c r="J1611">
        <v>84</v>
      </c>
      <c r="K1611">
        <v>89</v>
      </c>
      <c r="L1611">
        <v>89</v>
      </c>
      <c r="M1611">
        <v>100</v>
      </c>
      <c r="N1611" s="4">
        <v>44600</v>
      </c>
      <c r="O1611" s="1">
        <v>7.2878999999999996</v>
      </c>
      <c r="P1611" s="1">
        <v>10.02613</v>
      </c>
      <c r="Q1611" s="1">
        <v>8453.5010000000002</v>
      </c>
      <c r="R1611" s="1"/>
    </row>
    <row r="1612" spans="1:18" x14ac:dyDescent="0.2">
      <c r="A1612" t="s">
        <v>120</v>
      </c>
      <c r="B1612">
        <v>2012</v>
      </c>
      <c r="C1612" t="s">
        <v>24</v>
      </c>
      <c r="D1612" s="1">
        <v>81.039609999999996</v>
      </c>
      <c r="E1612" s="1">
        <v>68.408360000000002</v>
      </c>
      <c r="F1612" s="2">
        <v>3.4499999999999999E-3</v>
      </c>
      <c r="G1612" s="2">
        <v>12.1</v>
      </c>
      <c r="H1612">
        <v>25.5</v>
      </c>
      <c r="I1612">
        <v>7.8</v>
      </c>
      <c r="J1612">
        <v>88</v>
      </c>
      <c r="K1612">
        <v>92</v>
      </c>
      <c r="L1612">
        <v>92</v>
      </c>
      <c r="M1612">
        <v>100</v>
      </c>
      <c r="N1612" s="4">
        <v>46500</v>
      </c>
      <c r="O1612" s="1">
        <v>7.4325099999999997</v>
      </c>
      <c r="P1612" s="1">
        <v>10.199159999999999</v>
      </c>
      <c r="Q1612" s="1">
        <v>8502.2269999999899</v>
      </c>
      <c r="R1612" s="1"/>
    </row>
    <row r="1613" spans="1:18" x14ac:dyDescent="0.2">
      <c r="A1613" t="s">
        <v>120</v>
      </c>
      <c r="B1613">
        <v>2013</v>
      </c>
      <c r="C1613" t="s">
        <v>24</v>
      </c>
      <c r="D1613" s="1">
        <v>81.330309999999997</v>
      </c>
      <c r="E1613" s="1">
        <v>66.551580000000001</v>
      </c>
      <c r="F1613" s="2">
        <v>3.3399999999999901E-3</v>
      </c>
      <c r="G1613" s="2">
        <v>11.6</v>
      </c>
      <c r="H1613">
        <v>25.5</v>
      </c>
      <c r="I1613">
        <v>8</v>
      </c>
      <c r="J1613">
        <v>92</v>
      </c>
      <c r="K1613">
        <v>95</v>
      </c>
      <c r="L1613">
        <v>95</v>
      </c>
      <c r="M1613">
        <v>100</v>
      </c>
      <c r="N1613" s="4">
        <v>48050</v>
      </c>
      <c r="O1613" s="1">
        <v>7.4231299999999996</v>
      </c>
      <c r="P1613" s="1">
        <v>10.28575</v>
      </c>
      <c r="Q1613" s="1">
        <v>8556.1890000000003</v>
      </c>
      <c r="R1613" s="1"/>
    </row>
    <row r="1614" spans="1:18" x14ac:dyDescent="0.2">
      <c r="A1614" t="s">
        <v>120</v>
      </c>
      <c r="B1614">
        <v>2014</v>
      </c>
      <c r="C1614" t="s">
        <v>24</v>
      </c>
      <c r="D1614" s="1">
        <v>81.650829999999999</v>
      </c>
      <c r="E1614" s="1">
        <v>65.083209999999994</v>
      </c>
      <c r="F1614" s="2">
        <v>3.1449999999999998E-3</v>
      </c>
      <c r="G1614" s="2">
        <v>12.2</v>
      </c>
      <c r="H1614">
        <v>25.5</v>
      </c>
      <c r="I1614">
        <v>8.1999999999999993</v>
      </c>
      <c r="J1614">
        <v>96</v>
      </c>
      <c r="K1614">
        <v>98</v>
      </c>
      <c r="L1614">
        <v>98</v>
      </c>
      <c r="M1614">
        <v>100</v>
      </c>
      <c r="N1614" s="4">
        <v>48860</v>
      </c>
      <c r="O1614" s="1">
        <v>7.5186399999999898</v>
      </c>
      <c r="P1614" s="1">
        <v>10.368089999999899</v>
      </c>
      <c r="Q1614" s="1">
        <v>8615.2139999999999</v>
      </c>
      <c r="R1614" s="1"/>
    </row>
    <row r="1615" spans="1:18" x14ac:dyDescent="0.2">
      <c r="A1615" t="s">
        <v>120</v>
      </c>
      <c r="B1615">
        <v>2015</v>
      </c>
      <c r="C1615" t="s">
        <v>24</v>
      </c>
      <c r="D1615" s="1">
        <v>81.372550000000004</v>
      </c>
      <c r="E1615" s="1">
        <v>64.335759999999993</v>
      </c>
      <c r="F1615" s="2">
        <v>2.885E-3</v>
      </c>
      <c r="G1615" s="2">
        <v>11.6</v>
      </c>
      <c r="H1615">
        <v>25.5</v>
      </c>
      <c r="I1615">
        <v>8.4</v>
      </c>
      <c r="J1615">
        <v>96</v>
      </c>
      <c r="K1615">
        <v>93</v>
      </c>
      <c r="L1615">
        <v>93</v>
      </c>
      <c r="M1615">
        <v>100</v>
      </c>
      <c r="N1615" s="4">
        <v>49390</v>
      </c>
      <c r="O1615" s="1">
        <v>7.5120899999999997</v>
      </c>
      <c r="P1615" s="1">
        <v>10.367789999999999</v>
      </c>
      <c r="Q1615" s="1">
        <v>8678.66</v>
      </c>
      <c r="R1615" s="1"/>
    </row>
    <row r="1616" spans="1:18" x14ac:dyDescent="0.2">
      <c r="A1616" t="s">
        <v>120</v>
      </c>
      <c r="B1616">
        <v>2016</v>
      </c>
      <c r="C1616" t="s">
        <v>24</v>
      </c>
      <c r="D1616" s="1">
        <v>81.870310000000003</v>
      </c>
      <c r="E1616" s="1">
        <v>61.888449999999999</v>
      </c>
      <c r="F1616" s="2">
        <v>2.5950000000000001E-3</v>
      </c>
      <c r="G1616" s="2">
        <v>11.7</v>
      </c>
      <c r="H1616">
        <v>25.6</v>
      </c>
      <c r="I1616">
        <v>8.6</v>
      </c>
      <c r="J1616">
        <v>95</v>
      </c>
      <c r="K1616">
        <v>87</v>
      </c>
      <c r="L1616">
        <v>87</v>
      </c>
      <c r="M1616">
        <v>100</v>
      </c>
      <c r="N1616" s="4">
        <v>51600</v>
      </c>
      <c r="O1616" s="1">
        <v>7.5241899999999902</v>
      </c>
      <c r="P1616" s="1">
        <v>10.419169999999999</v>
      </c>
      <c r="Q1616" s="1">
        <v>8747.3009999999995</v>
      </c>
      <c r="R1616" s="1"/>
    </row>
    <row r="1617" spans="1:18" x14ac:dyDescent="0.2">
      <c r="A1617" t="s">
        <v>121</v>
      </c>
      <c r="B1617">
        <v>2000</v>
      </c>
      <c r="C1617" t="s">
        <v>24</v>
      </c>
      <c r="D1617" s="1">
        <v>66.459190000000007</v>
      </c>
      <c r="E1617" s="1">
        <v>161.03829999999999</v>
      </c>
      <c r="F1617" s="2">
        <v>6.9949999999999998E-2</v>
      </c>
      <c r="G1617" s="2">
        <v>0.65990000000000004</v>
      </c>
      <c r="H1617">
        <v>25.6</v>
      </c>
      <c r="I1617">
        <v>2</v>
      </c>
      <c r="J1617">
        <v>67</v>
      </c>
      <c r="K1617">
        <v>75</v>
      </c>
      <c r="L1617">
        <v>76</v>
      </c>
      <c r="M1617">
        <v>73.380499999999998</v>
      </c>
      <c r="N1617" s="4">
        <v>3470</v>
      </c>
      <c r="O1617" s="1">
        <v>0.86688999999999905</v>
      </c>
      <c r="P1617" s="1">
        <v>3.8936799999999998</v>
      </c>
      <c r="Q1617" s="1">
        <v>8122.741</v>
      </c>
      <c r="R1617" s="1"/>
    </row>
    <row r="1618" spans="1:18" x14ac:dyDescent="0.2">
      <c r="A1618" t="s">
        <v>121</v>
      </c>
      <c r="B1618">
        <v>2001</v>
      </c>
      <c r="C1618" t="s">
        <v>24</v>
      </c>
      <c r="D1618" s="1">
        <v>67.509059999999906</v>
      </c>
      <c r="E1618" s="1">
        <v>149.4924</v>
      </c>
      <c r="F1618" s="2">
        <v>6.4279999999999907E-2</v>
      </c>
      <c r="G1618" s="2">
        <v>0.50468000000000002</v>
      </c>
      <c r="H1618">
        <v>25.6</v>
      </c>
      <c r="I1618">
        <v>2.1</v>
      </c>
      <c r="J1618">
        <v>68</v>
      </c>
      <c r="K1618">
        <v>77</v>
      </c>
      <c r="L1618">
        <v>77</v>
      </c>
      <c r="M1618">
        <v>74.817759999999893</v>
      </c>
      <c r="N1618" s="4">
        <v>3840</v>
      </c>
      <c r="O1618" s="1">
        <v>0.79006999999999905</v>
      </c>
      <c r="P1618" s="1">
        <v>3.6704599999999998</v>
      </c>
      <c r="Q1618" s="1">
        <v>8197.2980000000007</v>
      </c>
      <c r="R1618" s="1"/>
    </row>
    <row r="1619" spans="1:18" x14ac:dyDescent="0.2">
      <c r="A1619" t="s">
        <v>121</v>
      </c>
      <c r="B1619">
        <v>2002</v>
      </c>
      <c r="C1619" t="s">
        <v>24</v>
      </c>
      <c r="D1619" s="1">
        <v>68.005519999999905</v>
      </c>
      <c r="E1619" s="1">
        <v>143.6747</v>
      </c>
      <c r="F1619" s="2">
        <v>5.806E-2</v>
      </c>
      <c r="G1619" s="2">
        <v>0.54818</v>
      </c>
      <c r="H1619">
        <v>25.7</v>
      </c>
      <c r="I1619">
        <v>2.2000000000000002</v>
      </c>
      <c r="J1619">
        <v>66</v>
      </c>
      <c r="K1619">
        <v>80</v>
      </c>
      <c r="L1619">
        <v>76</v>
      </c>
      <c r="M1619">
        <v>76.267600000000002</v>
      </c>
      <c r="N1619" s="4">
        <v>4230</v>
      </c>
      <c r="O1619" s="1">
        <v>0.73392000000000002</v>
      </c>
      <c r="P1619" s="1">
        <v>3.68486</v>
      </c>
      <c r="Q1619" s="1">
        <v>8277.0609999999997</v>
      </c>
      <c r="R1619" s="1"/>
    </row>
    <row r="1620" spans="1:18" x14ac:dyDescent="0.2">
      <c r="A1620" t="s">
        <v>121</v>
      </c>
      <c r="B1620">
        <v>2003</v>
      </c>
      <c r="C1620" t="s">
        <v>24</v>
      </c>
      <c r="D1620" s="1">
        <v>68.069699999999997</v>
      </c>
      <c r="E1620" s="1">
        <v>150.88290000000001</v>
      </c>
      <c r="F1620" s="2">
        <v>5.2135000000000001E-2</v>
      </c>
      <c r="G1620" s="2">
        <v>0.55137999999999998</v>
      </c>
      <c r="H1620">
        <v>25.8</v>
      </c>
      <c r="I1620">
        <v>2.2999999999999998</v>
      </c>
      <c r="J1620">
        <v>67</v>
      </c>
      <c r="K1620">
        <v>79</v>
      </c>
      <c r="L1620">
        <v>77</v>
      </c>
      <c r="M1620">
        <v>77.730519999999999</v>
      </c>
      <c r="N1620" s="4">
        <v>4710</v>
      </c>
      <c r="O1620" s="1">
        <v>0.77864999999999995</v>
      </c>
      <c r="P1620" s="1">
        <v>5.9456699999999998</v>
      </c>
      <c r="Q1620" s="1">
        <v>8361.4330000000009</v>
      </c>
      <c r="R1620" s="1"/>
    </row>
    <row r="1621" spans="1:18" x14ac:dyDescent="0.2">
      <c r="A1621" t="s">
        <v>121</v>
      </c>
      <c r="B1621">
        <v>2004</v>
      </c>
      <c r="C1621" t="s">
        <v>24</v>
      </c>
      <c r="D1621" s="1">
        <v>68.690600000000003</v>
      </c>
      <c r="E1621" s="1">
        <v>151.0812</v>
      </c>
      <c r="F1621" s="2">
        <v>4.7225000000000003E-2</v>
      </c>
      <c r="G1621" s="2">
        <v>0.62856000000000001</v>
      </c>
      <c r="H1621">
        <v>25.9</v>
      </c>
      <c r="I1621">
        <v>2.2999999999999998</v>
      </c>
      <c r="J1621">
        <v>67</v>
      </c>
      <c r="K1621">
        <v>78</v>
      </c>
      <c r="L1621">
        <v>77</v>
      </c>
      <c r="M1621">
        <v>79.206000000000003</v>
      </c>
      <c r="N1621" s="4">
        <v>5130</v>
      </c>
      <c r="O1621" s="1">
        <v>0.86348999999999998</v>
      </c>
      <c r="P1621" s="1">
        <v>7.1947799999999997</v>
      </c>
      <c r="Q1621" s="1">
        <v>8448.9459999999999</v>
      </c>
      <c r="R1621" s="1"/>
    </row>
    <row r="1622" spans="1:18" x14ac:dyDescent="0.2">
      <c r="A1622" t="s">
        <v>121</v>
      </c>
      <c r="B1622">
        <v>2005</v>
      </c>
      <c r="C1622" t="s">
        <v>24</v>
      </c>
      <c r="D1622" s="1">
        <v>68.673509999999993</v>
      </c>
      <c r="E1622" s="1">
        <v>159.9939</v>
      </c>
      <c r="F1622" s="2">
        <v>4.3389999999999998E-2</v>
      </c>
      <c r="G1622" s="2">
        <v>0.73443999999999998</v>
      </c>
      <c r="H1622">
        <v>26</v>
      </c>
      <c r="I1622">
        <v>2.5</v>
      </c>
      <c r="J1622">
        <v>67</v>
      </c>
      <c r="K1622">
        <v>79</v>
      </c>
      <c r="L1622">
        <v>75</v>
      </c>
      <c r="M1622">
        <v>80.693550000000002</v>
      </c>
      <c r="N1622" s="4">
        <v>6380</v>
      </c>
      <c r="O1622" s="1">
        <v>0.91786999999999996</v>
      </c>
      <c r="P1622" s="1">
        <v>7.4352499999999999</v>
      </c>
      <c r="Q1622" s="1">
        <v>8538.6049999999996</v>
      </c>
      <c r="R1622" s="1"/>
    </row>
    <row r="1623" spans="1:18" x14ac:dyDescent="0.2">
      <c r="A1623" t="s">
        <v>121</v>
      </c>
      <c r="B1623">
        <v>2006</v>
      </c>
      <c r="C1623" t="s">
        <v>24</v>
      </c>
      <c r="D1623" s="1">
        <v>69.353769999999997</v>
      </c>
      <c r="E1623" s="1">
        <v>153.1447</v>
      </c>
      <c r="F1623" s="2">
        <v>4.0954999999999998E-2</v>
      </c>
      <c r="G1623" s="2">
        <v>0.84983999999999904</v>
      </c>
      <c r="H1623">
        <v>26</v>
      </c>
      <c r="I1623">
        <v>2.6</v>
      </c>
      <c r="J1623">
        <v>69</v>
      </c>
      <c r="K1623">
        <v>80</v>
      </c>
      <c r="L1623">
        <v>78</v>
      </c>
      <c r="M1623">
        <v>82.193309999999997</v>
      </c>
      <c r="N1623" s="4">
        <v>8710</v>
      </c>
      <c r="O1623" s="1">
        <v>0.86622999999999895</v>
      </c>
      <c r="P1623" s="1">
        <v>5.7613500000000002</v>
      </c>
      <c r="Q1623" s="1">
        <v>8630.1460000000006</v>
      </c>
      <c r="R1623" s="1"/>
    </row>
    <row r="1624" spans="1:18" x14ac:dyDescent="0.2">
      <c r="A1624" t="s">
        <v>121</v>
      </c>
      <c r="B1624">
        <v>2007</v>
      </c>
      <c r="C1624" t="s">
        <v>24</v>
      </c>
      <c r="D1624" s="1">
        <v>70.390909999999906</v>
      </c>
      <c r="E1624" s="1">
        <v>140.58770000000001</v>
      </c>
      <c r="F1624" s="2">
        <v>3.9359999999999999E-2</v>
      </c>
      <c r="G1624" s="2">
        <v>0.95477000000000001</v>
      </c>
      <c r="H1624">
        <v>26.1</v>
      </c>
      <c r="I1624">
        <v>2.7</v>
      </c>
      <c r="J1624">
        <v>75</v>
      </c>
      <c r="K1624">
        <v>81</v>
      </c>
      <c r="L1624">
        <v>79</v>
      </c>
      <c r="M1624">
        <v>83.705359999999999</v>
      </c>
      <c r="N1624" s="4">
        <v>10770</v>
      </c>
      <c r="O1624" s="1">
        <v>0.90688999999999997</v>
      </c>
      <c r="P1624" s="1">
        <v>4.6637399999999998</v>
      </c>
      <c r="Q1624" s="1">
        <v>8724.2430000000004</v>
      </c>
      <c r="R1624" s="1"/>
    </row>
    <row r="1625" spans="1:18" x14ac:dyDescent="0.2">
      <c r="A1625" t="s">
        <v>121</v>
      </c>
      <c r="B1625">
        <v>2008</v>
      </c>
      <c r="C1625" t="s">
        <v>24</v>
      </c>
      <c r="D1625" s="1">
        <v>70.354119999999995</v>
      </c>
      <c r="E1625" s="1">
        <v>142.13149999999999</v>
      </c>
      <c r="F1625" s="2">
        <v>3.8195E-2</v>
      </c>
      <c r="G1625" s="2">
        <v>1.1248799999999901</v>
      </c>
      <c r="H1625">
        <v>26.2</v>
      </c>
      <c r="I1625">
        <v>2.9</v>
      </c>
      <c r="J1625">
        <v>79</v>
      </c>
      <c r="K1625">
        <v>85</v>
      </c>
      <c r="L1625">
        <v>81</v>
      </c>
      <c r="M1625">
        <v>85.228969999999904</v>
      </c>
      <c r="N1625" s="4">
        <v>12600</v>
      </c>
      <c r="O1625" s="1">
        <v>0.86373999999999995</v>
      </c>
      <c r="P1625" s="1">
        <v>4.0523499999999997</v>
      </c>
      <c r="Q1625" s="1">
        <v>8821.8729999999996</v>
      </c>
      <c r="R1625" s="1"/>
    </row>
    <row r="1626" spans="1:18" x14ac:dyDescent="0.2">
      <c r="A1626" t="s">
        <v>121</v>
      </c>
      <c r="B1626">
        <v>2009</v>
      </c>
      <c r="C1626" t="s">
        <v>24</v>
      </c>
      <c r="D1626" s="1">
        <v>70.875029999999995</v>
      </c>
      <c r="E1626" s="1">
        <v>133.00980000000001</v>
      </c>
      <c r="F1626" s="2">
        <v>3.7014999999999999E-2</v>
      </c>
      <c r="G1626" s="2">
        <v>1.9175599999999999</v>
      </c>
      <c r="H1626">
        <v>26.3</v>
      </c>
      <c r="I1626">
        <v>3</v>
      </c>
      <c r="J1626">
        <v>85</v>
      </c>
      <c r="K1626">
        <v>84</v>
      </c>
      <c r="L1626">
        <v>81</v>
      </c>
      <c r="M1626">
        <v>85.917439999999999</v>
      </c>
      <c r="N1626" s="4">
        <v>14040</v>
      </c>
      <c r="O1626" s="1">
        <v>1.13073</v>
      </c>
      <c r="P1626" s="1">
        <v>5.2023099999999998</v>
      </c>
      <c r="Q1626" s="1">
        <v>8924.3880000000008</v>
      </c>
      <c r="R1626" s="1"/>
    </row>
    <row r="1627" spans="1:18" x14ac:dyDescent="0.2">
      <c r="A1627" t="s">
        <v>121</v>
      </c>
      <c r="B1627">
        <v>2010</v>
      </c>
      <c r="C1627" t="s">
        <v>24</v>
      </c>
      <c r="D1627" s="1">
        <v>71.096450000000004</v>
      </c>
      <c r="E1627" s="1">
        <v>131.82310000000001</v>
      </c>
      <c r="F1627" s="2">
        <v>3.5534999999999997E-2</v>
      </c>
      <c r="G1627" s="2">
        <v>1.92164</v>
      </c>
      <c r="H1627">
        <v>26.4</v>
      </c>
      <c r="I1627">
        <v>3.2</v>
      </c>
      <c r="J1627">
        <v>89</v>
      </c>
      <c r="K1627">
        <v>85</v>
      </c>
      <c r="L1627">
        <v>81</v>
      </c>
      <c r="M1627">
        <v>86.605999999999995</v>
      </c>
      <c r="N1627" s="4">
        <v>14930</v>
      </c>
      <c r="O1627" s="1">
        <v>1.01078</v>
      </c>
      <c r="P1627" s="1">
        <v>4.76776</v>
      </c>
      <c r="Q1627" s="1">
        <v>9032.4609999999993</v>
      </c>
      <c r="R1627" s="1"/>
    </row>
    <row r="1628" spans="1:18" x14ac:dyDescent="0.2">
      <c r="A1628" t="s">
        <v>121</v>
      </c>
      <c r="B1628">
        <v>2011</v>
      </c>
      <c r="C1628" t="s">
        <v>24</v>
      </c>
      <c r="D1628" s="1">
        <v>71.637799999999999</v>
      </c>
      <c r="E1628" s="1">
        <v>129.18719999999999</v>
      </c>
      <c r="F1628" s="2">
        <v>3.3394999999999897E-2</v>
      </c>
      <c r="G1628" s="2">
        <v>1.9670399999999999</v>
      </c>
      <c r="H1628">
        <v>26.5</v>
      </c>
      <c r="I1628">
        <v>3.5</v>
      </c>
      <c r="J1628">
        <v>92</v>
      </c>
      <c r="K1628">
        <v>91</v>
      </c>
      <c r="L1628">
        <v>87</v>
      </c>
      <c r="M1628">
        <v>87.293949999999995</v>
      </c>
      <c r="N1628" s="4">
        <v>14680</v>
      </c>
      <c r="O1628" s="1">
        <v>0.94791000000000003</v>
      </c>
      <c r="P1628" s="1">
        <v>4.5081499999999997</v>
      </c>
      <c r="Q1628" s="1">
        <v>9146.2749999999996</v>
      </c>
      <c r="R1628" s="1"/>
    </row>
    <row r="1629" spans="1:18" x14ac:dyDescent="0.2">
      <c r="A1629" t="s">
        <v>121</v>
      </c>
      <c r="B1629">
        <v>2012</v>
      </c>
      <c r="C1629" t="s">
        <v>24</v>
      </c>
      <c r="D1629" s="1">
        <v>71.945920000000001</v>
      </c>
      <c r="E1629" s="1">
        <v>126.39190000000001</v>
      </c>
      <c r="F1629" s="2">
        <v>3.1099999999999999E-2</v>
      </c>
      <c r="G1629" s="2">
        <v>2.00815999999999</v>
      </c>
      <c r="H1629">
        <v>26.6</v>
      </c>
      <c r="I1629">
        <v>3.7</v>
      </c>
      <c r="J1629">
        <v>94</v>
      </c>
      <c r="K1629">
        <v>92</v>
      </c>
      <c r="L1629">
        <v>89</v>
      </c>
      <c r="M1629">
        <v>87.980869999999996</v>
      </c>
      <c r="N1629" s="4">
        <v>15280</v>
      </c>
      <c r="O1629" s="1">
        <v>1.11365</v>
      </c>
      <c r="P1629" s="1">
        <v>4.90177</v>
      </c>
      <c r="Q1629" s="1">
        <v>9264.6919999999991</v>
      </c>
      <c r="R1629" s="1"/>
    </row>
    <row r="1630" spans="1:18" x14ac:dyDescent="0.2">
      <c r="A1630" t="s">
        <v>121</v>
      </c>
      <c r="B1630">
        <v>2013</v>
      </c>
      <c r="C1630" t="s">
        <v>24</v>
      </c>
      <c r="D1630" s="1">
        <v>72.333529999999996</v>
      </c>
      <c r="E1630" s="1">
        <v>123.6808</v>
      </c>
      <c r="F1630" s="2">
        <v>2.8805000000000001E-2</v>
      </c>
      <c r="G1630" s="2">
        <v>2.0784400000000001</v>
      </c>
      <c r="H1630">
        <v>26.7</v>
      </c>
      <c r="I1630">
        <v>4</v>
      </c>
      <c r="J1630">
        <v>98</v>
      </c>
      <c r="K1630">
        <v>96</v>
      </c>
      <c r="L1630">
        <v>93</v>
      </c>
      <c r="M1630">
        <v>88.666529999999995</v>
      </c>
      <c r="N1630" s="4">
        <v>16360</v>
      </c>
      <c r="O1630" s="1">
        <v>1.06307</v>
      </c>
      <c r="P1630" s="1">
        <v>5.0541400000000003</v>
      </c>
      <c r="Q1630" s="1">
        <v>9385.4680000000008</v>
      </c>
      <c r="R1630" s="1"/>
    </row>
    <row r="1631" spans="1:18" x14ac:dyDescent="0.2">
      <c r="A1631" t="s">
        <v>121</v>
      </c>
      <c r="B1631">
        <v>2014</v>
      </c>
      <c r="C1631" t="s">
        <v>24</v>
      </c>
      <c r="D1631" s="1">
        <v>72.641229999999993</v>
      </c>
      <c r="E1631" s="1">
        <v>121.4729</v>
      </c>
      <c r="F1631" s="2">
        <v>2.7039999999999901E-2</v>
      </c>
      <c r="G1631" s="2">
        <v>1.99987</v>
      </c>
      <c r="H1631">
        <v>26.8</v>
      </c>
      <c r="I1631">
        <v>4.2</v>
      </c>
      <c r="J1631">
        <v>98</v>
      </c>
      <c r="K1631">
        <v>97</v>
      </c>
      <c r="L1631">
        <v>94</v>
      </c>
      <c r="M1631">
        <v>89.350279999999998</v>
      </c>
      <c r="N1631" s="4">
        <v>17300</v>
      </c>
      <c r="O1631" s="1">
        <v>1.12798</v>
      </c>
      <c r="P1631" s="1">
        <v>5.46774</v>
      </c>
      <c r="Q1631" s="1">
        <v>9505.6219999999994</v>
      </c>
      <c r="R1631" s="1"/>
    </row>
    <row r="1632" spans="1:18" x14ac:dyDescent="0.2">
      <c r="A1632" t="s">
        <v>121</v>
      </c>
      <c r="B1632">
        <v>2015</v>
      </c>
      <c r="C1632" t="s">
        <v>24</v>
      </c>
      <c r="D1632" s="1">
        <v>72.887150000000005</v>
      </c>
      <c r="E1632" s="1">
        <v>119.50360000000001</v>
      </c>
      <c r="F1632" s="2">
        <v>2.6044999999999999E-2</v>
      </c>
      <c r="G1632" s="2">
        <v>4.1385399999999999</v>
      </c>
      <c r="H1632">
        <v>26.9</v>
      </c>
      <c r="I1632">
        <v>4.5999999999999996</v>
      </c>
      <c r="J1632">
        <v>98</v>
      </c>
      <c r="K1632">
        <v>98</v>
      </c>
      <c r="L1632">
        <v>96</v>
      </c>
      <c r="M1632">
        <v>90.031679999999994</v>
      </c>
      <c r="N1632" s="4">
        <v>17290</v>
      </c>
      <c r="O1632" s="1">
        <v>1.3026199999999999</v>
      </c>
      <c r="P1632" s="1">
        <v>6.7139499999999996</v>
      </c>
      <c r="Q1632" s="1">
        <v>9622.7450000000008</v>
      </c>
      <c r="R1632" s="1"/>
    </row>
    <row r="1633" spans="1:18" x14ac:dyDescent="0.2">
      <c r="A1633" t="s">
        <v>121</v>
      </c>
      <c r="B1633">
        <v>2016</v>
      </c>
      <c r="C1633" t="s">
        <v>24</v>
      </c>
      <c r="D1633" s="1">
        <v>73.077190000000002</v>
      </c>
      <c r="E1633" s="1">
        <v>117.6489</v>
      </c>
      <c r="F1633" s="2">
        <v>2.5669999999999998E-2</v>
      </c>
      <c r="G1633" s="2">
        <v>3.0532599999999999</v>
      </c>
      <c r="H1633">
        <v>27.1</v>
      </c>
      <c r="I1633">
        <v>4.9000000000000004</v>
      </c>
      <c r="J1633">
        <v>98</v>
      </c>
      <c r="K1633">
        <v>98</v>
      </c>
      <c r="L1633">
        <v>97</v>
      </c>
      <c r="M1633">
        <v>90.710309999999893</v>
      </c>
      <c r="N1633" s="4">
        <v>16280</v>
      </c>
      <c r="O1633" s="1">
        <v>1.1634</v>
      </c>
      <c r="P1633" s="1">
        <v>6.6631299999999998</v>
      </c>
      <c r="Q1633" s="1">
        <v>9736.0429999999997</v>
      </c>
      <c r="R1633" s="1"/>
    </row>
    <row r="1634" spans="1:18" x14ac:dyDescent="0.2">
      <c r="A1634" t="s">
        <v>122</v>
      </c>
      <c r="B1634">
        <v>2000</v>
      </c>
      <c r="C1634" t="s">
        <v>24</v>
      </c>
      <c r="D1634" s="1">
        <v>77.901889999999995</v>
      </c>
      <c r="E1634" s="1">
        <v>99.349140000000006</v>
      </c>
      <c r="F1634" s="2">
        <v>4.5599999999999998E-3</v>
      </c>
      <c r="G1634" s="2">
        <v>11.211370000000001</v>
      </c>
      <c r="H1634">
        <v>25.5</v>
      </c>
      <c r="I1634">
        <v>6.6</v>
      </c>
      <c r="J1634">
        <v>82</v>
      </c>
      <c r="K1634">
        <v>96</v>
      </c>
      <c r="L1634">
        <v>95</v>
      </c>
      <c r="M1634">
        <v>100</v>
      </c>
      <c r="N1634" s="4">
        <v>28690</v>
      </c>
      <c r="O1634" s="1">
        <v>5.9192499999999999</v>
      </c>
      <c r="P1634" s="1">
        <v>7.9420000000000002</v>
      </c>
      <c r="Q1634" s="1">
        <v>10282.032999999999</v>
      </c>
      <c r="R1634" s="1"/>
    </row>
    <row r="1635" spans="1:18" x14ac:dyDescent="0.2">
      <c r="A1635" t="s">
        <v>122</v>
      </c>
      <c r="B1635">
        <v>2001</v>
      </c>
      <c r="C1635" t="s">
        <v>24</v>
      </c>
      <c r="D1635" s="1">
        <v>78.303790000000006</v>
      </c>
      <c r="E1635" s="1">
        <v>98.106859999999998</v>
      </c>
      <c r="F1635" s="2">
        <v>4.3899999999999998E-3</v>
      </c>
      <c r="G1635" s="2">
        <v>11.0093</v>
      </c>
      <c r="H1635">
        <v>25.5</v>
      </c>
      <c r="I1635">
        <v>6.6</v>
      </c>
      <c r="J1635">
        <v>82</v>
      </c>
      <c r="K1635">
        <v>96</v>
      </c>
      <c r="L1635">
        <v>95</v>
      </c>
      <c r="M1635">
        <v>99.999989999999997</v>
      </c>
      <c r="N1635" s="4">
        <v>29480</v>
      </c>
      <c r="O1635" s="1">
        <v>6.1059099999999997</v>
      </c>
      <c r="P1635" s="1">
        <v>8.1053199999999901</v>
      </c>
      <c r="Q1635" s="1">
        <v>10319.019</v>
      </c>
      <c r="R1635" s="1"/>
    </row>
    <row r="1636" spans="1:18" x14ac:dyDescent="0.2">
      <c r="A1636" t="s">
        <v>122</v>
      </c>
      <c r="B1636">
        <v>2002</v>
      </c>
      <c r="C1636" t="s">
        <v>24</v>
      </c>
      <c r="D1636" s="1">
        <v>78.403279999999995</v>
      </c>
      <c r="E1636" s="1">
        <v>96.577200000000005</v>
      </c>
      <c r="F1636" s="2">
        <v>4.2599999999999999E-3</v>
      </c>
      <c r="G1636" s="2">
        <v>11.293659999999999</v>
      </c>
      <c r="H1636">
        <v>25.6</v>
      </c>
      <c r="I1636">
        <v>6.6</v>
      </c>
      <c r="J1636">
        <v>82</v>
      </c>
      <c r="K1636">
        <v>96</v>
      </c>
      <c r="L1636">
        <v>95</v>
      </c>
      <c r="M1636">
        <v>100</v>
      </c>
      <c r="N1636" s="4">
        <v>30990</v>
      </c>
      <c r="O1636" s="1">
        <v>6.0921199999999898</v>
      </c>
      <c r="P1636" s="1">
        <v>8.2635000000000005</v>
      </c>
      <c r="Q1636" s="1">
        <v>10364.885</v>
      </c>
      <c r="R1636" s="1"/>
    </row>
    <row r="1637" spans="1:18" x14ac:dyDescent="0.2">
      <c r="A1637" t="s">
        <v>122</v>
      </c>
      <c r="B1637">
        <v>2003</v>
      </c>
      <c r="C1637" t="s">
        <v>24</v>
      </c>
      <c r="D1637" s="1">
        <v>78.616299999999995</v>
      </c>
      <c r="E1637" s="1">
        <v>93.562419999999904</v>
      </c>
      <c r="F1637" s="2">
        <v>4.1549999999999998E-3</v>
      </c>
      <c r="G1637" s="2">
        <v>11.278839999999899</v>
      </c>
      <c r="H1637">
        <v>25.6</v>
      </c>
      <c r="I1637">
        <v>6.6</v>
      </c>
      <c r="J1637">
        <v>82</v>
      </c>
      <c r="K1637">
        <v>96</v>
      </c>
      <c r="L1637">
        <v>95</v>
      </c>
      <c r="M1637">
        <v>100</v>
      </c>
      <c r="N1637" s="4">
        <v>31630</v>
      </c>
      <c r="O1637" s="1">
        <v>6.7605199999999996</v>
      </c>
      <c r="P1637" s="1">
        <v>9.1059699999999992</v>
      </c>
      <c r="Q1637" s="1">
        <v>10419.031999999999</v>
      </c>
      <c r="R1637" s="1"/>
    </row>
    <row r="1638" spans="1:18" x14ac:dyDescent="0.2">
      <c r="A1638" t="s">
        <v>122</v>
      </c>
      <c r="B1638">
        <v>2004</v>
      </c>
      <c r="C1638" t="s">
        <v>24</v>
      </c>
      <c r="D1638" s="1">
        <v>79.188850000000002</v>
      </c>
      <c r="E1638" s="1">
        <v>89.456440000000001</v>
      </c>
      <c r="F1638" s="2">
        <v>4.0699999999999998E-3</v>
      </c>
      <c r="G1638" s="2">
        <v>12.04599</v>
      </c>
      <c r="H1638">
        <v>25.7</v>
      </c>
      <c r="I1638">
        <v>6.6</v>
      </c>
      <c r="J1638">
        <v>82</v>
      </c>
      <c r="K1638">
        <v>96</v>
      </c>
      <c r="L1638">
        <v>95</v>
      </c>
      <c r="M1638">
        <v>100</v>
      </c>
      <c r="N1638" s="4">
        <v>32660</v>
      </c>
      <c r="O1638" s="1">
        <v>6.9517399999999903</v>
      </c>
      <c r="P1638" s="1">
        <v>9.1250499999999999</v>
      </c>
      <c r="Q1638" s="1">
        <v>10480.117</v>
      </c>
      <c r="R1638" s="1"/>
    </row>
    <row r="1639" spans="1:18" x14ac:dyDescent="0.2">
      <c r="A1639" t="s">
        <v>122</v>
      </c>
      <c r="B1639">
        <v>2005</v>
      </c>
      <c r="C1639" t="s">
        <v>24</v>
      </c>
      <c r="D1639" s="1">
        <v>79.200670000000002</v>
      </c>
      <c r="E1639" s="1">
        <v>88.145420000000001</v>
      </c>
      <c r="F1639" s="2">
        <v>4.0000000000000001E-3</v>
      </c>
      <c r="G1639" s="2">
        <v>12.214449999999999</v>
      </c>
      <c r="H1639">
        <v>25.7</v>
      </c>
      <c r="I1639">
        <v>6.7</v>
      </c>
      <c r="J1639">
        <v>88</v>
      </c>
      <c r="K1639">
        <v>97</v>
      </c>
      <c r="L1639">
        <v>97</v>
      </c>
      <c r="M1639">
        <v>100</v>
      </c>
      <c r="N1639" s="4">
        <v>33720</v>
      </c>
      <c r="O1639" s="1">
        <v>6.9151899999999902</v>
      </c>
      <c r="P1639" s="1">
        <v>9.0069800000000004</v>
      </c>
      <c r="Q1639" s="1">
        <v>10546.886</v>
      </c>
      <c r="R1639" s="1"/>
    </row>
    <row r="1640" spans="1:18" x14ac:dyDescent="0.2">
      <c r="A1640" t="s">
        <v>122</v>
      </c>
      <c r="B1640">
        <v>2006</v>
      </c>
      <c r="C1640" t="s">
        <v>24</v>
      </c>
      <c r="D1640" s="1">
        <v>79.731639999999999</v>
      </c>
      <c r="E1640" s="1">
        <v>84.604590000000002</v>
      </c>
      <c r="F1640" s="2">
        <v>3.9300000000000003E-3</v>
      </c>
      <c r="G1640" s="2">
        <v>10.9433899999999</v>
      </c>
      <c r="H1640">
        <v>25.8</v>
      </c>
      <c r="I1640">
        <v>6.7</v>
      </c>
      <c r="J1640">
        <v>92</v>
      </c>
      <c r="K1640">
        <v>99</v>
      </c>
      <c r="L1640">
        <v>98</v>
      </c>
      <c r="M1640">
        <v>100</v>
      </c>
      <c r="N1640" s="4">
        <v>35870</v>
      </c>
      <c r="O1640" s="1">
        <v>6.7756899999999902</v>
      </c>
      <c r="P1640" s="1">
        <v>8.9120799999999996</v>
      </c>
      <c r="Q1640" s="1">
        <v>10619.475</v>
      </c>
      <c r="R1640" s="1"/>
    </row>
    <row r="1641" spans="1:18" x14ac:dyDescent="0.2">
      <c r="A1641" t="s">
        <v>122</v>
      </c>
      <c r="B1641">
        <v>2007</v>
      </c>
      <c r="C1641" t="s">
        <v>24</v>
      </c>
      <c r="D1641" s="1">
        <v>79.816079999999999</v>
      </c>
      <c r="E1641" s="1">
        <v>85.751750000000001</v>
      </c>
      <c r="F1641" s="2">
        <v>3.8649999999999999E-3</v>
      </c>
      <c r="G1641" s="2">
        <v>13.432689999999999</v>
      </c>
      <c r="H1641">
        <v>25.8</v>
      </c>
      <c r="I1641">
        <v>6.7</v>
      </c>
      <c r="J1641">
        <v>92</v>
      </c>
      <c r="K1641">
        <v>99</v>
      </c>
      <c r="L1641">
        <v>98</v>
      </c>
      <c r="M1641">
        <v>100</v>
      </c>
      <c r="N1641" s="4">
        <v>37360</v>
      </c>
      <c r="O1641" s="1">
        <v>6.7513899999999998</v>
      </c>
      <c r="P1641" s="1">
        <v>8.9488800000000008</v>
      </c>
      <c r="Q1641" s="1">
        <v>10697.572</v>
      </c>
      <c r="R1641" s="1"/>
    </row>
    <row r="1642" spans="1:18" x14ac:dyDescent="0.2">
      <c r="A1642" t="s">
        <v>122</v>
      </c>
      <c r="B1642">
        <v>2008</v>
      </c>
      <c r="C1642" t="s">
        <v>24</v>
      </c>
      <c r="D1642" s="1">
        <v>79.872060000000005</v>
      </c>
      <c r="E1642" s="1">
        <v>85.989800000000002</v>
      </c>
      <c r="F1642" s="2">
        <v>3.7950000000000002E-3</v>
      </c>
      <c r="G1642" s="2">
        <v>10.506269999999899</v>
      </c>
      <c r="H1642">
        <v>25.9</v>
      </c>
      <c r="I1642">
        <v>6.7</v>
      </c>
      <c r="J1642">
        <v>93</v>
      </c>
      <c r="K1642">
        <v>99</v>
      </c>
      <c r="L1642">
        <v>99</v>
      </c>
      <c r="M1642">
        <v>100</v>
      </c>
      <c r="N1642" s="4">
        <v>39030</v>
      </c>
      <c r="O1642" s="1">
        <v>7.2014300000000002</v>
      </c>
      <c r="P1642" s="1">
        <v>9.3367899999999899</v>
      </c>
      <c r="Q1642" s="1">
        <v>10778.758</v>
      </c>
      <c r="R1642" s="1"/>
    </row>
    <row r="1643" spans="1:18" x14ac:dyDescent="0.2">
      <c r="A1643" t="s">
        <v>122</v>
      </c>
      <c r="B1643">
        <v>2009</v>
      </c>
      <c r="C1643" t="s">
        <v>24</v>
      </c>
      <c r="D1643" s="1">
        <v>80.089799999999997</v>
      </c>
      <c r="E1643" s="1">
        <v>84.167029999999997</v>
      </c>
      <c r="F1643" s="2">
        <v>3.725E-3</v>
      </c>
      <c r="G1643" s="2">
        <v>10.102930000000001</v>
      </c>
      <c r="H1643">
        <v>25.9</v>
      </c>
      <c r="I1643">
        <v>6.7</v>
      </c>
      <c r="J1643">
        <v>95</v>
      </c>
      <c r="K1643">
        <v>98</v>
      </c>
      <c r="L1643">
        <v>98</v>
      </c>
      <c r="M1643">
        <v>100</v>
      </c>
      <c r="N1643" s="4">
        <v>38060</v>
      </c>
      <c r="O1643" s="1">
        <v>7.8811299999999997</v>
      </c>
      <c r="P1643" s="1">
        <v>10.13504</v>
      </c>
      <c r="Q1643" s="1">
        <v>10859.94</v>
      </c>
      <c r="R1643" s="1"/>
    </row>
    <row r="1644" spans="1:18" x14ac:dyDescent="0.2">
      <c r="A1644" t="s">
        <v>122</v>
      </c>
      <c r="B1644">
        <v>2010</v>
      </c>
      <c r="C1644" t="s">
        <v>24</v>
      </c>
      <c r="D1644" s="1">
        <v>80.159390000000002</v>
      </c>
      <c r="E1644" s="1">
        <v>81.236530000000002</v>
      </c>
      <c r="F1644" s="2">
        <v>3.6649999999999999E-3</v>
      </c>
      <c r="G1644" s="2">
        <v>10.27107</v>
      </c>
      <c r="H1644">
        <v>25.9</v>
      </c>
      <c r="I1644">
        <v>6.7</v>
      </c>
      <c r="J1644">
        <v>95</v>
      </c>
      <c r="K1644">
        <v>98</v>
      </c>
      <c r="L1644">
        <v>98</v>
      </c>
      <c r="M1644">
        <v>100</v>
      </c>
      <c r="N1644" s="4">
        <v>41310</v>
      </c>
      <c r="O1644" s="1">
        <v>7.7532399999999901</v>
      </c>
      <c r="P1644" s="1">
        <v>9.9747299999999992</v>
      </c>
      <c r="Q1644" s="1">
        <v>10938.739</v>
      </c>
      <c r="R1644" s="1"/>
    </row>
    <row r="1645" spans="1:18" x14ac:dyDescent="0.2">
      <c r="A1645" t="s">
        <v>122</v>
      </c>
      <c r="B1645">
        <v>2011</v>
      </c>
      <c r="C1645" t="s">
        <v>24</v>
      </c>
      <c r="D1645" s="1">
        <v>80.460359999999994</v>
      </c>
      <c r="E1645" s="1">
        <v>80.805210000000002</v>
      </c>
      <c r="F1645" s="2">
        <v>3.5950000000000001E-3</v>
      </c>
      <c r="G1645" s="2">
        <v>10.14209</v>
      </c>
      <c r="H1645">
        <v>26</v>
      </c>
      <c r="I1645">
        <v>6.7</v>
      </c>
      <c r="J1645">
        <v>95</v>
      </c>
      <c r="K1645">
        <v>98</v>
      </c>
      <c r="L1645">
        <v>98</v>
      </c>
      <c r="M1645">
        <v>100</v>
      </c>
      <c r="N1645" s="4">
        <v>41700</v>
      </c>
      <c r="O1645" s="1">
        <v>7.8608599999999997</v>
      </c>
      <c r="P1645" s="1">
        <v>10.136659999999999</v>
      </c>
      <c r="Q1645" s="1">
        <v>11013.852999999999</v>
      </c>
      <c r="R1645" s="1"/>
    </row>
    <row r="1646" spans="1:18" x14ac:dyDescent="0.2">
      <c r="A1646" t="s">
        <v>122</v>
      </c>
      <c r="B1646">
        <v>2012</v>
      </c>
      <c r="C1646" t="s">
        <v>24</v>
      </c>
      <c r="D1646" s="1">
        <v>80.40428</v>
      </c>
      <c r="E1646" s="1">
        <v>78.966399999999993</v>
      </c>
      <c r="F1646" s="2">
        <v>3.5149999999999999E-3</v>
      </c>
      <c r="G1646" s="2">
        <v>10.09108</v>
      </c>
      <c r="H1646">
        <v>26</v>
      </c>
      <c r="I1646">
        <v>6.8</v>
      </c>
      <c r="J1646">
        <v>96</v>
      </c>
      <c r="K1646">
        <v>99</v>
      </c>
      <c r="L1646">
        <v>99</v>
      </c>
      <c r="M1646">
        <v>100</v>
      </c>
      <c r="N1646" s="4">
        <v>43470</v>
      </c>
      <c r="O1646" s="1">
        <v>8.0179799999999997</v>
      </c>
      <c r="P1646" s="1">
        <v>10.265779999999999</v>
      </c>
      <c r="Q1646" s="1">
        <v>11085.358</v>
      </c>
      <c r="R1646" s="1"/>
    </row>
    <row r="1647" spans="1:18" x14ac:dyDescent="0.2">
      <c r="A1647" t="s">
        <v>122</v>
      </c>
      <c r="B1647">
        <v>2013</v>
      </c>
      <c r="C1647" t="s">
        <v>24</v>
      </c>
      <c r="D1647" s="1">
        <v>80.613309999999998</v>
      </c>
      <c r="E1647" s="1">
        <v>76.553430000000006</v>
      </c>
      <c r="F1647" s="2">
        <v>3.4250000000000001E-3</v>
      </c>
      <c r="G1647" s="2">
        <v>10.33</v>
      </c>
      <c r="H1647">
        <v>26</v>
      </c>
      <c r="I1647">
        <v>6.8</v>
      </c>
      <c r="J1647">
        <v>96</v>
      </c>
      <c r="K1647">
        <v>99</v>
      </c>
      <c r="L1647">
        <v>99</v>
      </c>
      <c r="M1647">
        <v>100</v>
      </c>
      <c r="N1647" s="4">
        <v>44330</v>
      </c>
      <c r="O1647" s="1">
        <v>8.0474899999999998</v>
      </c>
      <c r="P1647" s="1">
        <v>10.36966</v>
      </c>
      <c r="Q1647" s="1">
        <v>11154.0089999999</v>
      </c>
      <c r="R1647" s="1"/>
    </row>
    <row r="1648" spans="1:18" x14ac:dyDescent="0.2">
      <c r="A1648" t="s">
        <v>122</v>
      </c>
      <c r="B1648">
        <v>2014</v>
      </c>
      <c r="C1648" t="s">
        <v>24</v>
      </c>
      <c r="D1648" s="1">
        <v>81.199709999999996</v>
      </c>
      <c r="E1648" s="1">
        <v>72.819469999999995</v>
      </c>
      <c r="F1648" s="2">
        <v>3.3149999999999998E-3</v>
      </c>
      <c r="G1648" s="2">
        <v>10.57</v>
      </c>
      <c r="H1648">
        <v>26.1</v>
      </c>
      <c r="I1648">
        <v>6.9</v>
      </c>
      <c r="J1648">
        <v>96</v>
      </c>
      <c r="K1648">
        <v>99</v>
      </c>
      <c r="L1648">
        <v>99</v>
      </c>
      <c r="M1648">
        <v>100</v>
      </c>
      <c r="N1648" s="4">
        <v>44910</v>
      </c>
      <c r="O1648" s="1">
        <v>8.1290099999999992</v>
      </c>
      <c r="P1648" s="1">
        <v>10.4145</v>
      </c>
      <c r="Q1648" s="1">
        <v>11221.231</v>
      </c>
      <c r="R1648" s="1"/>
    </row>
    <row r="1649" spans="1:18" x14ac:dyDescent="0.2">
      <c r="A1649" t="s">
        <v>122</v>
      </c>
      <c r="B1649">
        <v>2015</v>
      </c>
      <c r="C1649" t="s">
        <v>24</v>
      </c>
      <c r="D1649" s="1">
        <v>80.934359999999998</v>
      </c>
      <c r="E1649" s="1">
        <v>71.872190000000003</v>
      </c>
      <c r="F1649" s="2">
        <v>3.1849999999999999E-3</v>
      </c>
      <c r="G1649" s="2">
        <v>10.36</v>
      </c>
      <c r="H1649">
        <v>26.1</v>
      </c>
      <c r="I1649">
        <v>6.9</v>
      </c>
      <c r="J1649">
        <v>96</v>
      </c>
      <c r="K1649">
        <v>99</v>
      </c>
      <c r="L1649">
        <v>99</v>
      </c>
      <c r="M1649">
        <v>100</v>
      </c>
      <c r="N1649" s="4">
        <v>45330</v>
      </c>
      <c r="O1649" s="1">
        <v>7.9745499999999998</v>
      </c>
      <c r="P1649" s="1">
        <v>10.28013</v>
      </c>
      <c r="Q1649" s="1">
        <v>11287.94</v>
      </c>
      <c r="R1649" s="1"/>
    </row>
    <row r="1650" spans="1:18" x14ac:dyDescent="0.2">
      <c r="A1650" t="s">
        <v>122</v>
      </c>
      <c r="B1650">
        <v>2016</v>
      </c>
      <c r="C1650" t="s">
        <v>24</v>
      </c>
      <c r="D1650" s="1">
        <v>81.162790000000001</v>
      </c>
      <c r="E1650" s="1">
        <v>71.561119999999903</v>
      </c>
      <c r="F1650" s="2">
        <v>3.0500000000000002E-3</v>
      </c>
      <c r="G1650" s="2">
        <v>9.4159100000000002</v>
      </c>
      <c r="H1650">
        <v>26.1</v>
      </c>
      <c r="I1650">
        <v>7</v>
      </c>
      <c r="J1650">
        <v>96</v>
      </c>
      <c r="K1650">
        <v>98</v>
      </c>
      <c r="L1650">
        <v>98</v>
      </c>
      <c r="M1650">
        <v>100</v>
      </c>
      <c r="N1650" s="4">
        <v>47270</v>
      </c>
      <c r="O1650" s="1">
        <v>7.9439099999999998</v>
      </c>
      <c r="P1650" s="1">
        <v>10.304449999999999</v>
      </c>
      <c r="Q1650" s="1">
        <v>11354.42</v>
      </c>
      <c r="R1650" s="1"/>
    </row>
    <row r="1651" spans="1:18" x14ac:dyDescent="0.2">
      <c r="A1651" t="s">
        <v>123</v>
      </c>
      <c r="B1651">
        <v>2000</v>
      </c>
      <c r="C1651" t="s">
        <v>24</v>
      </c>
      <c r="D1651" s="1">
        <v>79.744060000000005</v>
      </c>
      <c r="E1651" s="1">
        <v>71.993510000000001</v>
      </c>
      <c r="F1651" s="2">
        <v>3.375E-3</v>
      </c>
      <c r="G1651" s="2">
        <v>6.2</v>
      </c>
      <c r="H1651">
        <v>25.1</v>
      </c>
      <c r="I1651">
        <v>5</v>
      </c>
      <c r="J1651">
        <v>91</v>
      </c>
      <c r="K1651">
        <v>99</v>
      </c>
      <c r="L1651">
        <v>99</v>
      </c>
      <c r="M1651">
        <v>100</v>
      </c>
      <c r="N1651" s="4">
        <v>29340</v>
      </c>
      <c r="O1651" s="1">
        <v>6.25312</v>
      </c>
      <c r="P1651" s="1">
        <v>7.4022899999999998</v>
      </c>
      <c r="Q1651" s="1">
        <v>8881.64</v>
      </c>
      <c r="R1651" s="1"/>
    </row>
    <row r="1652" spans="1:18" x14ac:dyDescent="0.2">
      <c r="A1652" t="s">
        <v>123</v>
      </c>
      <c r="B1652">
        <v>2001</v>
      </c>
      <c r="C1652" t="s">
        <v>24</v>
      </c>
      <c r="D1652" s="1">
        <v>79.953450000000004</v>
      </c>
      <c r="E1652" s="1">
        <v>72.094350000000006</v>
      </c>
      <c r="F1652" s="2">
        <v>3.3649999999999999E-3</v>
      </c>
      <c r="G1652" s="2">
        <v>6.5</v>
      </c>
      <c r="H1652">
        <v>25.2</v>
      </c>
      <c r="I1652">
        <v>5.0999999999999996</v>
      </c>
      <c r="J1652">
        <v>94</v>
      </c>
      <c r="K1652">
        <v>99</v>
      </c>
      <c r="L1652">
        <v>99</v>
      </c>
      <c r="M1652">
        <v>100</v>
      </c>
      <c r="N1652" s="4">
        <v>29700</v>
      </c>
      <c r="O1652" s="1">
        <v>6.5657699999999997</v>
      </c>
      <c r="P1652" s="1">
        <v>8.0219100000000001</v>
      </c>
      <c r="Q1652" s="1">
        <v>8897.7929999999997</v>
      </c>
      <c r="R1652" s="1"/>
    </row>
    <row r="1653" spans="1:18" x14ac:dyDescent="0.2">
      <c r="A1653" t="s">
        <v>123</v>
      </c>
      <c r="B1653">
        <v>2002</v>
      </c>
      <c r="C1653" t="s">
        <v>24</v>
      </c>
      <c r="D1653" s="1">
        <v>80.067089999999993</v>
      </c>
      <c r="E1653" s="1">
        <v>70.028599999999997</v>
      </c>
      <c r="F1653" s="2">
        <v>3.3399999999999901E-3</v>
      </c>
      <c r="G1653" s="2">
        <v>6.88</v>
      </c>
      <c r="H1653">
        <v>25.3</v>
      </c>
      <c r="I1653">
        <v>5.2</v>
      </c>
      <c r="J1653">
        <v>95</v>
      </c>
      <c r="K1653">
        <v>99</v>
      </c>
      <c r="L1653">
        <v>99</v>
      </c>
      <c r="M1653">
        <v>100</v>
      </c>
      <c r="N1653" s="4">
        <v>30720</v>
      </c>
      <c r="O1653" s="1">
        <v>6.8617299999999997</v>
      </c>
      <c r="P1653" s="1">
        <v>8.3488500000000005</v>
      </c>
      <c r="Q1653" s="1">
        <v>8920.7099999999991</v>
      </c>
      <c r="R1653" s="1"/>
    </row>
    <row r="1654" spans="1:18" x14ac:dyDescent="0.2">
      <c r="A1654" t="s">
        <v>123</v>
      </c>
      <c r="B1654">
        <v>2003</v>
      </c>
      <c r="C1654" t="s">
        <v>24</v>
      </c>
      <c r="D1654" s="1">
        <v>80.322719999999904</v>
      </c>
      <c r="E1654" s="1">
        <v>68.349900000000005</v>
      </c>
      <c r="F1654" s="2">
        <v>3.2850000000000002E-3</v>
      </c>
      <c r="G1654" s="2">
        <v>6.88</v>
      </c>
      <c r="H1654">
        <v>25.4</v>
      </c>
      <c r="I1654">
        <v>5.2</v>
      </c>
      <c r="J1654">
        <v>95</v>
      </c>
      <c r="K1654">
        <v>99</v>
      </c>
      <c r="L1654">
        <v>99</v>
      </c>
      <c r="M1654">
        <v>100</v>
      </c>
      <c r="N1654" s="4">
        <v>32050</v>
      </c>
      <c r="O1654" s="1">
        <v>6.9800699999999898</v>
      </c>
      <c r="P1654" s="1">
        <v>8.4530999999999992</v>
      </c>
      <c r="Q1654" s="1">
        <v>8951.4359999999997</v>
      </c>
      <c r="R1654" s="1"/>
    </row>
    <row r="1655" spans="1:18" x14ac:dyDescent="0.2">
      <c r="A1655" t="s">
        <v>123</v>
      </c>
      <c r="B1655">
        <v>2004</v>
      </c>
      <c r="C1655" t="s">
        <v>24</v>
      </c>
      <c r="D1655" s="1">
        <v>80.447940000000003</v>
      </c>
      <c r="E1655" s="1">
        <v>69.750069999999994</v>
      </c>
      <c r="F1655" s="2">
        <v>3.1149999999999902E-3</v>
      </c>
      <c r="G1655" s="2">
        <v>6.51</v>
      </c>
      <c r="H1655">
        <v>25.4</v>
      </c>
      <c r="I1655">
        <v>5.3</v>
      </c>
      <c r="J1655">
        <v>96</v>
      </c>
      <c r="K1655">
        <v>99</v>
      </c>
      <c r="L1655">
        <v>99</v>
      </c>
      <c r="M1655">
        <v>100</v>
      </c>
      <c r="N1655" s="4">
        <v>33760</v>
      </c>
      <c r="O1655" s="1">
        <v>6.7800500000000001</v>
      </c>
      <c r="P1655" s="1">
        <v>8.2516999999999996</v>
      </c>
      <c r="Q1655" s="1">
        <v>8990.6540000000005</v>
      </c>
      <c r="R1655" s="1"/>
    </row>
    <row r="1656" spans="1:18" x14ac:dyDescent="0.2">
      <c r="A1656" t="s">
        <v>123</v>
      </c>
      <c r="B1656">
        <v>2005</v>
      </c>
      <c r="C1656" t="s">
        <v>24</v>
      </c>
      <c r="D1656" s="1">
        <v>80.619200000000006</v>
      </c>
      <c r="E1656" s="1">
        <v>65.871619999999993</v>
      </c>
      <c r="F1656" s="2">
        <v>2.895E-3</v>
      </c>
      <c r="G1656" s="2">
        <v>6.53</v>
      </c>
      <c r="H1656">
        <v>25.5</v>
      </c>
      <c r="I1656">
        <v>5.3</v>
      </c>
      <c r="J1656">
        <v>96</v>
      </c>
      <c r="K1656">
        <v>98</v>
      </c>
      <c r="L1656">
        <v>98</v>
      </c>
      <c r="M1656">
        <v>100</v>
      </c>
      <c r="N1656" s="4">
        <v>34470</v>
      </c>
      <c r="O1656" s="1">
        <v>6.7594799999999999</v>
      </c>
      <c r="P1656" s="1">
        <v>8.2679200000000002</v>
      </c>
      <c r="Q1656" s="1">
        <v>9038.6229999999996</v>
      </c>
      <c r="R1656" s="1"/>
    </row>
    <row r="1657" spans="1:18" x14ac:dyDescent="0.2">
      <c r="A1657" t="s">
        <v>123</v>
      </c>
      <c r="B1657">
        <v>2006</v>
      </c>
      <c r="C1657" t="s">
        <v>24</v>
      </c>
      <c r="D1657" s="1">
        <v>80.884159999999994</v>
      </c>
      <c r="E1657" s="1">
        <v>64.086479999999995</v>
      </c>
      <c r="F1657" s="2">
        <v>2.6849999999999999E-3</v>
      </c>
      <c r="G1657" s="2">
        <v>6.81</v>
      </c>
      <c r="H1657">
        <v>25.6</v>
      </c>
      <c r="I1657">
        <v>5.4</v>
      </c>
      <c r="J1657">
        <v>97</v>
      </c>
      <c r="K1657">
        <v>98</v>
      </c>
      <c r="L1657">
        <v>98</v>
      </c>
      <c r="M1657">
        <v>100</v>
      </c>
      <c r="N1657" s="4">
        <v>38440</v>
      </c>
      <c r="O1657" s="1">
        <v>6.6680999999999999</v>
      </c>
      <c r="P1657" s="1">
        <v>8.1511899999999997</v>
      </c>
      <c r="Q1657" s="1">
        <v>9096.1650000000009</v>
      </c>
      <c r="R1657" s="1"/>
    </row>
    <row r="1658" spans="1:18" x14ac:dyDescent="0.2">
      <c r="A1658" t="s">
        <v>123</v>
      </c>
      <c r="B1658">
        <v>2007</v>
      </c>
      <c r="C1658" t="s">
        <v>24</v>
      </c>
      <c r="D1658" s="1">
        <v>81.044780000000003</v>
      </c>
      <c r="E1658" s="1">
        <v>63.017189999999999</v>
      </c>
      <c r="F1658" s="2">
        <v>2.545E-3</v>
      </c>
      <c r="G1658" s="2">
        <v>6.98</v>
      </c>
      <c r="H1658">
        <v>25.6</v>
      </c>
      <c r="I1658">
        <v>5.4</v>
      </c>
      <c r="J1658">
        <v>96</v>
      </c>
      <c r="K1658">
        <v>98</v>
      </c>
      <c r="L1658">
        <v>98</v>
      </c>
      <c r="M1658">
        <v>100</v>
      </c>
      <c r="N1658" s="4">
        <v>41850</v>
      </c>
      <c r="O1658" s="1">
        <v>6.6008199999999997</v>
      </c>
      <c r="P1658" s="1">
        <v>8.0642899999999997</v>
      </c>
      <c r="Q1658" s="1">
        <v>9162.9390000000003</v>
      </c>
      <c r="R1658" s="1"/>
    </row>
    <row r="1659" spans="1:18" x14ac:dyDescent="0.2">
      <c r="A1659" t="s">
        <v>123</v>
      </c>
      <c r="B1659">
        <v>2008</v>
      </c>
      <c r="C1659" t="s">
        <v>24</v>
      </c>
      <c r="D1659" s="1">
        <v>81.22457</v>
      </c>
      <c r="E1659" s="1">
        <v>62.127290000000002</v>
      </c>
      <c r="F1659" s="2">
        <v>2.4949999999999998E-3</v>
      </c>
      <c r="G1659" s="2">
        <v>7.02</v>
      </c>
      <c r="H1659">
        <v>25.7</v>
      </c>
      <c r="I1659">
        <v>5.5</v>
      </c>
      <c r="J1659">
        <v>96</v>
      </c>
      <c r="K1659">
        <v>98</v>
      </c>
      <c r="L1659">
        <v>98</v>
      </c>
      <c r="M1659">
        <v>100</v>
      </c>
      <c r="N1659" s="4">
        <v>43360</v>
      </c>
      <c r="O1659" s="1">
        <v>6.7966899999999901</v>
      </c>
      <c r="P1659" s="1">
        <v>8.3030799999999996</v>
      </c>
      <c r="Q1659" s="1">
        <v>9236.4279999999999</v>
      </c>
      <c r="R1659" s="1"/>
    </row>
    <row r="1660" spans="1:18" x14ac:dyDescent="0.2">
      <c r="A1660" t="s">
        <v>123</v>
      </c>
      <c r="B1660">
        <v>2009</v>
      </c>
      <c r="C1660" t="s">
        <v>24</v>
      </c>
      <c r="D1660" s="1">
        <v>81.451589999999996</v>
      </c>
      <c r="E1660" s="1">
        <v>61.116769999999903</v>
      </c>
      <c r="F1660" s="2">
        <v>2.47E-3</v>
      </c>
      <c r="G1660" s="2">
        <v>7.31</v>
      </c>
      <c r="H1660">
        <v>25.7</v>
      </c>
      <c r="I1660">
        <v>5.6</v>
      </c>
      <c r="J1660">
        <v>97</v>
      </c>
      <c r="K1660">
        <v>98</v>
      </c>
      <c r="L1660">
        <v>98</v>
      </c>
      <c r="M1660">
        <v>100</v>
      </c>
      <c r="N1660" s="4">
        <v>40640</v>
      </c>
      <c r="O1660" s="1">
        <v>7.3231899999999897</v>
      </c>
      <c r="P1660" s="1">
        <v>8.9349699999999999</v>
      </c>
      <c r="Q1660" s="1">
        <v>9313.0869999999995</v>
      </c>
      <c r="R1660" s="1"/>
    </row>
    <row r="1661" spans="1:18" x14ac:dyDescent="0.2">
      <c r="A1661" t="s">
        <v>123</v>
      </c>
      <c r="B1661">
        <v>2010</v>
      </c>
      <c r="C1661" t="s">
        <v>24</v>
      </c>
      <c r="D1661" s="1">
        <v>81.542339999999996</v>
      </c>
      <c r="E1661" s="1">
        <v>57.872680000000003</v>
      </c>
      <c r="F1661" s="2">
        <v>2.4499999999999999E-3</v>
      </c>
      <c r="G1661" s="2">
        <v>7.38</v>
      </c>
      <c r="H1661">
        <v>25.8</v>
      </c>
      <c r="I1661">
        <v>5.7</v>
      </c>
      <c r="J1661">
        <v>97</v>
      </c>
      <c r="K1661">
        <v>98</v>
      </c>
      <c r="L1661">
        <v>98</v>
      </c>
      <c r="M1661">
        <v>100</v>
      </c>
      <c r="N1661" s="4">
        <v>42780</v>
      </c>
      <c r="O1661" s="1">
        <v>6.9413799999999997</v>
      </c>
      <c r="P1661" s="1">
        <v>8.4771800000000006</v>
      </c>
      <c r="Q1661" s="1">
        <v>9390.1679999999997</v>
      </c>
      <c r="R1661" s="1"/>
    </row>
    <row r="1662" spans="1:18" x14ac:dyDescent="0.2">
      <c r="A1662" t="s">
        <v>123</v>
      </c>
      <c r="B1662">
        <v>2011</v>
      </c>
      <c r="C1662" t="s">
        <v>24</v>
      </c>
      <c r="D1662" s="1">
        <v>81.791799999999995</v>
      </c>
      <c r="E1662" s="1">
        <v>57.768000000000001</v>
      </c>
      <c r="F1662" s="2">
        <v>2.4350000000000001E-3</v>
      </c>
      <c r="G1662" s="2">
        <v>7.31</v>
      </c>
      <c r="H1662">
        <v>25.8</v>
      </c>
      <c r="I1662">
        <v>5.9</v>
      </c>
      <c r="J1662">
        <v>97</v>
      </c>
      <c r="K1662">
        <v>98</v>
      </c>
      <c r="L1662">
        <v>98</v>
      </c>
      <c r="M1662">
        <v>100</v>
      </c>
      <c r="N1662" s="4">
        <v>44720</v>
      </c>
      <c r="O1662" s="1">
        <v>8.9558400000000002</v>
      </c>
      <c r="P1662" s="1">
        <v>10.66595</v>
      </c>
      <c r="Q1662" s="1">
        <v>9466.7099999999991</v>
      </c>
      <c r="R1662" s="1"/>
    </row>
    <row r="1663" spans="1:18" x14ac:dyDescent="0.2">
      <c r="A1663" t="s">
        <v>123</v>
      </c>
      <c r="B1663">
        <v>2012</v>
      </c>
      <c r="C1663" t="s">
        <v>24</v>
      </c>
      <c r="D1663" s="1">
        <v>81.84496</v>
      </c>
      <c r="E1663" s="1">
        <v>56.484580000000001</v>
      </c>
      <c r="F1663" s="2">
        <v>2.415E-3</v>
      </c>
      <c r="G1663" s="2">
        <v>7.23</v>
      </c>
      <c r="H1663">
        <v>25.9</v>
      </c>
      <c r="I1663">
        <v>6</v>
      </c>
      <c r="J1663">
        <v>98</v>
      </c>
      <c r="K1663">
        <v>98</v>
      </c>
      <c r="L1663">
        <v>98</v>
      </c>
      <c r="M1663">
        <v>100</v>
      </c>
      <c r="N1663" s="4">
        <v>45810</v>
      </c>
      <c r="O1663" s="1">
        <v>9.1323100000000004</v>
      </c>
      <c r="P1663" s="1">
        <v>10.926130000000001</v>
      </c>
      <c r="Q1663" s="1">
        <v>9542.8119999999999</v>
      </c>
      <c r="R1663" s="1"/>
    </row>
    <row r="1664" spans="1:18" x14ac:dyDescent="0.2">
      <c r="A1664" t="s">
        <v>123</v>
      </c>
      <c r="B1664">
        <v>2013</v>
      </c>
      <c r="C1664" t="s">
        <v>24</v>
      </c>
      <c r="D1664" s="1">
        <v>82.05377</v>
      </c>
      <c r="E1664" s="1">
        <v>56.019829999999999</v>
      </c>
      <c r="F1664" s="2">
        <v>2.3800000000000002E-3</v>
      </c>
      <c r="G1664" s="2">
        <v>7.32</v>
      </c>
      <c r="H1664">
        <v>25.9</v>
      </c>
      <c r="I1664">
        <v>6.2</v>
      </c>
      <c r="J1664">
        <v>97</v>
      </c>
      <c r="K1664">
        <v>98</v>
      </c>
      <c r="L1664">
        <v>98</v>
      </c>
      <c r="M1664">
        <v>100</v>
      </c>
      <c r="N1664" s="4">
        <v>46770</v>
      </c>
      <c r="O1664" s="1">
        <v>9.2464399999999998</v>
      </c>
      <c r="P1664" s="1">
        <v>11.088939999999999</v>
      </c>
      <c r="Q1664" s="1">
        <v>9618.0159999999996</v>
      </c>
      <c r="R1664" s="1"/>
    </row>
    <row r="1665" spans="1:18" x14ac:dyDescent="0.2">
      <c r="A1665" t="s">
        <v>123</v>
      </c>
      <c r="B1665">
        <v>2014</v>
      </c>
      <c r="C1665" t="s">
        <v>24</v>
      </c>
      <c r="D1665" s="1">
        <v>82.255709999999993</v>
      </c>
      <c r="E1665" s="1">
        <v>54.93224</v>
      </c>
      <c r="F1665" s="2">
        <v>2.31E-3</v>
      </c>
      <c r="G1665" s="2">
        <v>7.2</v>
      </c>
      <c r="H1665">
        <v>26</v>
      </c>
      <c r="I1665">
        <v>6.4</v>
      </c>
      <c r="J1665">
        <v>97</v>
      </c>
      <c r="K1665">
        <v>97</v>
      </c>
      <c r="L1665">
        <v>97</v>
      </c>
      <c r="M1665">
        <v>100</v>
      </c>
      <c r="N1665" s="4">
        <v>47570</v>
      </c>
      <c r="O1665" s="1">
        <v>9.2784300000000002</v>
      </c>
      <c r="P1665" s="1">
        <v>11.129719999999899</v>
      </c>
      <c r="Q1665" s="1">
        <v>9692.1309999999994</v>
      </c>
      <c r="R1665" s="1"/>
    </row>
    <row r="1666" spans="1:18" x14ac:dyDescent="0.2">
      <c r="A1666" t="s">
        <v>123</v>
      </c>
      <c r="B1666">
        <v>2015</v>
      </c>
      <c r="C1666" t="s">
        <v>24</v>
      </c>
      <c r="D1666" s="1">
        <v>82.141440000000003</v>
      </c>
      <c r="E1666" s="1">
        <v>53.95993</v>
      </c>
      <c r="F1666" s="2">
        <v>2.215E-3</v>
      </c>
      <c r="G1666" s="2">
        <v>7.13</v>
      </c>
      <c r="H1666">
        <v>26</v>
      </c>
      <c r="I1666">
        <v>6.6</v>
      </c>
      <c r="J1666">
        <v>98</v>
      </c>
      <c r="K1666">
        <v>98</v>
      </c>
      <c r="L1666">
        <v>98</v>
      </c>
      <c r="M1666">
        <v>100</v>
      </c>
      <c r="N1666" s="4">
        <v>48930</v>
      </c>
      <c r="O1666" s="1">
        <v>9.1701999999999995</v>
      </c>
      <c r="P1666" s="1">
        <v>11.00372</v>
      </c>
      <c r="Q1666" s="1">
        <v>9764.9500000000007</v>
      </c>
      <c r="R1666" s="1"/>
    </row>
    <row r="1667" spans="1:18" x14ac:dyDescent="0.2">
      <c r="A1667" t="s">
        <v>123</v>
      </c>
      <c r="B1667">
        <v>2016</v>
      </c>
      <c r="C1667" t="s">
        <v>24</v>
      </c>
      <c r="D1667" s="1">
        <v>82.363429999999994</v>
      </c>
      <c r="E1667" s="1">
        <v>52.432209999999998</v>
      </c>
      <c r="F1667" s="2">
        <v>2.0999999999999999E-3</v>
      </c>
      <c r="G1667" s="2">
        <v>7.15</v>
      </c>
      <c r="H1667">
        <v>26</v>
      </c>
      <c r="I1667">
        <v>6.7</v>
      </c>
      <c r="J1667">
        <v>97</v>
      </c>
      <c r="K1667">
        <v>98</v>
      </c>
      <c r="L1667">
        <v>98</v>
      </c>
      <c r="M1667">
        <v>100</v>
      </c>
      <c r="N1667" s="4">
        <v>49420</v>
      </c>
      <c r="O1667" s="1">
        <v>9.1536299999999997</v>
      </c>
      <c r="P1667" s="1">
        <v>10.976129999999999</v>
      </c>
      <c r="Q1667" s="1">
        <v>9836.0069999999996</v>
      </c>
      <c r="R1667" s="1"/>
    </row>
    <row r="1668" spans="1:18" x14ac:dyDescent="0.2">
      <c r="A1668" t="s">
        <v>124</v>
      </c>
      <c r="B1668">
        <v>2000</v>
      </c>
      <c r="C1668" t="s">
        <v>24</v>
      </c>
      <c r="D1668" s="1">
        <v>65.503619999999998</v>
      </c>
      <c r="E1668" s="1">
        <v>170.11269999999999</v>
      </c>
      <c r="F1668" s="2">
        <v>7.5419999999999904E-2</v>
      </c>
      <c r="G1668" s="2">
        <v>0.81274999999999997</v>
      </c>
      <c r="H1668">
        <v>24.1</v>
      </c>
      <c r="I1668">
        <v>0.9</v>
      </c>
      <c r="J1668">
        <v>88</v>
      </c>
      <c r="K1668">
        <v>86</v>
      </c>
      <c r="L1668">
        <v>83</v>
      </c>
      <c r="M1668">
        <v>55.906009999999903</v>
      </c>
      <c r="N1668" s="4">
        <v>900</v>
      </c>
      <c r="O1668" s="1">
        <v>0.88544999999999996</v>
      </c>
      <c r="P1668" s="1">
        <v>4.26492</v>
      </c>
      <c r="Q1668" s="1">
        <v>6216.3409999999903</v>
      </c>
      <c r="R1668" s="1"/>
    </row>
    <row r="1669" spans="1:18" x14ac:dyDescent="0.2">
      <c r="A1669" t="s">
        <v>124</v>
      </c>
      <c r="B1669">
        <v>2001</v>
      </c>
      <c r="C1669" t="s">
        <v>24</v>
      </c>
      <c r="D1669" s="1">
        <v>66.061759999999893</v>
      </c>
      <c r="E1669" s="1">
        <v>161.6241</v>
      </c>
      <c r="F1669" s="2">
        <v>7.1690000000000004E-2</v>
      </c>
      <c r="G1669" s="2">
        <v>0.80291999999999997</v>
      </c>
      <c r="H1669">
        <v>24.2</v>
      </c>
      <c r="I1669">
        <v>1</v>
      </c>
      <c r="J1669">
        <v>88</v>
      </c>
      <c r="K1669">
        <v>84</v>
      </c>
      <c r="L1669">
        <v>85</v>
      </c>
      <c r="M1669">
        <v>57.321429999999999</v>
      </c>
      <c r="N1669" s="4">
        <v>990</v>
      </c>
      <c r="O1669" s="1">
        <v>0.87580000000000002</v>
      </c>
      <c r="P1669" s="1">
        <v>4.57803</v>
      </c>
      <c r="Q1669" s="1">
        <v>6318.5129999999999</v>
      </c>
      <c r="R1669" s="1"/>
    </row>
    <row r="1670" spans="1:18" x14ac:dyDescent="0.2">
      <c r="A1670" t="s">
        <v>124</v>
      </c>
      <c r="B1670">
        <v>2002</v>
      </c>
      <c r="C1670" t="s">
        <v>24</v>
      </c>
      <c r="D1670" s="1">
        <v>66.392799999999994</v>
      </c>
      <c r="E1670" s="1">
        <v>156.5333</v>
      </c>
      <c r="F1670" s="2">
        <v>6.8995000000000001E-2</v>
      </c>
      <c r="G1670" s="2">
        <v>0.80193000000000003</v>
      </c>
      <c r="H1670">
        <v>24.3</v>
      </c>
      <c r="I1670">
        <v>1</v>
      </c>
      <c r="J1670">
        <v>89</v>
      </c>
      <c r="K1670">
        <v>84</v>
      </c>
      <c r="L1670">
        <v>85</v>
      </c>
      <c r="M1670">
        <v>58.74521</v>
      </c>
      <c r="N1670" s="4">
        <v>1100</v>
      </c>
      <c r="O1670" s="1">
        <v>0.80716999999999905</v>
      </c>
      <c r="P1670" s="1">
        <v>4.4364699999999999</v>
      </c>
      <c r="Q1670" s="1">
        <v>6426.8669999999902</v>
      </c>
      <c r="R1670" s="1"/>
    </row>
    <row r="1671" spans="1:18" x14ac:dyDescent="0.2">
      <c r="A1671" t="s">
        <v>124</v>
      </c>
      <c r="B1671">
        <v>2003</v>
      </c>
      <c r="C1671" t="s">
        <v>24</v>
      </c>
      <c r="D1671" s="1">
        <v>67.03989</v>
      </c>
      <c r="E1671" s="1">
        <v>147.12960000000001</v>
      </c>
      <c r="F1671" s="2">
        <v>6.7000000000000004E-2</v>
      </c>
      <c r="G1671" s="2">
        <v>0.74380000000000002</v>
      </c>
      <c r="H1671">
        <v>24.4</v>
      </c>
      <c r="I1671">
        <v>1.1000000000000001</v>
      </c>
      <c r="J1671">
        <v>91</v>
      </c>
      <c r="K1671">
        <v>82</v>
      </c>
      <c r="L1671">
        <v>85</v>
      </c>
      <c r="M1671">
        <v>60.177340000000001</v>
      </c>
      <c r="N1671" s="4">
        <v>1200</v>
      </c>
      <c r="O1671" s="1">
        <v>0.76922999999999997</v>
      </c>
      <c r="P1671" s="1">
        <v>4.7021899999999999</v>
      </c>
      <c r="Q1671" s="1">
        <v>6541.5469999999996</v>
      </c>
      <c r="R1671" s="1"/>
    </row>
    <row r="1672" spans="1:18" x14ac:dyDescent="0.2">
      <c r="A1672" t="s">
        <v>124</v>
      </c>
      <c r="B1672">
        <v>2004</v>
      </c>
      <c r="C1672" t="s">
        <v>24</v>
      </c>
      <c r="D1672" s="1">
        <v>67.635639999999995</v>
      </c>
      <c r="E1672" s="1">
        <v>141.9408</v>
      </c>
      <c r="F1672" s="2">
        <v>6.4634999999999998E-2</v>
      </c>
      <c r="G1672" s="2">
        <v>0.69938999999999996</v>
      </c>
      <c r="H1672">
        <v>24.5</v>
      </c>
      <c r="I1672">
        <v>1.2</v>
      </c>
      <c r="J1672">
        <v>92</v>
      </c>
      <c r="K1672">
        <v>82</v>
      </c>
      <c r="L1672">
        <v>86</v>
      </c>
      <c r="M1672">
        <v>61.617419999999903</v>
      </c>
      <c r="N1672" s="4">
        <v>1370</v>
      </c>
      <c r="O1672" s="1">
        <v>0.89476999999999995</v>
      </c>
      <c r="P1672" s="1">
        <v>4.7991099999999998</v>
      </c>
      <c r="Q1672" s="1">
        <v>6662.3890000000001</v>
      </c>
      <c r="R1672" s="1"/>
    </row>
    <row r="1673" spans="1:18" x14ac:dyDescent="0.2">
      <c r="A1673" t="s">
        <v>124</v>
      </c>
      <c r="B1673">
        <v>2005</v>
      </c>
      <c r="C1673" t="s">
        <v>24</v>
      </c>
      <c r="D1673" s="1">
        <v>67.398539999999997</v>
      </c>
      <c r="E1673" s="1">
        <v>155.0968</v>
      </c>
      <c r="F1673" s="2">
        <v>6.1529999999999897E-2</v>
      </c>
      <c r="G1673" s="2">
        <v>0.65112000000000003</v>
      </c>
      <c r="H1673">
        <v>24.6</v>
      </c>
      <c r="I1673">
        <v>1.2</v>
      </c>
      <c r="J1673">
        <v>85</v>
      </c>
      <c r="K1673">
        <v>79</v>
      </c>
      <c r="L1673">
        <v>84</v>
      </c>
      <c r="M1673">
        <v>63.066279999999999</v>
      </c>
      <c r="N1673" s="4">
        <v>1480</v>
      </c>
      <c r="O1673" s="1">
        <v>0.98875000000000002</v>
      </c>
      <c r="P1673" s="1">
        <v>5.2102500000000003</v>
      </c>
      <c r="Q1673" s="1">
        <v>6789.3209999999999</v>
      </c>
      <c r="R1673" s="1"/>
    </row>
    <row r="1674" spans="1:18" x14ac:dyDescent="0.2">
      <c r="A1674" t="s">
        <v>124</v>
      </c>
      <c r="B1674">
        <v>2006</v>
      </c>
      <c r="C1674" t="s">
        <v>24</v>
      </c>
      <c r="D1674" s="1">
        <v>67.899869999999893</v>
      </c>
      <c r="E1674" s="1">
        <v>150.45740000000001</v>
      </c>
      <c r="F1674" s="2">
        <v>5.7270000000000001E-2</v>
      </c>
      <c r="G1674" s="2">
        <v>0.56237000000000004</v>
      </c>
      <c r="H1674">
        <v>24.7</v>
      </c>
      <c r="I1674">
        <v>1.3</v>
      </c>
      <c r="J1674">
        <v>82</v>
      </c>
      <c r="K1674">
        <v>76</v>
      </c>
      <c r="L1674">
        <v>83</v>
      </c>
      <c r="M1674">
        <v>64.523489999999995</v>
      </c>
      <c r="N1674" s="4">
        <v>1600</v>
      </c>
      <c r="O1674" s="1">
        <v>0.93615000000000004</v>
      </c>
      <c r="P1674" s="1">
        <v>5.0325499999999996</v>
      </c>
      <c r="Q1674" s="1">
        <v>6922.5869999999904</v>
      </c>
      <c r="R1674" s="1"/>
    </row>
    <row r="1675" spans="1:18" x14ac:dyDescent="0.2">
      <c r="A1675" t="s">
        <v>124</v>
      </c>
      <c r="B1675">
        <v>2007</v>
      </c>
      <c r="C1675" t="s">
        <v>24</v>
      </c>
      <c r="D1675" s="1">
        <v>68.356539999999995</v>
      </c>
      <c r="E1675" s="1">
        <v>146.32</v>
      </c>
      <c r="F1675" s="2">
        <v>5.28E-2</v>
      </c>
      <c r="G1675" s="2">
        <v>0.54025999999999996</v>
      </c>
      <c r="H1675">
        <v>24.8</v>
      </c>
      <c r="I1675">
        <v>1.4</v>
      </c>
      <c r="J1675">
        <v>85</v>
      </c>
      <c r="K1675">
        <v>85</v>
      </c>
      <c r="L1675">
        <v>86</v>
      </c>
      <c r="M1675">
        <v>65.989059999999995</v>
      </c>
      <c r="N1675" s="4">
        <v>1760</v>
      </c>
      <c r="O1675" s="1">
        <v>1.0774600000000001</v>
      </c>
      <c r="P1675" s="1">
        <v>5.5404999999999998</v>
      </c>
      <c r="Q1675" s="1">
        <v>7062.6719999999996</v>
      </c>
      <c r="R1675" s="1"/>
    </row>
    <row r="1676" spans="1:18" x14ac:dyDescent="0.2">
      <c r="A1676" t="s">
        <v>124</v>
      </c>
      <c r="B1676">
        <v>2008</v>
      </c>
      <c r="C1676" t="s">
        <v>24</v>
      </c>
      <c r="D1676" s="1">
        <v>69.005780000000001</v>
      </c>
      <c r="E1676" s="1">
        <v>140.85489999999999</v>
      </c>
      <c r="F1676" s="2">
        <v>4.8660000000000002E-2</v>
      </c>
      <c r="G1676" s="2">
        <v>0.56279999999999997</v>
      </c>
      <c r="H1676">
        <v>25</v>
      </c>
      <c r="I1676">
        <v>1.5</v>
      </c>
      <c r="J1676">
        <v>86</v>
      </c>
      <c r="K1676">
        <v>87</v>
      </c>
      <c r="L1676">
        <v>86</v>
      </c>
      <c r="M1676">
        <v>67.462969999999999</v>
      </c>
      <c r="N1676" s="4">
        <v>1920</v>
      </c>
      <c r="O1676" s="1">
        <v>1.36975</v>
      </c>
      <c r="P1676" s="1">
        <v>5.9120699999999999</v>
      </c>
      <c r="Q1676" s="1">
        <v>7209.93</v>
      </c>
      <c r="R1676" s="1"/>
    </row>
    <row r="1677" spans="1:18" x14ac:dyDescent="0.2">
      <c r="A1677" t="s">
        <v>124</v>
      </c>
      <c r="B1677">
        <v>2009</v>
      </c>
      <c r="C1677" t="s">
        <v>24</v>
      </c>
      <c r="D1677" s="1">
        <v>69.703000000000003</v>
      </c>
      <c r="E1677" s="1">
        <v>135.79320000000001</v>
      </c>
      <c r="F1677" s="2">
        <v>4.5580000000000002E-2</v>
      </c>
      <c r="G1677" s="2">
        <v>0.66448999999999903</v>
      </c>
      <c r="H1677">
        <v>25.1</v>
      </c>
      <c r="I1677">
        <v>1.7</v>
      </c>
      <c r="J1677">
        <v>89</v>
      </c>
      <c r="K1677">
        <v>93</v>
      </c>
      <c r="L1677">
        <v>93</v>
      </c>
      <c r="M1677">
        <v>68.945239999999998</v>
      </c>
      <c r="N1677" s="4">
        <v>1960</v>
      </c>
      <c r="O1677" s="1">
        <v>1.08423</v>
      </c>
      <c r="P1677" s="1">
        <v>5.8558000000000003</v>
      </c>
      <c r="Q1677" s="1">
        <v>7364.7529999999997</v>
      </c>
      <c r="R1677" s="1"/>
    </row>
    <row r="1678" spans="1:18" x14ac:dyDescent="0.2">
      <c r="A1678" t="s">
        <v>124</v>
      </c>
      <c r="B1678">
        <v>2010</v>
      </c>
      <c r="C1678" t="s">
        <v>24</v>
      </c>
      <c r="D1678" s="1">
        <v>69.721050000000005</v>
      </c>
      <c r="E1678" s="1">
        <v>135.386</v>
      </c>
      <c r="F1678" s="2">
        <v>4.3339999999999997E-2</v>
      </c>
      <c r="G1678" s="2">
        <v>0.66732999999999998</v>
      </c>
      <c r="H1678">
        <v>25.2</v>
      </c>
      <c r="I1678">
        <v>1.8</v>
      </c>
      <c r="J1678">
        <v>94</v>
      </c>
      <c r="K1678">
        <v>95</v>
      </c>
      <c r="L1678">
        <v>93</v>
      </c>
      <c r="M1678">
        <v>70.435869999999994</v>
      </c>
      <c r="N1678" s="4">
        <v>2590</v>
      </c>
      <c r="O1678" s="1">
        <v>1.1803299999999901</v>
      </c>
      <c r="P1678" s="1">
        <v>5.73543</v>
      </c>
      <c r="Q1678" s="1">
        <v>7527.3940000000002</v>
      </c>
      <c r="R1678" s="1"/>
    </row>
    <row r="1679" spans="1:18" x14ac:dyDescent="0.2">
      <c r="A1679" t="s">
        <v>124</v>
      </c>
      <c r="B1679">
        <v>2011</v>
      </c>
      <c r="C1679" t="s">
        <v>24</v>
      </c>
      <c r="D1679" s="1">
        <v>69.959980000000002</v>
      </c>
      <c r="E1679" s="1">
        <v>132.59360000000001</v>
      </c>
      <c r="F1679" s="2">
        <v>4.2095E-2</v>
      </c>
      <c r="G1679" s="2">
        <v>0.69473999999999902</v>
      </c>
      <c r="H1679">
        <v>25.4</v>
      </c>
      <c r="I1679">
        <v>2</v>
      </c>
      <c r="J1679">
        <v>98</v>
      </c>
      <c r="K1679">
        <v>97</v>
      </c>
      <c r="L1679">
        <v>96</v>
      </c>
      <c r="M1679">
        <v>71.934539999999998</v>
      </c>
      <c r="N1679" s="4">
        <v>2860</v>
      </c>
      <c r="O1679" s="1">
        <v>1.3053299999999901</v>
      </c>
      <c r="P1679" s="1">
        <v>5.8597199999999896</v>
      </c>
      <c r="Q1679" s="1">
        <v>7697.51</v>
      </c>
      <c r="R1679" s="1"/>
    </row>
    <row r="1680" spans="1:18" x14ac:dyDescent="0.2">
      <c r="A1680" t="s">
        <v>124</v>
      </c>
      <c r="B1680">
        <v>2012</v>
      </c>
      <c r="C1680" t="s">
        <v>24</v>
      </c>
      <c r="D1680" s="1">
        <v>70.142669999999995</v>
      </c>
      <c r="E1680" s="1">
        <v>130.02209999999999</v>
      </c>
      <c r="F1680" s="2">
        <v>4.1140000000000003E-2</v>
      </c>
      <c r="G1680" s="2">
        <v>0.75716000000000006</v>
      </c>
      <c r="H1680">
        <v>25.5</v>
      </c>
      <c r="I1680">
        <v>2.1</v>
      </c>
      <c r="J1680">
        <v>94</v>
      </c>
      <c r="K1680">
        <v>96</v>
      </c>
      <c r="L1680">
        <v>94</v>
      </c>
      <c r="M1680">
        <v>73.448179999999994</v>
      </c>
      <c r="N1680" s="4">
        <v>3070</v>
      </c>
      <c r="O1680" s="1">
        <v>1.60809</v>
      </c>
      <c r="P1680" s="1">
        <v>5.9818600000000002</v>
      </c>
      <c r="Q1680" s="1">
        <v>7874.835</v>
      </c>
      <c r="R1680" s="1"/>
    </row>
    <row r="1681" spans="1:18" x14ac:dyDescent="0.2">
      <c r="A1681" t="s">
        <v>124</v>
      </c>
      <c r="B1681">
        <v>2013</v>
      </c>
      <c r="C1681" t="s">
        <v>24</v>
      </c>
      <c r="D1681" s="1">
        <v>70.283649999999994</v>
      </c>
      <c r="E1681" s="1">
        <v>128.11019999999999</v>
      </c>
      <c r="F1681" s="2">
        <v>4.0529999999999997E-2</v>
      </c>
      <c r="G1681" s="2">
        <v>0.78141000000000005</v>
      </c>
      <c r="H1681">
        <v>25.6</v>
      </c>
      <c r="I1681">
        <v>2.2999999999999998</v>
      </c>
      <c r="J1681">
        <v>92</v>
      </c>
      <c r="K1681">
        <v>97</v>
      </c>
      <c r="L1681">
        <v>96</v>
      </c>
      <c r="M1681">
        <v>74.974879999999999</v>
      </c>
      <c r="N1681" s="4">
        <v>3420</v>
      </c>
      <c r="O1681" s="1">
        <v>1.9003099999999999</v>
      </c>
      <c r="P1681" s="1">
        <v>6.53226</v>
      </c>
      <c r="Q1681" s="1">
        <v>8059.7690000000002</v>
      </c>
      <c r="R1681" s="1"/>
    </row>
    <row r="1682" spans="1:18" x14ac:dyDescent="0.2">
      <c r="A1682" t="s">
        <v>124</v>
      </c>
      <c r="B1682">
        <v>2014</v>
      </c>
      <c r="C1682" t="s">
        <v>24</v>
      </c>
      <c r="D1682" s="1">
        <v>70.423289999999994</v>
      </c>
      <c r="E1682" s="1">
        <v>126.5321</v>
      </c>
      <c r="F1682" s="2">
        <v>3.9855000000000002E-2</v>
      </c>
      <c r="G1682" s="2">
        <v>0.81248999999999905</v>
      </c>
      <c r="H1682">
        <v>25.8</v>
      </c>
      <c r="I1682">
        <v>2.5</v>
      </c>
      <c r="J1682">
        <v>98</v>
      </c>
      <c r="K1682">
        <v>94</v>
      </c>
      <c r="L1682">
        <v>97</v>
      </c>
      <c r="M1682">
        <v>76.514189999999999</v>
      </c>
      <c r="N1682" s="4">
        <v>3420</v>
      </c>
      <c r="O1682" s="1">
        <v>2.07762</v>
      </c>
      <c r="P1682" s="1">
        <v>6.6654999999999998</v>
      </c>
      <c r="Q1682" s="1">
        <v>8252.8330000000005</v>
      </c>
      <c r="R1682" s="1"/>
    </row>
    <row r="1683" spans="1:18" x14ac:dyDescent="0.2">
      <c r="A1683" t="s">
        <v>124</v>
      </c>
      <c r="B1683">
        <v>2015</v>
      </c>
      <c r="C1683" t="s">
        <v>24</v>
      </c>
      <c r="D1683" s="1">
        <v>70.58784</v>
      </c>
      <c r="E1683" s="1">
        <v>124.85380000000001</v>
      </c>
      <c r="F1683" s="2">
        <v>3.916E-2</v>
      </c>
      <c r="G1683" s="2">
        <v>0.90488999999999997</v>
      </c>
      <c r="H1683">
        <v>25.9</v>
      </c>
      <c r="I1683">
        <v>2.7</v>
      </c>
      <c r="J1683">
        <v>97</v>
      </c>
      <c r="K1683">
        <v>96</v>
      </c>
      <c r="L1683">
        <v>96</v>
      </c>
      <c r="M1683">
        <v>78.064790000000002</v>
      </c>
      <c r="N1683" s="4">
        <v>3410</v>
      </c>
      <c r="O1683" s="1">
        <v>2.0449599999999899</v>
      </c>
      <c r="P1683" s="1">
        <v>6.9073599999999997</v>
      </c>
      <c r="Q1683" s="1">
        <v>8454.0280000000002</v>
      </c>
      <c r="R1683" s="1"/>
    </row>
    <row r="1684" spans="1:18" x14ac:dyDescent="0.2">
      <c r="A1684" t="s">
        <v>124</v>
      </c>
      <c r="B1684">
        <v>2016</v>
      </c>
      <c r="C1684" t="s">
        <v>24</v>
      </c>
      <c r="D1684" s="1">
        <v>70.759869999999907</v>
      </c>
      <c r="E1684" s="1">
        <v>123.2559</v>
      </c>
      <c r="F1684" s="2">
        <v>3.8309999999999997E-2</v>
      </c>
      <c r="G1684" s="2">
        <v>0.85936000000000001</v>
      </c>
      <c r="H1684">
        <v>26.1</v>
      </c>
      <c r="I1684">
        <v>3</v>
      </c>
      <c r="J1684">
        <v>97</v>
      </c>
      <c r="K1684">
        <v>97</v>
      </c>
      <c r="L1684">
        <v>96</v>
      </c>
      <c r="M1684">
        <v>79.62585</v>
      </c>
      <c r="N1684" s="4">
        <v>3530</v>
      </c>
      <c r="O1684" s="1">
        <v>2.00143</v>
      </c>
      <c r="P1684" s="1">
        <v>7.0042799999999996</v>
      </c>
      <c r="Q1684" s="1">
        <v>8663.5789999999997</v>
      </c>
      <c r="R1684" s="1"/>
    </row>
    <row r="1685" spans="1:18" x14ac:dyDescent="0.2">
      <c r="A1685" t="s">
        <v>125</v>
      </c>
      <c r="B1685">
        <v>2000</v>
      </c>
      <c r="C1685" t="s">
        <v>24</v>
      </c>
      <c r="D1685" s="1">
        <v>63.543840000000003</v>
      </c>
      <c r="E1685" s="1">
        <v>214.7636</v>
      </c>
      <c r="F1685" s="2">
        <v>8.4334999999999993E-2</v>
      </c>
      <c r="G1685" s="2">
        <v>2.8926599999999998</v>
      </c>
      <c r="H1685">
        <v>24.7</v>
      </c>
      <c r="I1685">
        <v>1.8</v>
      </c>
      <c r="J1685">
        <v>96</v>
      </c>
      <c r="K1685">
        <v>98</v>
      </c>
      <c r="L1685">
        <v>97</v>
      </c>
      <c r="M1685">
        <v>86.981669999999994</v>
      </c>
      <c r="N1685" s="4">
        <v>3980</v>
      </c>
      <c r="O1685" s="1">
        <v>3.2146300000000001</v>
      </c>
      <c r="P1685" s="1">
        <v>6.8916399999999998</v>
      </c>
      <c r="Q1685" s="1">
        <v>4516.1329999999998</v>
      </c>
      <c r="R1685" s="1"/>
    </row>
    <row r="1686" spans="1:18" x14ac:dyDescent="0.2">
      <c r="A1686" t="s">
        <v>125</v>
      </c>
      <c r="B1686">
        <v>2001</v>
      </c>
      <c r="C1686" t="s">
        <v>24</v>
      </c>
      <c r="D1686" s="1">
        <v>64.040949999999995</v>
      </c>
      <c r="E1686" s="1">
        <v>209.5762</v>
      </c>
      <c r="F1686" s="2">
        <v>7.8899999999999998E-2</v>
      </c>
      <c r="G1686" s="2">
        <v>2.3599000000000001</v>
      </c>
      <c r="H1686">
        <v>24.8</v>
      </c>
      <c r="I1686">
        <v>1.9</v>
      </c>
      <c r="J1686">
        <v>98</v>
      </c>
      <c r="K1686">
        <v>94</v>
      </c>
      <c r="L1686">
        <v>95</v>
      </c>
      <c r="M1686">
        <v>87.742869999999996</v>
      </c>
      <c r="N1686" s="4">
        <v>4340</v>
      </c>
      <c r="O1686" s="1">
        <v>2.81792</v>
      </c>
      <c r="P1686" s="1">
        <v>8.1487499999999997</v>
      </c>
      <c r="Q1686" s="1">
        <v>4564.0829999999996</v>
      </c>
      <c r="R1686" s="1"/>
    </row>
    <row r="1687" spans="1:18" x14ac:dyDescent="0.2">
      <c r="A1687" t="s">
        <v>125</v>
      </c>
      <c r="B1687">
        <v>2002</v>
      </c>
      <c r="C1687" t="s">
        <v>24</v>
      </c>
      <c r="D1687" s="1">
        <v>63.814590000000003</v>
      </c>
      <c r="E1687" s="1">
        <v>215.9974</v>
      </c>
      <c r="F1687" s="2">
        <v>7.1370000000000003E-2</v>
      </c>
      <c r="G1687" s="2">
        <v>2.4110200000000002</v>
      </c>
      <c r="H1687">
        <v>24.9</v>
      </c>
      <c r="I1687">
        <v>2</v>
      </c>
      <c r="J1687">
        <v>88</v>
      </c>
      <c r="K1687">
        <v>99</v>
      </c>
      <c r="L1687">
        <v>98</v>
      </c>
      <c r="M1687">
        <v>88.498630000000006</v>
      </c>
      <c r="N1687" s="4">
        <v>4390</v>
      </c>
      <c r="O1687" s="1">
        <v>2.4314800000000001</v>
      </c>
      <c r="P1687" s="1">
        <v>7.0219699999999996</v>
      </c>
      <c r="Q1687" s="1">
        <v>4610.0050000000001</v>
      </c>
      <c r="R1687" s="1"/>
    </row>
    <row r="1688" spans="1:18" x14ac:dyDescent="0.2">
      <c r="A1688" t="s">
        <v>125</v>
      </c>
      <c r="B1688">
        <v>2003</v>
      </c>
      <c r="C1688" t="s">
        <v>24</v>
      </c>
      <c r="D1688" s="1">
        <v>64.302250000000001</v>
      </c>
      <c r="E1688" s="1">
        <v>217.54159999999999</v>
      </c>
      <c r="F1688" s="2">
        <v>6.4085000000000003E-2</v>
      </c>
      <c r="G1688" s="2">
        <v>2.5669</v>
      </c>
      <c r="H1688">
        <v>25</v>
      </c>
      <c r="I1688">
        <v>2.1</v>
      </c>
      <c r="J1688">
        <v>97</v>
      </c>
      <c r="K1688">
        <v>66</v>
      </c>
      <c r="L1688">
        <v>83</v>
      </c>
      <c r="M1688">
        <v>89.24879</v>
      </c>
      <c r="N1688" s="4">
        <v>4640</v>
      </c>
      <c r="O1688" s="1">
        <v>2.7085300000000001</v>
      </c>
      <c r="P1688" s="1">
        <v>8.5121699999999993</v>
      </c>
      <c r="Q1688" s="1">
        <v>4655.7429999999904</v>
      </c>
      <c r="R1688" s="1"/>
    </row>
    <row r="1689" spans="1:18" x14ac:dyDescent="0.2">
      <c r="A1689" t="s">
        <v>125</v>
      </c>
      <c r="B1689">
        <v>2004</v>
      </c>
      <c r="C1689" t="s">
        <v>24</v>
      </c>
      <c r="D1689" s="1">
        <v>64.678740000000005</v>
      </c>
      <c r="E1689" s="1">
        <v>223.75129999999999</v>
      </c>
      <c r="F1689" s="2">
        <v>5.8424999999999998E-2</v>
      </c>
      <c r="G1689" s="2">
        <v>2.5775700000000001</v>
      </c>
      <c r="H1689">
        <v>25.1</v>
      </c>
      <c r="I1689">
        <v>2.2000000000000002</v>
      </c>
      <c r="J1689">
        <v>97</v>
      </c>
      <c r="K1689">
        <v>98</v>
      </c>
      <c r="L1689">
        <v>97</v>
      </c>
      <c r="M1689">
        <v>89.993350000000007</v>
      </c>
      <c r="N1689" s="4">
        <v>4940</v>
      </c>
      <c r="O1689" s="1">
        <v>2.42143</v>
      </c>
      <c r="P1689" s="1">
        <v>10.57751</v>
      </c>
      <c r="Q1689" s="1">
        <v>4703.4009999999998</v>
      </c>
      <c r="R1689" s="1"/>
    </row>
    <row r="1690" spans="1:18" x14ac:dyDescent="0.2">
      <c r="A1690" t="s">
        <v>125</v>
      </c>
      <c r="B1690">
        <v>2005</v>
      </c>
      <c r="C1690" t="s">
        <v>24</v>
      </c>
      <c r="D1690" s="1">
        <v>64.486509999999996</v>
      </c>
      <c r="E1690" s="1">
        <v>233.80779999999999</v>
      </c>
      <c r="F1690" s="2">
        <v>5.5314999999999899E-2</v>
      </c>
      <c r="G1690" s="2">
        <v>2.6320899999999998</v>
      </c>
      <c r="H1690">
        <v>25.2</v>
      </c>
      <c r="I1690">
        <v>2.2999999999999998</v>
      </c>
      <c r="J1690">
        <v>99</v>
      </c>
      <c r="K1690">
        <v>99</v>
      </c>
      <c r="L1690">
        <v>99</v>
      </c>
      <c r="M1690">
        <v>90.777050000000003</v>
      </c>
      <c r="N1690" s="4">
        <v>5390</v>
      </c>
      <c r="O1690" s="1">
        <v>2.0205299999999999</v>
      </c>
      <c r="P1690" s="1">
        <v>9.5553000000000008</v>
      </c>
      <c r="Q1690" s="1">
        <v>4754.6459999999997</v>
      </c>
      <c r="R1690" s="1"/>
    </row>
    <row r="1691" spans="1:18" x14ac:dyDescent="0.2">
      <c r="A1691" t="s">
        <v>125</v>
      </c>
      <c r="B1691">
        <v>2006</v>
      </c>
      <c r="C1691" t="s">
        <v>24</v>
      </c>
      <c r="D1691" s="1">
        <v>64.953959999999995</v>
      </c>
      <c r="E1691" s="1">
        <v>230.779</v>
      </c>
      <c r="F1691" s="2">
        <v>5.4824999999999999E-2</v>
      </c>
      <c r="G1691" s="2">
        <v>2.5404499999999999</v>
      </c>
      <c r="H1691">
        <v>25.3</v>
      </c>
      <c r="I1691">
        <v>2.5</v>
      </c>
      <c r="J1691">
        <v>99</v>
      </c>
      <c r="K1691">
        <v>98</v>
      </c>
      <c r="L1691">
        <v>98</v>
      </c>
      <c r="M1691">
        <v>91.556250000000006</v>
      </c>
      <c r="N1691" s="4">
        <v>6140</v>
      </c>
      <c r="O1691" s="1">
        <v>1.54505</v>
      </c>
      <c r="P1691" s="1">
        <v>8.4132099999999994</v>
      </c>
      <c r="Q1691" s="1">
        <v>4810.1090000000004</v>
      </c>
      <c r="R1691" s="1"/>
    </row>
    <row r="1692" spans="1:18" x14ac:dyDescent="0.2">
      <c r="A1692" t="s">
        <v>125</v>
      </c>
      <c r="B1692">
        <v>2007</v>
      </c>
      <c r="C1692" t="s">
        <v>24</v>
      </c>
      <c r="D1692" s="1">
        <v>65.123719999999906</v>
      </c>
      <c r="E1692" s="1">
        <v>226.3004</v>
      </c>
      <c r="F1692" s="2">
        <v>5.6235E-2</v>
      </c>
      <c r="G1692" s="2">
        <v>2.2282799999999998</v>
      </c>
      <c r="H1692">
        <v>25.4</v>
      </c>
      <c r="I1692">
        <v>2.6</v>
      </c>
      <c r="J1692">
        <v>99</v>
      </c>
      <c r="K1692">
        <v>98</v>
      </c>
      <c r="L1692">
        <v>98</v>
      </c>
      <c r="M1692">
        <v>92.330650000000006</v>
      </c>
      <c r="N1692" s="4">
        <v>7150</v>
      </c>
      <c r="O1692" s="1">
        <v>1.3872599999999999</v>
      </c>
      <c r="P1692" s="1">
        <v>5.2888299999999999</v>
      </c>
      <c r="Q1692" s="1">
        <v>4870.1409999999996</v>
      </c>
      <c r="R1692" s="1"/>
    </row>
    <row r="1693" spans="1:18" x14ac:dyDescent="0.2">
      <c r="A1693" t="s">
        <v>125</v>
      </c>
      <c r="B1693">
        <v>2008</v>
      </c>
      <c r="C1693" t="s">
        <v>24</v>
      </c>
      <c r="D1693" s="1">
        <v>65.333519999999993</v>
      </c>
      <c r="E1693" s="1">
        <v>219.0146</v>
      </c>
      <c r="F1693" s="2">
        <v>5.876E-2</v>
      </c>
      <c r="G1693" s="2">
        <v>2.11538</v>
      </c>
      <c r="H1693">
        <v>25.6</v>
      </c>
      <c r="I1693">
        <v>2.8</v>
      </c>
      <c r="J1693">
        <v>99</v>
      </c>
      <c r="K1693">
        <v>96</v>
      </c>
      <c r="L1693">
        <v>96</v>
      </c>
      <c r="M1693">
        <v>93.09957</v>
      </c>
      <c r="N1693" s="4">
        <v>8040</v>
      </c>
      <c r="O1693" s="1">
        <v>0.94632000000000005</v>
      </c>
      <c r="P1693" s="1">
        <v>5.9051900000000002</v>
      </c>
      <c r="Q1693" s="1">
        <v>4935.7669999999998</v>
      </c>
      <c r="R1693" s="1"/>
    </row>
    <row r="1694" spans="1:18" x14ac:dyDescent="0.2">
      <c r="A1694" t="s">
        <v>125</v>
      </c>
      <c r="B1694">
        <v>2009</v>
      </c>
      <c r="C1694" t="s">
        <v>24</v>
      </c>
      <c r="D1694" s="1">
        <v>66.341089999999994</v>
      </c>
      <c r="E1694" s="1">
        <v>196.42769999999999</v>
      </c>
      <c r="F1694" s="2">
        <v>6.0585E-2</v>
      </c>
      <c r="G1694" s="2">
        <v>1.99803</v>
      </c>
      <c r="H1694">
        <v>25.7</v>
      </c>
      <c r="I1694">
        <v>2.9</v>
      </c>
      <c r="J1694">
        <v>99</v>
      </c>
      <c r="K1694">
        <v>97</v>
      </c>
      <c r="L1694">
        <v>96</v>
      </c>
      <c r="M1694">
        <v>93.862919999999903</v>
      </c>
      <c r="N1694" s="4">
        <v>8400</v>
      </c>
      <c r="O1694" s="1">
        <v>1.1671100000000001</v>
      </c>
      <c r="P1694" s="1">
        <v>4.8124799999999999</v>
      </c>
      <c r="Q1694" s="1">
        <v>5007.9539999999997</v>
      </c>
      <c r="R1694" s="1"/>
    </row>
    <row r="1695" spans="1:18" x14ac:dyDescent="0.2">
      <c r="A1695" t="s">
        <v>125</v>
      </c>
      <c r="B1695">
        <v>2010</v>
      </c>
      <c r="C1695" t="s">
        <v>24</v>
      </c>
      <c r="D1695" s="1">
        <v>66.638369999999995</v>
      </c>
      <c r="E1695" s="1">
        <v>188.36709999999999</v>
      </c>
      <c r="F1695" s="2">
        <v>6.0159999999999998E-2</v>
      </c>
      <c r="G1695" s="2">
        <v>2.89732999999999</v>
      </c>
      <c r="H1695">
        <v>25.8</v>
      </c>
      <c r="I1695">
        <v>3.1</v>
      </c>
      <c r="J1695">
        <v>99</v>
      </c>
      <c r="K1695">
        <v>96</v>
      </c>
      <c r="L1695">
        <v>96</v>
      </c>
      <c r="M1695">
        <v>94.618709999999993</v>
      </c>
      <c r="N1695" s="4">
        <v>8920</v>
      </c>
      <c r="O1695" s="1">
        <v>1.2016799999999901</v>
      </c>
      <c r="P1695" s="1">
        <v>4.9963600000000001</v>
      </c>
      <c r="Q1695" s="1">
        <v>5087.2129999999997</v>
      </c>
      <c r="R1695" s="1"/>
    </row>
    <row r="1696" spans="1:18" x14ac:dyDescent="0.2">
      <c r="A1696" t="s">
        <v>125</v>
      </c>
      <c r="B1696">
        <v>2011</v>
      </c>
      <c r="C1696" t="s">
        <v>24</v>
      </c>
      <c r="D1696" s="1">
        <v>66.815600000000003</v>
      </c>
      <c r="E1696" s="1">
        <v>189.5077</v>
      </c>
      <c r="F1696" s="2">
        <v>5.6684999999999999E-2</v>
      </c>
      <c r="G1696" s="2">
        <v>2.88117</v>
      </c>
      <c r="H1696">
        <v>25.9</v>
      </c>
      <c r="I1696">
        <v>3.4</v>
      </c>
      <c r="J1696">
        <v>99</v>
      </c>
      <c r="K1696">
        <v>97</v>
      </c>
      <c r="L1696">
        <v>97</v>
      </c>
      <c r="M1696">
        <v>95.359899999999996</v>
      </c>
      <c r="N1696" s="4">
        <v>10130</v>
      </c>
      <c r="O1696" s="1">
        <v>1.2719199999999999</v>
      </c>
      <c r="P1696" s="1">
        <v>4.8965100000000001</v>
      </c>
      <c r="Q1696" s="1">
        <v>5174.085</v>
      </c>
      <c r="R1696" s="1"/>
    </row>
    <row r="1697" spans="1:18" x14ac:dyDescent="0.2">
      <c r="A1697" t="s">
        <v>125</v>
      </c>
      <c r="B1697">
        <v>2012</v>
      </c>
      <c r="C1697" t="s">
        <v>24</v>
      </c>
      <c r="D1697" s="1">
        <v>67.241559999999893</v>
      </c>
      <c r="E1697" s="1">
        <v>189.07220000000001</v>
      </c>
      <c r="F1697" s="2">
        <v>5.1615000000000001E-2</v>
      </c>
      <c r="G1697" s="2">
        <v>3.0022099999999998</v>
      </c>
      <c r="H1697">
        <v>26.1</v>
      </c>
      <c r="I1697">
        <v>3.6</v>
      </c>
      <c r="J1697">
        <v>99</v>
      </c>
      <c r="K1697">
        <v>98</v>
      </c>
      <c r="L1697">
        <v>97</v>
      </c>
      <c r="M1697">
        <v>96.094149999999999</v>
      </c>
      <c r="N1697" s="4">
        <v>11290</v>
      </c>
      <c r="O1697" s="1">
        <v>1.2764899999999999</v>
      </c>
      <c r="P1697" s="1">
        <v>4.7759499999999999</v>
      </c>
      <c r="Q1697" s="1">
        <v>5267.9</v>
      </c>
      <c r="R1697" s="1"/>
    </row>
    <row r="1698" spans="1:18" x14ac:dyDescent="0.2">
      <c r="A1698" t="s">
        <v>125</v>
      </c>
      <c r="B1698">
        <v>2013</v>
      </c>
      <c r="C1698" t="s">
        <v>24</v>
      </c>
      <c r="D1698" s="1">
        <v>67.329390000000004</v>
      </c>
      <c r="E1698" s="1">
        <v>195.8828</v>
      </c>
      <c r="F1698" s="2">
        <v>4.6809999999999997E-2</v>
      </c>
      <c r="G1698" s="2">
        <v>3.1798599999999899</v>
      </c>
      <c r="H1698">
        <v>26.2</v>
      </c>
      <c r="I1698">
        <v>3.8</v>
      </c>
      <c r="J1698">
        <v>99</v>
      </c>
      <c r="K1698">
        <v>98</v>
      </c>
      <c r="L1698">
        <v>98</v>
      </c>
      <c r="M1698">
        <v>96.825580000000002</v>
      </c>
      <c r="N1698" s="4">
        <v>12530</v>
      </c>
      <c r="O1698" s="1">
        <v>1.4697899999999999</v>
      </c>
      <c r="P1698" s="1">
        <v>5.1506299999999996</v>
      </c>
      <c r="Q1698" s="1">
        <v>5366.3779999999997</v>
      </c>
      <c r="R1698" s="1"/>
    </row>
    <row r="1699" spans="1:18" x14ac:dyDescent="0.2">
      <c r="A1699" t="s">
        <v>125</v>
      </c>
      <c r="B1699">
        <v>2014</v>
      </c>
      <c r="C1699" t="s">
        <v>24</v>
      </c>
      <c r="D1699" s="1">
        <v>67.448549999999997</v>
      </c>
      <c r="E1699" s="1">
        <v>199.41159999999999</v>
      </c>
      <c r="F1699" s="2">
        <v>4.3064999999999999E-2</v>
      </c>
      <c r="G1699" s="2">
        <v>3.2361200000000001</v>
      </c>
      <c r="H1699">
        <v>26.3</v>
      </c>
      <c r="I1699">
        <v>4.0999999999999996</v>
      </c>
      <c r="J1699">
        <v>99</v>
      </c>
      <c r="K1699">
        <v>98</v>
      </c>
      <c r="L1699">
        <v>98</v>
      </c>
      <c r="M1699">
        <v>97.528120000000001</v>
      </c>
      <c r="N1699" s="4">
        <v>13780</v>
      </c>
      <c r="O1699" s="1">
        <v>1.4822899999999899</v>
      </c>
      <c r="P1699" s="1">
        <v>5.49777</v>
      </c>
      <c r="Q1699" s="1">
        <v>5466.3280000000004</v>
      </c>
      <c r="R1699" s="1"/>
    </row>
    <row r="1700" spans="1:18" x14ac:dyDescent="0.2">
      <c r="A1700" t="s">
        <v>125</v>
      </c>
      <c r="B1700">
        <v>2015</v>
      </c>
      <c r="C1700" t="s">
        <v>24</v>
      </c>
      <c r="D1700" s="1">
        <v>67.755009999999999</v>
      </c>
      <c r="E1700" s="1">
        <v>198.17519999999999</v>
      </c>
      <c r="F1700" s="2">
        <v>4.0800000000000003E-2</v>
      </c>
      <c r="G1700" s="2">
        <v>3.3625199999999902</v>
      </c>
      <c r="H1700">
        <v>26.4</v>
      </c>
      <c r="I1700">
        <v>4.4000000000000004</v>
      </c>
      <c r="J1700">
        <v>99</v>
      </c>
      <c r="K1700">
        <v>99</v>
      </c>
      <c r="L1700">
        <v>99</v>
      </c>
      <c r="M1700">
        <v>98.222300000000004</v>
      </c>
      <c r="N1700" s="4">
        <v>15070</v>
      </c>
      <c r="O1700" s="1">
        <v>1.5082100000000001</v>
      </c>
      <c r="P1700" s="1">
        <v>6.2979399999999996</v>
      </c>
      <c r="Q1700" s="1">
        <v>5565.2869999999903</v>
      </c>
      <c r="R1700" s="1"/>
    </row>
    <row r="1701" spans="1:18" x14ac:dyDescent="0.2">
      <c r="A1701" t="s">
        <v>125</v>
      </c>
      <c r="B1701">
        <v>2016</v>
      </c>
      <c r="C1701" t="s">
        <v>24</v>
      </c>
      <c r="D1701" s="1">
        <v>68.164240000000007</v>
      </c>
      <c r="E1701" s="1">
        <v>190.97190000000001</v>
      </c>
      <c r="F1701" s="2">
        <v>4.0329999999999998E-2</v>
      </c>
      <c r="G1701" s="2">
        <v>3.3176600000000001</v>
      </c>
      <c r="H1701">
        <v>26.6</v>
      </c>
      <c r="I1701">
        <v>4.7</v>
      </c>
      <c r="J1701">
        <v>99</v>
      </c>
      <c r="K1701">
        <v>98</v>
      </c>
      <c r="L1701">
        <v>98</v>
      </c>
      <c r="M1701">
        <v>98.703719999999905</v>
      </c>
      <c r="N1701" s="4">
        <v>16450</v>
      </c>
      <c r="O1701" s="1">
        <v>1.2300799999999901</v>
      </c>
      <c r="P1701" s="1">
        <v>6.6211199999999897</v>
      </c>
      <c r="Q1701" s="1">
        <v>5662.3680000000004</v>
      </c>
      <c r="R1701" s="1"/>
    </row>
    <row r="1702" spans="1:18" x14ac:dyDescent="0.2">
      <c r="A1702" t="s">
        <v>126</v>
      </c>
      <c r="B1702">
        <v>2000</v>
      </c>
      <c r="C1702" t="s">
        <v>24</v>
      </c>
      <c r="D1702" s="1">
        <v>70.946159999999907</v>
      </c>
      <c r="E1702" s="1">
        <v>144.0889</v>
      </c>
      <c r="F1702" s="2">
        <v>3.1564999999999899E-2</v>
      </c>
      <c r="G1702" s="2">
        <v>1.65543</v>
      </c>
      <c r="H1702">
        <v>26.7</v>
      </c>
      <c r="I1702">
        <v>5.2</v>
      </c>
      <c r="J1702">
        <v>87</v>
      </c>
      <c r="K1702">
        <v>85</v>
      </c>
      <c r="L1702">
        <v>85</v>
      </c>
      <c r="M1702">
        <v>95.490759999999995</v>
      </c>
      <c r="N1702" s="4">
        <v>9440</v>
      </c>
      <c r="O1702" s="1">
        <v>2.85059</v>
      </c>
      <c r="P1702" s="1">
        <v>4.6218699999999897</v>
      </c>
      <c r="Q1702" s="1">
        <v>63240.194000000003</v>
      </c>
      <c r="R1702" s="1"/>
    </row>
    <row r="1703" spans="1:18" x14ac:dyDescent="0.2">
      <c r="A1703" t="s">
        <v>126</v>
      </c>
      <c r="B1703">
        <v>2001</v>
      </c>
      <c r="C1703" t="s">
        <v>24</v>
      </c>
      <c r="D1703" s="1">
        <v>71.340260000000001</v>
      </c>
      <c r="E1703" s="1">
        <v>140.48140000000001</v>
      </c>
      <c r="F1703" s="2">
        <v>2.9714999999999998E-2</v>
      </c>
      <c r="G1703" s="2">
        <v>1.6018699999999999</v>
      </c>
      <c r="H1703">
        <v>26.8</v>
      </c>
      <c r="I1703">
        <v>5.6</v>
      </c>
      <c r="J1703">
        <v>91</v>
      </c>
      <c r="K1703">
        <v>88</v>
      </c>
      <c r="L1703">
        <v>88</v>
      </c>
      <c r="M1703">
        <v>95.53819</v>
      </c>
      <c r="N1703" s="4">
        <v>8990</v>
      </c>
      <c r="O1703" s="1">
        <v>3.31176</v>
      </c>
      <c r="P1703" s="1">
        <v>4.9244399999999997</v>
      </c>
      <c r="Q1703" s="1">
        <v>64192.2429999999</v>
      </c>
      <c r="R1703" s="1"/>
    </row>
    <row r="1704" spans="1:18" x14ac:dyDescent="0.2">
      <c r="A1704" t="s">
        <v>126</v>
      </c>
      <c r="B1704">
        <v>2002</v>
      </c>
      <c r="C1704" t="s">
        <v>24</v>
      </c>
      <c r="D1704" s="1">
        <v>71.694540000000003</v>
      </c>
      <c r="E1704" s="1">
        <v>137.29429999999999</v>
      </c>
      <c r="F1704" s="2">
        <v>2.8239999999999901E-2</v>
      </c>
      <c r="G1704" s="2">
        <v>1.5855399999999999</v>
      </c>
      <c r="H1704">
        <v>26.9</v>
      </c>
      <c r="I1704">
        <v>5.9</v>
      </c>
      <c r="J1704">
        <v>83</v>
      </c>
      <c r="K1704">
        <v>78</v>
      </c>
      <c r="L1704">
        <v>78</v>
      </c>
      <c r="M1704">
        <v>95.841549999999998</v>
      </c>
      <c r="N1704" s="4">
        <v>9150</v>
      </c>
      <c r="O1704" s="1">
        <v>3.56941</v>
      </c>
      <c r="P1704" s="1">
        <v>5.1010299999999997</v>
      </c>
      <c r="Q1704" s="1">
        <v>65145.366999999998</v>
      </c>
      <c r="R1704" s="1"/>
    </row>
    <row r="1705" spans="1:18" x14ac:dyDescent="0.2">
      <c r="A1705" t="s">
        <v>126</v>
      </c>
      <c r="B1705">
        <v>2003</v>
      </c>
      <c r="C1705" t="s">
        <v>24</v>
      </c>
      <c r="D1705" s="1">
        <v>72.026750000000007</v>
      </c>
      <c r="E1705" s="1">
        <v>134.45660000000001</v>
      </c>
      <c r="F1705" s="2">
        <v>2.6849999999999999E-2</v>
      </c>
      <c r="G1705" s="2">
        <v>1.53172</v>
      </c>
      <c r="H1705">
        <v>26.9</v>
      </c>
      <c r="I1705">
        <v>6.3</v>
      </c>
      <c r="J1705">
        <v>75</v>
      </c>
      <c r="K1705">
        <v>69</v>
      </c>
      <c r="L1705">
        <v>68</v>
      </c>
      <c r="M1705">
        <v>96.134819999999905</v>
      </c>
      <c r="N1705" s="4">
        <v>9430</v>
      </c>
      <c r="O1705" s="1">
        <v>3.60223</v>
      </c>
      <c r="P1705" s="1">
        <v>5.0588100000000003</v>
      </c>
      <c r="Q1705" s="1">
        <v>66089.402000000002</v>
      </c>
      <c r="R1705" s="1"/>
    </row>
    <row r="1706" spans="1:18" x14ac:dyDescent="0.2">
      <c r="A1706" t="s">
        <v>126</v>
      </c>
      <c r="B1706">
        <v>2004</v>
      </c>
      <c r="C1706" t="s">
        <v>24</v>
      </c>
      <c r="D1706" s="1">
        <v>72.377849999999995</v>
      </c>
      <c r="E1706" s="1">
        <v>131.64949999999999</v>
      </c>
      <c r="F1706" s="2">
        <v>2.5485000000000001E-2</v>
      </c>
      <c r="G1706" s="2">
        <v>1.4790299999999901</v>
      </c>
      <c r="H1706">
        <v>27</v>
      </c>
      <c r="I1706">
        <v>6.7</v>
      </c>
      <c r="J1706">
        <v>81</v>
      </c>
      <c r="K1706">
        <v>85</v>
      </c>
      <c r="L1706">
        <v>85</v>
      </c>
      <c r="M1706">
        <v>96.418210000000002</v>
      </c>
      <c r="N1706" s="4">
        <v>10710</v>
      </c>
      <c r="O1706" s="1">
        <v>3.5560099999999899</v>
      </c>
      <c r="P1706" s="1">
        <v>4.9592400000000003</v>
      </c>
      <c r="Q1706" s="1">
        <v>67010.929999999993</v>
      </c>
      <c r="R1706" s="1"/>
    </row>
    <row r="1707" spans="1:18" x14ac:dyDescent="0.2">
      <c r="A1707" t="s">
        <v>126</v>
      </c>
      <c r="B1707">
        <v>2005</v>
      </c>
      <c r="C1707" t="s">
        <v>24</v>
      </c>
      <c r="D1707" s="1">
        <v>72.741749999999996</v>
      </c>
      <c r="E1707" s="1">
        <v>129.02629999999999</v>
      </c>
      <c r="F1707" s="2">
        <v>2.4049999999999998E-2</v>
      </c>
      <c r="G1707" s="2">
        <v>1.38883</v>
      </c>
      <c r="H1707">
        <v>27.1</v>
      </c>
      <c r="I1707">
        <v>7</v>
      </c>
      <c r="J1707">
        <v>91</v>
      </c>
      <c r="K1707">
        <v>90</v>
      </c>
      <c r="L1707">
        <v>90</v>
      </c>
      <c r="M1707">
        <v>96.691640000000007</v>
      </c>
      <c r="N1707" s="4">
        <v>11760</v>
      </c>
      <c r="O1707" s="1">
        <v>3.3477699999999899</v>
      </c>
      <c r="P1707" s="1">
        <v>4.9416399999999996</v>
      </c>
      <c r="Q1707" s="1">
        <v>67903.468999999997</v>
      </c>
      <c r="R1707" s="1"/>
    </row>
    <row r="1708" spans="1:18" x14ac:dyDescent="0.2">
      <c r="A1708" t="s">
        <v>126</v>
      </c>
      <c r="B1708">
        <v>2006</v>
      </c>
      <c r="C1708" t="s">
        <v>24</v>
      </c>
      <c r="D1708" s="1">
        <v>73.116129999999998</v>
      </c>
      <c r="E1708" s="1">
        <v>126.0664</v>
      </c>
      <c r="F1708" s="2">
        <v>2.2519999999999998E-2</v>
      </c>
      <c r="G1708" s="2">
        <v>1.39242</v>
      </c>
      <c r="H1708">
        <v>27.2</v>
      </c>
      <c r="I1708">
        <v>7.4</v>
      </c>
      <c r="J1708">
        <v>98</v>
      </c>
      <c r="K1708">
        <v>90</v>
      </c>
      <c r="L1708">
        <v>90</v>
      </c>
      <c r="M1708">
        <v>96.955460000000002</v>
      </c>
      <c r="N1708" s="4">
        <v>13470</v>
      </c>
      <c r="O1708" s="1">
        <v>3.5723500000000001</v>
      </c>
      <c r="P1708" s="1">
        <v>5.1884899999999998</v>
      </c>
      <c r="Q1708" s="1">
        <v>68756.81</v>
      </c>
      <c r="R1708" s="1"/>
    </row>
    <row r="1709" spans="1:18" x14ac:dyDescent="0.2">
      <c r="A1709" t="s">
        <v>126</v>
      </c>
      <c r="B1709">
        <v>2007</v>
      </c>
      <c r="C1709" t="s">
        <v>24</v>
      </c>
      <c r="D1709" s="1">
        <v>73.468890000000002</v>
      </c>
      <c r="E1709" s="1">
        <v>123.73260000000001</v>
      </c>
      <c r="F1709" s="2">
        <v>2.0995E-2</v>
      </c>
      <c r="G1709" s="2">
        <v>1.3665799999999999</v>
      </c>
      <c r="H1709">
        <v>27.2</v>
      </c>
      <c r="I1709">
        <v>7.8</v>
      </c>
      <c r="J1709">
        <v>96</v>
      </c>
      <c r="K1709">
        <v>96</v>
      </c>
      <c r="L1709">
        <v>96</v>
      </c>
      <c r="M1709">
        <v>97.209669999999903</v>
      </c>
      <c r="N1709" s="4">
        <v>14710</v>
      </c>
      <c r="O1709" s="1">
        <v>3.6322999999999999</v>
      </c>
      <c r="P1709" s="1">
        <v>5.2807599999999999</v>
      </c>
      <c r="Q1709" s="1">
        <v>69581.847999999998</v>
      </c>
      <c r="R1709" s="1"/>
    </row>
    <row r="1710" spans="1:18" x14ac:dyDescent="0.2">
      <c r="A1710" t="s">
        <v>126</v>
      </c>
      <c r="B1710">
        <v>2008</v>
      </c>
      <c r="C1710" t="s">
        <v>24</v>
      </c>
      <c r="D1710" s="1">
        <v>73.81729</v>
      </c>
      <c r="E1710" s="1">
        <v>121.32729999999999</v>
      </c>
      <c r="F1710" s="2">
        <v>1.9484999999999999E-2</v>
      </c>
      <c r="G1710" s="2">
        <v>1.5067900000000001</v>
      </c>
      <c r="H1710">
        <v>27.3</v>
      </c>
      <c r="I1710">
        <v>8.1999999999999993</v>
      </c>
      <c r="J1710">
        <v>97</v>
      </c>
      <c r="K1710">
        <v>96</v>
      </c>
      <c r="L1710">
        <v>96</v>
      </c>
      <c r="M1710">
        <v>97.454539999999994</v>
      </c>
      <c r="N1710" s="4">
        <v>15890</v>
      </c>
      <c r="O1710" s="1">
        <v>3.8232499999999998</v>
      </c>
      <c r="P1710" s="1">
        <v>5.2594399999999997</v>
      </c>
      <c r="Q1710" s="1">
        <v>70418.604000000007</v>
      </c>
      <c r="R1710" s="1"/>
    </row>
    <row r="1711" spans="1:18" x14ac:dyDescent="0.2">
      <c r="A1711" t="s">
        <v>126</v>
      </c>
      <c r="B1711">
        <v>2009</v>
      </c>
      <c r="C1711" t="s">
        <v>24</v>
      </c>
      <c r="D1711" s="1">
        <v>74.220039999999997</v>
      </c>
      <c r="E1711" s="1">
        <v>118.38079999999999</v>
      </c>
      <c r="F1711" s="2">
        <v>1.7919999999999998E-2</v>
      </c>
      <c r="G1711" s="2">
        <v>1.5204899999999999</v>
      </c>
      <c r="H1711">
        <v>27.4</v>
      </c>
      <c r="I1711">
        <v>8.6</v>
      </c>
      <c r="J1711">
        <v>97</v>
      </c>
      <c r="K1711">
        <v>96</v>
      </c>
      <c r="L1711">
        <v>96</v>
      </c>
      <c r="M1711">
        <v>97.690060000000003</v>
      </c>
      <c r="N1711" s="4">
        <v>15310</v>
      </c>
      <c r="O1711" s="1">
        <v>4.4546999999999999</v>
      </c>
      <c r="P1711" s="1">
        <v>5.5338699999999896</v>
      </c>
      <c r="Q1711" s="1">
        <v>71321.399000000005</v>
      </c>
      <c r="R1711" s="1"/>
    </row>
    <row r="1712" spans="1:18" x14ac:dyDescent="0.2">
      <c r="A1712" t="s">
        <v>126</v>
      </c>
      <c r="B1712">
        <v>2010</v>
      </c>
      <c r="C1712" t="s">
        <v>24</v>
      </c>
      <c r="D1712" s="1">
        <v>74.575140000000005</v>
      </c>
      <c r="E1712" s="1">
        <v>116.2128</v>
      </c>
      <c r="F1712" s="2">
        <v>1.6539999999999999E-2</v>
      </c>
      <c r="G1712" s="2">
        <v>1.5558399999999999</v>
      </c>
      <c r="H1712">
        <v>27.5</v>
      </c>
      <c r="I1712">
        <v>9</v>
      </c>
      <c r="J1712">
        <v>97</v>
      </c>
      <c r="K1712">
        <v>97</v>
      </c>
      <c r="L1712">
        <v>97</v>
      </c>
      <c r="M1712">
        <v>97.916480000000007</v>
      </c>
      <c r="N1712" s="4">
        <v>17280</v>
      </c>
      <c r="O1712" s="1">
        <v>3.9417599999999999</v>
      </c>
      <c r="P1712" s="1">
        <v>5.0536500000000002</v>
      </c>
      <c r="Q1712" s="1">
        <v>72326.987999999998</v>
      </c>
      <c r="R1712" s="1"/>
    </row>
    <row r="1713" spans="1:18" x14ac:dyDescent="0.2">
      <c r="A1713" t="s">
        <v>126</v>
      </c>
      <c r="B1713">
        <v>2011</v>
      </c>
      <c r="C1713" t="s">
        <v>24</v>
      </c>
      <c r="D1713" s="1">
        <v>74.879559999999998</v>
      </c>
      <c r="E1713" s="1">
        <v>114.46299999999999</v>
      </c>
      <c r="F1713" s="2">
        <v>1.519E-2</v>
      </c>
      <c r="G1713" s="2">
        <v>1.59351</v>
      </c>
      <c r="H1713">
        <v>27.5</v>
      </c>
      <c r="I1713">
        <v>9.4</v>
      </c>
      <c r="J1713">
        <v>98</v>
      </c>
      <c r="K1713">
        <v>97</v>
      </c>
      <c r="L1713">
        <v>97</v>
      </c>
      <c r="M1713">
        <v>98.133899999999997</v>
      </c>
      <c r="N1713" s="4">
        <v>19480</v>
      </c>
      <c r="O1713" s="1">
        <v>3.7094199999999899</v>
      </c>
      <c r="P1713" s="1">
        <v>4.6879200000000001</v>
      </c>
      <c r="Q1713" s="1">
        <v>73443.25</v>
      </c>
      <c r="R1713" s="1"/>
    </row>
    <row r="1714" spans="1:18" x14ac:dyDescent="0.2">
      <c r="A1714" t="s">
        <v>126</v>
      </c>
      <c r="B1714">
        <v>2012</v>
      </c>
      <c r="C1714" t="s">
        <v>24</v>
      </c>
      <c r="D1714" s="1">
        <v>75.226849999999999</v>
      </c>
      <c r="E1714" s="1">
        <v>112.2253</v>
      </c>
      <c r="F1714" s="2">
        <v>1.3905000000000001E-2</v>
      </c>
      <c r="G1714" s="2">
        <v>1.6001299999999901</v>
      </c>
      <c r="H1714">
        <v>27.6</v>
      </c>
      <c r="I1714">
        <v>9.8000000000000007</v>
      </c>
      <c r="J1714">
        <v>96</v>
      </c>
      <c r="K1714">
        <v>97</v>
      </c>
      <c r="L1714">
        <v>97</v>
      </c>
      <c r="M1714">
        <v>98.342510000000004</v>
      </c>
      <c r="N1714" s="4">
        <v>20460</v>
      </c>
      <c r="O1714" s="1">
        <v>3.5451999999999999</v>
      </c>
      <c r="P1714" s="1">
        <v>4.4778799999999999</v>
      </c>
      <c r="Q1714" s="1">
        <v>74651.05</v>
      </c>
      <c r="R1714" s="1"/>
    </row>
    <row r="1715" spans="1:18" x14ac:dyDescent="0.2">
      <c r="A1715" t="s">
        <v>126</v>
      </c>
      <c r="B1715">
        <v>2013</v>
      </c>
      <c r="C1715" t="s">
        <v>24</v>
      </c>
      <c r="D1715" s="1">
        <v>75.592339999999993</v>
      </c>
      <c r="E1715" s="1">
        <v>109.2452</v>
      </c>
      <c r="F1715" s="2">
        <v>1.2775E-2</v>
      </c>
      <c r="G1715" s="2">
        <v>1.4617100000000001</v>
      </c>
      <c r="H1715">
        <v>27.7</v>
      </c>
      <c r="I1715">
        <v>10.199999999999999</v>
      </c>
      <c r="J1715">
        <v>98</v>
      </c>
      <c r="K1715">
        <v>98</v>
      </c>
      <c r="L1715">
        <v>98</v>
      </c>
      <c r="M1715">
        <v>98.542400000000001</v>
      </c>
      <c r="N1715" s="4">
        <v>22070</v>
      </c>
      <c r="O1715" s="1">
        <v>3.4506600000000001</v>
      </c>
      <c r="P1715" s="1">
        <v>4.4041199999999998</v>
      </c>
      <c r="Q1715" s="1">
        <v>75925.462</v>
      </c>
      <c r="R1715" s="1"/>
    </row>
    <row r="1716" spans="1:18" x14ac:dyDescent="0.2">
      <c r="A1716" t="s">
        <v>126</v>
      </c>
      <c r="B1716">
        <v>2014</v>
      </c>
      <c r="C1716" t="s">
        <v>24</v>
      </c>
      <c r="D1716" s="1">
        <v>75.889840000000007</v>
      </c>
      <c r="E1716" s="1">
        <v>107.2289</v>
      </c>
      <c r="F1716" s="2">
        <v>1.1775000000000001E-2</v>
      </c>
      <c r="G1716" s="2">
        <v>1.5019199999999999</v>
      </c>
      <c r="H1716">
        <v>27.7</v>
      </c>
      <c r="I1716">
        <v>10.6</v>
      </c>
      <c r="J1716">
        <v>94</v>
      </c>
      <c r="K1716">
        <v>96</v>
      </c>
      <c r="L1716">
        <v>96</v>
      </c>
      <c r="M1716">
        <v>98.733869999999996</v>
      </c>
      <c r="N1716" s="4">
        <v>23760</v>
      </c>
      <c r="O1716" s="1">
        <v>3.3736999999999999</v>
      </c>
      <c r="P1716" s="1">
        <v>4.3472499999999998</v>
      </c>
      <c r="Q1716" s="1">
        <v>77229.255999999994</v>
      </c>
      <c r="R1716" s="1"/>
    </row>
    <row r="1717" spans="1:18" x14ac:dyDescent="0.2">
      <c r="A1717" t="s">
        <v>126</v>
      </c>
      <c r="B1717">
        <v>2015</v>
      </c>
      <c r="C1717" t="s">
        <v>24</v>
      </c>
      <c r="D1717" s="1">
        <v>76.102199999999996</v>
      </c>
      <c r="E1717" s="1">
        <v>106.49890000000001</v>
      </c>
      <c r="F1717" s="2">
        <v>1.1015E-2</v>
      </c>
      <c r="G1717" s="2">
        <v>1.43238</v>
      </c>
      <c r="H1717">
        <v>27.8</v>
      </c>
      <c r="I1717">
        <v>11.1</v>
      </c>
      <c r="J1717">
        <v>97</v>
      </c>
      <c r="K1717">
        <v>97</v>
      </c>
      <c r="L1717">
        <v>97</v>
      </c>
      <c r="M1717">
        <v>98.897219999999905</v>
      </c>
      <c r="N1717" s="4">
        <v>25340</v>
      </c>
      <c r="O1717" s="1">
        <v>3.2335799999999999</v>
      </c>
      <c r="P1717" s="1">
        <v>4.1385500000000004</v>
      </c>
      <c r="Q1717" s="1">
        <v>78529.409</v>
      </c>
      <c r="R1717" s="1"/>
    </row>
    <row r="1718" spans="1:18" x14ac:dyDescent="0.2">
      <c r="A1718" t="s">
        <v>126</v>
      </c>
      <c r="B1718">
        <v>2016</v>
      </c>
      <c r="C1718" t="s">
        <v>24</v>
      </c>
      <c r="D1718" s="1">
        <v>76.381780000000006</v>
      </c>
      <c r="E1718" s="1">
        <v>104.02070000000001</v>
      </c>
      <c r="F1718" s="2">
        <v>1.039E-2</v>
      </c>
      <c r="G1718" s="2">
        <v>1.3790500000000001</v>
      </c>
      <c r="H1718">
        <v>27.9</v>
      </c>
      <c r="I1718">
        <v>11.5</v>
      </c>
      <c r="J1718">
        <v>98</v>
      </c>
      <c r="K1718">
        <v>98</v>
      </c>
      <c r="L1718">
        <v>98</v>
      </c>
      <c r="M1718">
        <v>98.880870000000002</v>
      </c>
      <c r="N1718" s="4">
        <v>25870</v>
      </c>
      <c r="O1718" s="1">
        <v>3.3842500000000002</v>
      </c>
      <c r="P1718" s="1">
        <v>4.3143099999999999</v>
      </c>
      <c r="Q1718" s="1">
        <v>79827.870999999999</v>
      </c>
      <c r="R1718" s="1"/>
    </row>
    <row r="1719" spans="1:18" x14ac:dyDescent="0.2">
      <c r="A1719" t="s">
        <v>127</v>
      </c>
      <c r="B1719">
        <v>2000</v>
      </c>
      <c r="C1719" t="s">
        <v>24</v>
      </c>
      <c r="D1719" s="1">
        <v>67.463489999999993</v>
      </c>
      <c r="E1719" s="1">
        <v>257.53930000000003</v>
      </c>
      <c r="F1719" s="2">
        <v>1.559E-2</v>
      </c>
      <c r="G1719" s="2">
        <v>6.9485399999999897</v>
      </c>
      <c r="H1719">
        <v>25.7</v>
      </c>
      <c r="I1719">
        <v>3.4</v>
      </c>
      <c r="J1719">
        <v>99</v>
      </c>
      <c r="K1719">
        <v>99</v>
      </c>
      <c r="L1719">
        <v>99</v>
      </c>
      <c r="M1719">
        <v>98.008319999999998</v>
      </c>
      <c r="N1719" s="4">
        <v>3700</v>
      </c>
      <c r="O1719" s="1">
        <v>2.5113300000000001</v>
      </c>
      <c r="P1719" s="1">
        <v>5.3068499999999998</v>
      </c>
      <c r="Q1719" s="1">
        <v>48838.065000000002</v>
      </c>
      <c r="R1719" s="1"/>
    </row>
    <row r="1720" spans="1:18" x14ac:dyDescent="0.2">
      <c r="A1720" t="s">
        <v>127</v>
      </c>
      <c r="B1720">
        <v>2001</v>
      </c>
      <c r="C1720" t="s">
        <v>24</v>
      </c>
      <c r="D1720" s="1">
        <v>67.690049999999999</v>
      </c>
      <c r="E1720" s="1">
        <v>253.81200000000001</v>
      </c>
      <c r="F1720" s="2">
        <v>1.4985E-2</v>
      </c>
      <c r="G1720" s="2">
        <v>7.3100500000000004</v>
      </c>
      <c r="H1720">
        <v>25.7</v>
      </c>
      <c r="I1720">
        <v>3.5</v>
      </c>
      <c r="J1720">
        <v>99</v>
      </c>
      <c r="K1720">
        <v>99</v>
      </c>
      <c r="L1720">
        <v>99</v>
      </c>
      <c r="M1720">
        <v>98.088949999999997</v>
      </c>
      <c r="N1720" s="4">
        <v>4230</v>
      </c>
      <c r="O1720" s="1">
        <v>2.8000799999999999</v>
      </c>
      <c r="P1720" s="1">
        <v>5.7253400000000001</v>
      </c>
      <c r="Q1720" s="1">
        <v>48401.655999999901</v>
      </c>
      <c r="R1720" s="1"/>
    </row>
    <row r="1721" spans="1:18" x14ac:dyDescent="0.2">
      <c r="A1721" t="s">
        <v>127</v>
      </c>
      <c r="B1721">
        <v>2002</v>
      </c>
      <c r="C1721" t="s">
        <v>24</v>
      </c>
      <c r="D1721" s="1">
        <v>67.519480000000001</v>
      </c>
      <c r="E1721" s="1">
        <v>257.45999999999998</v>
      </c>
      <c r="F1721" s="2">
        <v>1.453E-2</v>
      </c>
      <c r="G1721" s="2">
        <v>7.1286899999999997</v>
      </c>
      <c r="H1721">
        <v>25.8</v>
      </c>
      <c r="I1721">
        <v>3.6</v>
      </c>
      <c r="J1721">
        <v>99</v>
      </c>
      <c r="K1721">
        <v>99</v>
      </c>
      <c r="L1721">
        <v>99</v>
      </c>
      <c r="M1721">
        <v>98.151679999999999</v>
      </c>
      <c r="N1721" s="4">
        <v>4580</v>
      </c>
      <c r="O1721" s="1">
        <v>3.0708799999999998</v>
      </c>
      <c r="P1721" s="1">
        <v>5.9922000000000004</v>
      </c>
      <c r="Q1721" s="1">
        <v>47980.038999999997</v>
      </c>
      <c r="R1721" s="1"/>
    </row>
    <row r="1722" spans="1:18" x14ac:dyDescent="0.2">
      <c r="A1722" t="s">
        <v>127</v>
      </c>
      <c r="B1722">
        <v>2003</v>
      </c>
      <c r="C1722" t="s">
        <v>24</v>
      </c>
      <c r="D1722" s="1">
        <v>67.430080000000004</v>
      </c>
      <c r="E1722" s="1">
        <v>258.18340000000001</v>
      </c>
      <c r="F1722" s="2">
        <v>1.4205000000000001E-2</v>
      </c>
      <c r="G1722" s="2">
        <v>6.8137499999999998</v>
      </c>
      <c r="H1722">
        <v>25.9</v>
      </c>
      <c r="I1722">
        <v>3.7</v>
      </c>
      <c r="J1722">
        <v>99</v>
      </c>
      <c r="K1722">
        <v>99</v>
      </c>
      <c r="L1722">
        <v>97</v>
      </c>
      <c r="M1722">
        <v>98.180679999999995</v>
      </c>
      <c r="N1722" s="4">
        <v>5170</v>
      </c>
      <c r="O1722" s="1">
        <v>3.6492199999999899</v>
      </c>
      <c r="P1722" s="1">
        <v>6.5457400000000003</v>
      </c>
      <c r="Q1722" s="1">
        <v>47582.460999999901</v>
      </c>
      <c r="R1722" s="1"/>
    </row>
    <row r="1723" spans="1:18" x14ac:dyDescent="0.2">
      <c r="A1723" t="s">
        <v>127</v>
      </c>
      <c r="B1723">
        <v>2004</v>
      </c>
      <c r="C1723" t="s">
        <v>24</v>
      </c>
      <c r="D1723" s="1">
        <v>67.250839999999997</v>
      </c>
      <c r="E1723" s="1">
        <v>268.897999999999</v>
      </c>
      <c r="F1723" s="2">
        <v>1.3635E-2</v>
      </c>
      <c r="G1723" s="2">
        <v>6.5069999999999997</v>
      </c>
      <c r="H1723">
        <v>25.9</v>
      </c>
      <c r="I1723">
        <v>3.9</v>
      </c>
      <c r="J1723">
        <v>99</v>
      </c>
      <c r="K1723">
        <v>99</v>
      </c>
      <c r="L1723">
        <v>99</v>
      </c>
      <c r="M1723">
        <v>97.746510000000001</v>
      </c>
      <c r="N1723" s="4">
        <v>5990</v>
      </c>
      <c r="O1723" s="1">
        <v>3.4048099999999999</v>
      </c>
      <c r="P1723" s="1">
        <v>6.1685699999999999</v>
      </c>
      <c r="Q1723" s="1">
        <v>47217.4929999999</v>
      </c>
      <c r="R1723" s="1"/>
    </row>
    <row r="1724" spans="1:18" x14ac:dyDescent="0.2">
      <c r="A1724" t="s">
        <v>127</v>
      </c>
      <c r="B1724">
        <v>2005</v>
      </c>
      <c r="C1724" t="s">
        <v>24</v>
      </c>
      <c r="D1724" s="1">
        <v>66.872469999999893</v>
      </c>
      <c r="E1724" s="1">
        <v>280.04820000000001</v>
      </c>
      <c r="F1724" s="2">
        <v>1.3055000000000001E-2</v>
      </c>
      <c r="G1724" s="2">
        <v>6.8220899999999904</v>
      </c>
      <c r="H1724">
        <v>26</v>
      </c>
      <c r="I1724">
        <v>4</v>
      </c>
      <c r="J1724">
        <v>96</v>
      </c>
      <c r="K1724">
        <v>95</v>
      </c>
      <c r="L1724">
        <v>96</v>
      </c>
      <c r="M1724">
        <v>97.30968</v>
      </c>
      <c r="N1724" s="4">
        <v>6410</v>
      </c>
      <c r="O1724" s="1">
        <v>3.7263799999999998</v>
      </c>
      <c r="P1724" s="1">
        <v>6.3461600000000002</v>
      </c>
      <c r="Q1724" s="1">
        <v>46890.771999999997</v>
      </c>
      <c r="R1724" s="1"/>
    </row>
    <row r="1725" spans="1:18" x14ac:dyDescent="0.2">
      <c r="A1725" t="s">
        <v>127</v>
      </c>
      <c r="B1725">
        <v>2006</v>
      </c>
      <c r="C1725" t="s">
        <v>24</v>
      </c>
      <c r="D1725" s="1">
        <v>67.637659999999997</v>
      </c>
      <c r="E1725" s="1">
        <v>268.3365</v>
      </c>
      <c r="F1725" s="2">
        <v>1.2225E-2</v>
      </c>
      <c r="G1725" s="2">
        <v>7.4153099999999998</v>
      </c>
      <c r="H1725">
        <v>26.1</v>
      </c>
      <c r="I1725">
        <v>4.2</v>
      </c>
      <c r="J1725">
        <v>98</v>
      </c>
      <c r="K1725">
        <v>99</v>
      </c>
      <c r="L1725">
        <v>98</v>
      </c>
      <c r="M1725">
        <v>96.868969999999905</v>
      </c>
      <c r="N1725" s="4">
        <v>7110</v>
      </c>
      <c r="O1725" s="1">
        <v>3.8774199999999999</v>
      </c>
      <c r="P1725" s="1">
        <v>6.4169499999999999</v>
      </c>
      <c r="Q1725" s="1">
        <v>46607.394999999997</v>
      </c>
      <c r="R1725" s="1"/>
    </row>
    <row r="1726" spans="1:18" x14ac:dyDescent="0.2">
      <c r="A1726" t="s">
        <v>127</v>
      </c>
      <c r="B1726">
        <v>2007</v>
      </c>
      <c r="C1726" t="s">
        <v>24</v>
      </c>
      <c r="D1726" s="1">
        <v>67.447419999999994</v>
      </c>
      <c r="E1726" s="1">
        <v>278.31439999999998</v>
      </c>
      <c r="F1726" s="2">
        <v>1.1325E-2</v>
      </c>
      <c r="G1726" s="2">
        <v>8.1232100000000003</v>
      </c>
      <c r="H1726">
        <v>26.1</v>
      </c>
      <c r="I1726">
        <v>4.4000000000000004</v>
      </c>
      <c r="J1726">
        <v>97</v>
      </c>
      <c r="K1726">
        <v>98</v>
      </c>
      <c r="L1726">
        <v>98</v>
      </c>
      <c r="M1726">
        <v>96.424880000000002</v>
      </c>
      <c r="N1726" s="4">
        <v>7910</v>
      </c>
      <c r="O1726" s="1">
        <v>3.5619099999999899</v>
      </c>
      <c r="P1726" s="1">
        <v>6.0170500000000002</v>
      </c>
      <c r="Q1726" s="1">
        <v>46366.352999999901</v>
      </c>
      <c r="R1726" s="1"/>
    </row>
    <row r="1727" spans="1:18" x14ac:dyDescent="0.2">
      <c r="A1727" t="s">
        <v>127</v>
      </c>
      <c r="B1727">
        <v>2008</v>
      </c>
      <c r="C1727" t="s">
        <v>24</v>
      </c>
      <c r="D1727" s="1">
        <v>67.752309999999994</v>
      </c>
      <c r="E1727" s="1">
        <v>275.40230000000003</v>
      </c>
      <c r="F1727" s="2">
        <v>1.0364999999999999E-2</v>
      </c>
      <c r="G1727" s="2">
        <v>9.4125300000000003</v>
      </c>
      <c r="H1727">
        <v>26.2</v>
      </c>
      <c r="I1727">
        <v>4.5999999999999996</v>
      </c>
      <c r="J1727">
        <v>94</v>
      </c>
      <c r="K1727">
        <v>91</v>
      </c>
      <c r="L1727">
        <v>90</v>
      </c>
      <c r="M1727">
        <v>95.977419999999995</v>
      </c>
      <c r="N1727" s="4">
        <v>8350</v>
      </c>
      <c r="O1727" s="1">
        <v>3.1920700000000002</v>
      </c>
      <c r="P1727" s="1">
        <v>5.4972799999999999</v>
      </c>
      <c r="Q1727" s="1">
        <v>46158.710999999901</v>
      </c>
      <c r="R1727" s="1"/>
    </row>
    <row r="1728" spans="1:18" x14ac:dyDescent="0.2">
      <c r="A1728" t="s">
        <v>127</v>
      </c>
      <c r="B1728">
        <v>2009</v>
      </c>
      <c r="C1728" t="s">
        <v>24</v>
      </c>
      <c r="D1728" s="1">
        <v>69.305400000000006</v>
      </c>
      <c r="E1728" s="1">
        <v>235.23570000000001</v>
      </c>
      <c r="F1728" s="2">
        <v>9.5949999999999994E-3</v>
      </c>
      <c r="G1728" s="2">
        <v>8.9683399999999995</v>
      </c>
      <c r="H1728">
        <v>26.2</v>
      </c>
      <c r="I1728">
        <v>4.8</v>
      </c>
      <c r="J1728">
        <v>75</v>
      </c>
      <c r="K1728">
        <v>74</v>
      </c>
      <c r="L1728">
        <v>71</v>
      </c>
      <c r="M1728">
        <v>95.526609999999906</v>
      </c>
      <c r="N1728" s="4">
        <v>7120</v>
      </c>
      <c r="O1728" s="1">
        <v>3.8480599999999998</v>
      </c>
      <c r="P1728" s="1">
        <v>6.6077199999999996</v>
      </c>
      <c r="Q1728" s="1">
        <v>45970.940999999999</v>
      </c>
      <c r="R1728" s="1"/>
    </row>
    <row r="1729" spans="1:18" x14ac:dyDescent="0.2">
      <c r="A1729" t="s">
        <v>127</v>
      </c>
      <c r="B1729">
        <v>2010</v>
      </c>
      <c r="C1729" t="s">
        <v>24</v>
      </c>
      <c r="D1729" s="1">
        <v>69.913569999999893</v>
      </c>
      <c r="E1729" s="1">
        <v>217.53919999999999</v>
      </c>
      <c r="F1729" s="2">
        <v>9.0650000000000001E-3</v>
      </c>
      <c r="G1729" s="2">
        <v>7.7731000000000003</v>
      </c>
      <c r="H1729">
        <v>26.3</v>
      </c>
      <c r="I1729">
        <v>5</v>
      </c>
      <c r="J1729">
        <v>56</v>
      </c>
      <c r="K1729">
        <v>57</v>
      </c>
      <c r="L1729">
        <v>52</v>
      </c>
      <c r="M1729">
        <v>95.074399999999997</v>
      </c>
      <c r="N1729" s="4">
        <v>7550</v>
      </c>
      <c r="O1729" s="1">
        <v>3.68649</v>
      </c>
      <c r="P1729" s="1">
        <v>6.8122600000000002</v>
      </c>
      <c r="Q1729" s="1">
        <v>45792.09</v>
      </c>
      <c r="R1729" s="1"/>
    </row>
    <row r="1730" spans="1:18" x14ac:dyDescent="0.2">
      <c r="A1730" t="s">
        <v>127</v>
      </c>
      <c r="B1730">
        <v>2011</v>
      </c>
      <c r="C1730" t="s">
        <v>24</v>
      </c>
      <c r="D1730" s="1">
        <v>70.641369999999995</v>
      </c>
      <c r="E1730" s="1">
        <v>208.79470000000001</v>
      </c>
      <c r="F1730" s="2">
        <v>8.7899999999999992E-3</v>
      </c>
      <c r="G1730" s="2">
        <v>8.7452000000000005</v>
      </c>
      <c r="H1730">
        <v>26.3</v>
      </c>
      <c r="I1730">
        <v>5.3</v>
      </c>
      <c r="J1730">
        <v>67</v>
      </c>
      <c r="K1730">
        <v>54</v>
      </c>
      <c r="L1730">
        <v>50</v>
      </c>
      <c r="M1730">
        <v>94.620450000000005</v>
      </c>
      <c r="N1730" s="4">
        <v>8090</v>
      </c>
      <c r="O1730" s="1">
        <v>3.4237099999999998</v>
      </c>
      <c r="P1730" s="1">
        <v>6.8161800000000001</v>
      </c>
      <c r="Q1730" s="1">
        <v>45619.843999999997</v>
      </c>
      <c r="R1730" s="1"/>
    </row>
    <row r="1731" spans="1:18" x14ac:dyDescent="0.2">
      <c r="A1731" t="s">
        <v>127</v>
      </c>
      <c r="B1731">
        <v>2012</v>
      </c>
      <c r="C1731" t="s">
        <v>24</v>
      </c>
      <c r="D1731" s="1">
        <v>70.691580000000002</v>
      </c>
      <c r="E1731" s="1">
        <v>210.78980000000001</v>
      </c>
      <c r="F1731" s="2">
        <v>8.7899999999999992E-3</v>
      </c>
      <c r="G1731" s="2">
        <v>8.5459800000000001</v>
      </c>
      <c r="H1731">
        <v>26.4</v>
      </c>
      <c r="I1731">
        <v>5.6</v>
      </c>
      <c r="J1731">
        <v>79</v>
      </c>
      <c r="K1731">
        <v>72</v>
      </c>
      <c r="L1731">
        <v>76</v>
      </c>
      <c r="M1731">
        <v>94.164760000000001</v>
      </c>
      <c r="N1731" s="4">
        <v>8340</v>
      </c>
      <c r="O1731" s="1">
        <v>3.7404599999999899</v>
      </c>
      <c r="P1731" s="1">
        <v>7.1166600000000004</v>
      </c>
      <c r="Q1731" s="1">
        <v>45453.805999999997</v>
      </c>
      <c r="R1731" s="1"/>
    </row>
    <row r="1732" spans="1:18" x14ac:dyDescent="0.2">
      <c r="A1732" t="s">
        <v>127</v>
      </c>
      <c r="B1732">
        <v>2013</v>
      </c>
      <c r="C1732" t="s">
        <v>24</v>
      </c>
      <c r="D1732" s="1">
        <v>70.973789999999994</v>
      </c>
      <c r="E1732" s="1">
        <v>207.13419999999999</v>
      </c>
      <c r="F1732" s="2">
        <v>8.9049999999999997E-3</v>
      </c>
      <c r="G1732" s="2">
        <v>8.7410399999999999</v>
      </c>
      <c r="H1732">
        <v>26.4</v>
      </c>
      <c r="I1732">
        <v>6</v>
      </c>
      <c r="J1732">
        <v>79</v>
      </c>
      <c r="K1732">
        <v>72</v>
      </c>
      <c r="L1732">
        <v>76</v>
      </c>
      <c r="M1732">
        <v>94.028400000000005</v>
      </c>
      <c r="N1732" s="4">
        <v>8500</v>
      </c>
      <c r="O1732" s="1">
        <v>3.75280999999999</v>
      </c>
      <c r="P1732" s="1">
        <v>7.3553399999999902</v>
      </c>
      <c r="Q1732" s="1">
        <v>45286.983</v>
      </c>
      <c r="R1732" s="1"/>
    </row>
    <row r="1733" spans="1:18" x14ac:dyDescent="0.2">
      <c r="A1733" t="s">
        <v>127</v>
      </c>
      <c r="B1733">
        <v>2014</v>
      </c>
      <c r="C1733" t="s">
        <v>24</v>
      </c>
      <c r="D1733" s="1">
        <v>70.765410000000003</v>
      </c>
      <c r="E1733" s="1">
        <v>212.2422</v>
      </c>
      <c r="F1733" s="2">
        <v>8.9949999999999995E-3</v>
      </c>
      <c r="G1733" s="2">
        <v>7.6004699999999996</v>
      </c>
      <c r="H1733">
        <v>26.5</v>
      </c>
      <c r="I1733">
        <v>6.3</v>
      </c>
      <c r="J1733">
        <v>56</v>
      </c>
      <c r="K1733">
        <v>45</v>
      </c>
      <c r="L1733">
        <v>23</v>
      </c>
      <c r="M1733">
        <v>93.589209999999994</v>
      </c>
      <c r="N1733" s="4">
        <v>8610</v>
      </c>
      <c r="O1733" s="1">
        <v>2.8964400000000001</v>
      </c>
      <c r="P1733" s="1">
        <v>6.6353200000000001</v>
      </c>
      <c r="Q1733" s="1">
        <f>AVERAGE(Q1719:Q1732)</f>
        <v>46726.186357142818</v>
      </c>
      <c r="R1733" s="1"/>
    </row>
    <row r="1734" spans="1:18" x14ac:dyDescent="0.2">
      <c r="A1734" t="s">
        <v>127</v>
      </c>
      <c r="B1734">
        <v>2015</v>
      </c>
      <c r="C1734" t="s">
        <v>24</v>
      </c>
      <c r="D1734" s="1">
        <v>72.097949999999997</v>
      </c>
      <c r="E1734" s="1">
        <v>187.74279999999999</v>
      </c>
      <c r="F1734" s="2">
        <v>8.9549999999999994E-3</v>
      </c>
      <c r="G1734" s="2">
        <v>6.0636000000000001</v>
      </c>
      <c r="H1734">
        <v>26.5</v>
      </c>
      <c r="I1734">
        <v>6.7</v>
      </c>
      <c r="J1734">
        <v>56</v>
      </c>
      <c r="K1734">
        <v>51</v>
      </c>
      <c r="L1734">
        <v>23</v>
      </c>
      <c r="M1734">
        <v>93.656909999999996</v>
      </c>
      <c r="N1734" s="4">
        <v>7880</v>
      </c>
      <c r="O1734" s="1">
        <v>2.85616</v>
      </c>
      <c r="P1734" s="1">
        <v>6.94536</v>
      </c>
      <c r="Q1734" s="1">
        <f t="shared" ref="Q1734:Q1735" si="5">AVERAGE(Q1720:Q1733)</f>
        <v>46575.337882653032</v>
      </c>
      <c r="R1734" s="1"/>
    </row>
    <row r="1735" spans="1:18" x14ac:dyDescent="0.2">
      <c r="A1735" t="s">
        <v>127</v>
      </c>
      <c r="B1735">
        <v>2016</v>
      </c>
      <c r="C1735" t="s">
        <v>24</v>
      </c>
      <c r="D1735" s="1">
        <v>72.497349999999997</v>
      </c>
      <c r="E1735" s="1">
        <v>180.05510000000001</v>
      </c>
      <c r="F1735" s="2">
        <v>8.6499999999999997E-3</v>
      </c>
      <c r="G1735" s="2">
        <v>5.7413099999999897</v>
      </c>
      <c r="H1735">
        <v>26.6</v>
      </c>
      <c r="I1735">
        <v>7</v>
      </c>
      <c r="J1735">
        <v>42</v>
      </c>
      <c r="K1735">
        <v>56</v>
      </c>
      <c r="L1735">
        <v>19</v>
      </c>
      <c r="M1735">
        <v>93.724080000000001</v>
      </c>
      <c r="N1735" s="4">
        <v>8210</v>
      </c>
      <c r="O1735" s="1">
        <v>2.8504200000000002</v>
      </c>
      <c r="P1735" s="1">
        <v>6.7562899999999901</v>
      </c>
      <c r="Q1735" s="1">
        <f t="shared" si="5"/>
        <v>46444.886588556808</v>
      </c>
      <c r="R1735" s="1"/>
    </row>
    <row r="1736" spans="1:18" x14ac:dyDescent="0.2">
      <c r="A1736" t="s">
        <v>128</v>
      </c>
      <c r="B1736">
        <v>2000</v>
      </c>
      <c r="C1736" t="s">
        <v>24</v>
      </c>
      <c r="D1736" s="1">
        <v>67.272279999999995</v>
      </c>
      <c r="E1736" s="1">
        <v>182.77539999999999</v>
      </c>
      <c r="F1736" s="2">
        <v>5.808E-2</v>
      </c>
      <c r="G1736" s="2">
        <v>3.0343100000000001</v>
      </c>
      <c r="H1736">
        <v>24.8</v>
      </c>
      <c r="I1736">
        <v>1.4</v>
      </c>
      <c r="J1736">
        <v>99</v>
      </c>
      <c r="K1736">
        <v>99</v>
      </c>
      <c r="L1736">
        <v>99</v>
      </c>
      <c r="M1736">
        <v>84.798900000000003</v>
      </c>
      <c r="N1736" s="4">
        <v>1970</v>
      </c>
      <c r="O1736" s="1">
        <v>2.5156900000000002</v>
      </c>
      <c r="P1736" s="1">
        <v>5.3579999999999997</v>
      </c>
      <c r="Q1736" s="1">
        <v>24769.955000000002</v>
      </c>
      <c r="R1736" s="1"/>
    </row>
    <row r="1737" spans="1:18" x14ac:dyDescent="0.2">
      <c r="A1737" t="s">
        <v>128</v>
      </c>
      <c r="B1737">
        <v>2001</v>
      </c>
      <c r="C1737" t="s">
        <v>24</v>
      </c>
      <c r="D1737" s="1">
        <v>67.836849999999998</v>
      </c>
      <c r="E1737" s="1">
        <v>176.5891</v>
      </c>
      <c r="F1737" s="2">
        <v>5.6055000000000001E-2</v>
      </c>
      <c r="G1737" s="2">
        <v>2.9182700000000001</v>
      </c>
      <c r="H1737">
        <v>24.9</v>
      </c>
      <c r="I1737">
        <v>1.4</v>
      </c>
      <c r="J1737">
        <v>99</v>
      </c>
      <c r="K1737">
        <v>99</v>
      </c>
      <c r="L1737">
        <v>99</v>
      </c>
      <c r="M1737">
        <v>86.169989999999999</v>
      </c>
      <c r="N1737" s="4">
        <v>2070</v>
      </c>
      <c r="O1737" s="1">
        <v>2.5500799999999999</v>
      </c>
      <c r="P1737" s="1">
        <v>5.4622799999999998</v>
      </c>
      <c r="Q1737" s="1">
        <v>25108.562999999998</v>
      </c>
      <c r="R1737" s="1"/>
    </row>
    <row r="1738" spans="1:18" x14ac:dyDescent="0.2">
      <c r="A1738" t="s">
        <v>128</v>
      </c>
      <c r="B1738">
        <v>2002</v>
      </c>
      <c r="C1738" t="s">
        <v>24</v>
      </c>
      <c r="D1738" s="1">
        <v>67.707719999999995</v>
      </c>
      <c r="E1738" s="1">
        <v>176.2929</v>
      </c>
      <c r="F1738" s="2">
        <v>5.3670000000000002E-2</v>
      </c>
      <c r="G1738" s="2">
        <v>2.73129</v>
      </c>
      <c r="H1738">
        <v>25</v>
      </c>
      <c r="I1738">
        <v>1.5</v>
      </c>
      <c r="J1738">
        <v>97</v>
      </c>
      <c r="K1738">
        <v>99</v>
      </c>
      <c r="L1738">
        <v>99</v>
      </c>
      <c r="M1738">
        <v>87.536819999999906</v>
      </c>
      <c r="N1738" s="4">
        <v>2170</v>
      </c>
      <c r="O1738" s="1">
        <v>2.42408</v>
      </c>
      <c r="P1738" s="1">
        <v>5.3406099999999999</v>
      </c>
      <c r="Q1738" s="1">
        <v>25431.121999999999</v>
      </c>
      <c r="R1738" s="1"/>
    </row>
    <row r="1739" spans="1:18" x14ac:dyDescent="0.2">
      <c r="A1739" t="s">
        <v>128</v>
      </c>
      <c r="B1739">
        <v>2003</v>
      </c>
      <c r="C1739" t="s">
        <v>24</v>
      </c>
      <c r="D1739" s="1">
        <v>68.137690000000006</v>
      </c>
      <c r="E1739" s="1">
        <v>173.07589999999999</v>
      </c>
      <c r="F1739" s="2">
        <v>5.1060000000000001E-2</v>
      </c>
      <c r="G1739" s="2">
        <v>2.9152900000000002</v>
      </c>
      <c r="H1739">
        <v>25.1</v>
      </c>
      <c r="I1739">
        <v>1.6</v>
      </c>
      <c r="J1739">
        <v>99</v>
      </c>
      <c r="K1739">
        <v>99</v>
      </c>
      <c r="L1739">
        <v>98</v>
      </c>
      <c r="M1739">
        <v>88.898880000000005</v>
      </c>
      <c r="N1739" s="4">
        <v>2280</v>
      </c>
      <c r="O1739" s="1">
        <v>2.37636</v>
      </c>
      <c r="P1739" s="1">
        <v>5.4389900000000004</v>
      </c>
      <c r="Q1739" s="1">
        <v>25749.100999999999</v>
      </c>
      <c r="R1739" s="1"/>
    </row>
    <row r="1740" spans="1:18" x14ac:dyDescent="0.2">
      <c r="A1740" t="s">
        <v>128</v>
      </c>
      <c r="B1740">
        <v>2004</v>
      </c>
      <c r="C1740" t="s">
        <v>24</v>
      </c>
      <c r="D1740" s="1">
        <v>68.87697</v>
      </c>
      <c r="E1740" s="1">
        <v>174.45949999999999</v>
      </c>
      <c r="F1740" s="2">
        <v>4.8079999999999998E-2</v>
      </c>
      <c r="G1740" s="2">
        <v>2.8241000000000001</v>
      </c>
      <c r="H1740">
        <v>25.2</v>
      </c>
      <c r="I1740">
        <v>1.7</v>
      </c>
      <c r="J1740">
        <v>98</v>
      </c>
      <c r="K1740">
        <v>99</v>
      </c>
      <c r="L1740">
        <v>99</v>
      </c>
      <c r="M1740">
        <v>90.25573</v>
      </c>
      <c r="N1740" s="4">
        <v>2510</v>
      </c>
      <c r="O1740" s="1">
        <v>2.2625000000000002</v>
      </c>
      <c r="P1740" s="1">
        <v>5.0697700000000001</v>
      </c>
      <c r="Q1740" s="1">
        <v>26077.607</v>
      </c>
      <c r="R1740" s="1"/>
    </row>
    <row r="1741" spans="1:18" x14ac:dyDescent="0.2">
      <c r="A1741" t="s">
        <v>128</v>
      </c>
      <c r="B1741">
        <v>2005</v>
      </c>
      <c r="C1741" t="s">
        <v>24</v>
      </c>
      <c r="D1741" s="1">
        <v>68.407799999999995</v>
      </c>
      <c r="E1741" s="1">
        <v>183.17429999999999</v>
      </c>
      <c r="F1741" s="2">
        <v>4.5005000000000003E-2</v>
      </c>
      <c r="G1741" s="2">
        <v>1.7584599999999999</v>
      </c>
      <c r="H1741">
        <v>25.3</v>
      </c>
      <c r="I1741">
        <v>1.8</v>
      </c>
      <c r="J1741">
        <v>99</v>
      </c>
      <c r="K1741">
        <v>99</v>
      </c>
      <c r="L1741">
        <v>99</v>
      </c>
      <c r="M1741">
        <v>91.607119999999995</v>
      </c>
      <c r="N1741" s="4">
        <v>2740</v>
      </c>
      <c r="O1741" s="1">
        <v>2.2757299999999998</v>
      </c>
      <c r="P1741" s="1">
        <v>5.0403199999999897</v>
      </c>
      <c r="Q1741" s="1">
        <v>26427.789000000001</v>
      </c>
      <c r="R1741" s="1"/>
    </row>
    <row r="1742" spans="1:18" x14ac:dyDescent="0.2">
      <c r="A1742" t="s">
        <v>128</v>
      </c>
      <c r="B1742">
        <v>2006</v>
      </c>
      <c r="C1742" t="s">
        <v>24</v>
      </c>
      <c r="D1742" s="1">
        <v>69.068069999999906</v>
      </c>
      <c r="E1742" s="1">
        <v>174.07810000000001</v>
      </c>
      <c r="F1742" s="2">
        <v>4.1685E-2</v>
      </c>
      <c r="G1742" s="2">
        <v>1.8111200000000001</v>
      </c>
      <c r="H1742">
        <v>25.5</v>
      </c>
      <c r="I1742">
        <v>1.9</v>
      </c>
      <c r="J1742">
        <v>98</v>
      </c>
      <c r="K1742">
        <v>94</v>
      </c>
      <c r="L1742">
        <v>96</v>
      </c>
      <c r="M1742">
        <v>92.952889999999996</v>
      </c>
      <c r="N1742" s="4">
        <v>2980</v>
      </c>
      <c r="O1742" s="1">
        <v>2.4167399999999999</v>
      </c>
      <c r="P1742" s="1">
        <v>5.0879099999999999</v>
      </c>
      <c r="Q1742" s="1">
        <v>26804.072</v>
      </c>
      <c r="R1742" s="1"/>
    </row>
    <row r="1743" spans="1:18" x14ac:dyDescent="0.2">
      <c r="A1743" t="s">
        <v>128</v>
      </c>
      <c r="B1743">
        <v>2007</v>
      </c>
      <c r="C1743" t="s">
        <v>24</v>
      </c>
      <c r="D1743" s="1">
        <v>69.729029999999995</v>
      </c>
      <c r="E1743" s="1">
        <v>165.35480000000001</v>
      </c>
      <c r="F1743" s="2">
        <v>3.8219999999999997E-2</v>
      </c>
      <c r="G1743" s="2">
        <v>1.7509299999999901</v>
      </c>
      <c r="H1743">
        <v>25.6</v>
      </c>
      <c r="I1743">
        <v>2</v>
      </c>
      <c r="J1743">
        <v>98</v>
      </c>
      <c r="K1743">
        <v>98</v>
      </c>
      <c r="L1743">
        <v>96</v>
      </c>
      <c r="M1743">
        <v>94.256140000000002</v>
      </c>
      <c r="N1743" s="4">
        <v>3460</v>
      </c>
      <c r="O1743" s="1">
        <v>2.25339</v>
      </c>
      <c r="P1743" s="1">
        <v>4.9477500000000001</v>
      </c>
      <c r="Q1743" s="1">
        <v>27204.710999999999</v>
      </c>
      <c r="R1743" s="1"/>
    </row>
    <row r="1744" spans="1:18" x14ac:dyDescent="0.2">
      <c r="A1744" t="s">
        <v>128</v>
      </c>
      <c r="B1744">
        <v>2008</v>
      </c>
      <c r="C1744" t="s">
        <v>24</v>
      </c>
      <c r="D1744" s="1">
        <v>70.400869999999998</v>
      </c>
      <c r="E1744" s="1">
        <v>156.79419999999999</v>
      </c>
      <c r="F1744" s="2">
        <v>3.4955E-2</v>
      </c>
      <c r="G1744" s="2">
        <v>1.7178599999999999</v>
      </c>
      <c r="H1744">
        <v>25.7</v>
      </c>
      <c r="I1744">
        <v>2.2000000000000002</v>
      </c>
      <c r="J1744">
        <v>98</v>
      </c>
      <c r="K1744">
        <v>98</v>
      </c>
      <c r="L1744">
        <v>98</v>
      </c>
      <c r="M1744">
        <v>95.402860000000004</v>
      </c>
      <c r="N1744" s="4">
        <v>3850</v>
      </c>
      <c r="O1744" s="1">
        <v>2.4018700000000002</v>
      </c>
      <c r="P1744" s="1">
        <v>5.0697900000000002</v>
      </c>
      <c r="Q1744" s="1">
        <v>27626.982</v>
      </c>
      <c r="R1744" s="1"/>
    </row>
    <row r="1745" spans="1:18" x14ac:dyDescent="0.2">
      <c r="A1745" t="s">
        <v>128</v>
      </c>
      <c r="B1745">
        <v>2009</v>
      </c>
      <c r="C1745" t="s">
        <v>24</v>
      </c>
      <c r="D1745" s="1">
        <v>71.016400000000004</v>
      </c>
      <c r="E1745" s="1">
        <v>149.09270000000001</v>
      </c>
      <c r="F1745" s="2">
        <v>3.2149999999999998E-2</v>
      </c>
      <c r="G1745" s="2">
        <v>1.70197</v>
      </c>
      <c r="H1745">
        <v>25.9</v>
      </c>
      <c r="I1745">
        <v>2.2999999999999998</v>
      </c>
      <c r="J1745">
        <v>95</v>
      </c>
      <c r="K1745">
        <v>99</v>
      </c>
      <c r="L1745">
        <v>98</v>
      </c>
      <c r="M1745">
        <v>95.76746</v>
      </c>
      <c r="N1745" s="4">
        <v>4000</v>
      </c>
      <c r="O1745" s="1">
        <v>2.50352</v>
      </c>
      <c r="P1745" s="1">
        <v>5.3356000000000003</v>
      </c>
      <c r="Q1745" s="1">
        <v>28065.466</v>
      </c>
      <c r="R1745" s="1"/>
    </row>
    <row r="1746" spans="1:18" x14ac:dyDescent="0.2">
      <c r="A1746" t="s">
        <v>128</v>
      </c>
      <c r="B1746">
        <v>2010</v>
      </c>
      <c r="C1746" t="s">
        <v>24</v>
      </c>
      <c r="D1746" s="1">
        <v>70.949489999999997</v>
      </c>
      <c r="E1746" s="1">
        <v>144.91800000000001</v>
      </c>
      <c r="F1746" s="2">
        <v>2.9964999999999999E-2</v>
      </c>
      <c r="G1746" s="2">
        <v>1.6895500000000001</v>
      </c>
      <c r="H1746">
        <v>26</v>
      </c>
      <c r="I1746">
        <v>2.5</v>
      </c>
      <c r="J1746">
        <v>98</v>
      </c>
      <c r="K1746">
        <v>99</v>
      </c>
      <c r="L1746">
        <v>99</v>
      </c>
      <c r="M1746">
        <v>96.128209999999996</v>
      </c>
      <c r="N1746" s="4">
        <v>4280</v>
      </c>
      <c r="O1746" s="1">
        <v>2.6859000000000002</v>
      </c>
      <c r="P1746" s="1">
        <v>5.5961600000000002</v>
      </c>
      <c r="Q1746" s="1">
        <v>28515.909</v>
      </c>
      <c r="R1746" s="1"/>
    </row>
    <row r="1747" spans="1:18" x14ac:dyDescent="0.2">
      <c r="A1747" t="s">
        <v>128</v>
      </c>
      <c r="B1747">
        <v>2011</v>
      </c>
      <c r="C1747" t="s">
        <v>24</v>
      </c>
      <c r="D1747" s="1">
        <v>70.983249999999998</v>
      </c>
      <c r="E1747" s="1">
        <v>144.43549999999999</v>
      </c>
      <c r="F1747" s="2">
        <v>2.843E-2</v>
      </c>
      <c r="G1747" s="2">
        <v>1.67848</v>
      </c>
      <c r="H1747">
        <v>26.2</v>
      </c>
      <c r="I1747">
        <v>2.7</v>
      </c>
      <c r="J1747">
        <v>99</v>
      </c>
      <c r="K1747">
        <v>99</v>
      </c>
      <c r="L1747">
        <v>99</v>
      </c>
      <c r="M1747">
        <v>96.470839999999995</v>
      </c>
      <c r="N1747" s="4">
        <v>4650</v>
      </c>
      <c r="O1747" s="1">
        <v>2.7377899999999999</v>
      </c>
      <c r="P1747" s="1">
        <v>5.6754600000000002</v>
      </c>
      <c r="Q1747" s="1">
        <v>28977.01</v>
      </c>
      <c r="R1747" s="1"/>
    </row>
    <row r="1748" spans="1:18" x14ac:dyDescent="0.2">
      <c r="A1748" t="s">
        <v>128</v>
      </c>
      <c r="B1748">
        <v>2012</v>
      </c>
      <c r="C1748" t="s">
        <v>24</v>
      </c>
      <c r="D1748" s="1">
        <v>71.166759999999996</v>
      </c>
      <c r="E1748" s="1">
        <v>144.81989999999999</v>
      </c>
      <c r="F1748" s="2">
        <v>2.7175000000000001E-2</v>
      </c>
      <c r="G1748" s="2">
        <v>1.43431</v>
      </c>
      <c r="H1748">
        <v>26.3</v>
      </c>
      <c r="I1748">
        <v>2.9</v>
      </c>
      <c r="J1748">
        <v>99</v>
      </c>
      <c r="K1748">
        <v>99</v>
      </c>
      <c r="L1748">
        <v>99</v>
      </c>
      <c r="M1748">
        <v>96.798670000000001</v>
      </c>
      <c r="N1748" s="4">
        <v>5070</v>
      </c>
      <c r="O1748" s="1">
        <v>3.04365</v>
      </c>
      <c r="P1748" s="1">
        <v>6.0596699999999997</v>
      </c>
      <c r="Q1748" s="1">
        <v>29449.412999999899</v>
      </c>
      <c r="R1748" s="1"/>
    </row>
    <row r="1749" spans="1:18" x14ac:dyDescent="0.2">
      <c r="A1749" t="s">
        <v>128</v>
      </c>
      <c r="B1749">
        <v>2013</v>
      </c>
      <c r="C1749" t="s">
        <v>24</v>
      </c>
      <c r="D1749" s="1">
        <v>71.609909999999999</v>
      </c>
      <c r="E1749" s="1">
        <v>141.0266</v>
      </c>
      <c r="F1749" s="2">
        <v>2.6239999999999999E-2</v>
      </c>
      <c r="G1749" s="2">
        <v>1.5235000000000001</v>
      </c>
      <c r="H1749">
        <v>26.4</v>
      </c>
      <c r="I1749">
        <v>3.1</v>
      </c>
      <c r="J1749">
        <v>97</v>
      </c>
      <c r="K1749">
        <v>99</v>
      </c>
      <c r="L1749">
        <v>99</v>
      </c>
      <c r="M1749">
        <v>97.127309999999994</v>
      </c>
      <c r="N1749" s="4">
        <v>5550</v>
      </c>
      <c r="O1749" s="1">
        <v>3.0458500000000002</v>
      </c>
      <c r="P1749" s="1">
        <v>6.0422900000000004</v>
      </c>
      <c r="Q1749" s="1">
        <v>29932.631000000001</v>
      </c>
      <c r="R1749" s="1"/>
    </row>
    <row r="1750" spans="1:18" x14ac:dyDescent="0.2">
      <c r="A1750" t="s">
        <v>128</v>
      </c>
      <c r="B1750">
        <v>2014</v>
      </c>
      <c r="C1750" t="s">
        <v>24</v>
      </c>
      <c r="D1750" s="1">
        <v>71.887319999999903</v>
      </c>
      <c r="E1750" s="1">
        <v>138.91800000000001</v>
      </c>
      <c r="F1750" s="2">
        <v>2.521E-2</v>
      </c>
      <c r="G1750" s="2">
        <v>1.4769299999999901</v>
      </c>
      <c r="H1750">
        <v>26.6</v>
      </c>
      <c r="I1750">
        <v>3.4</v>
      </c>
      <c r="J1750">
        <v>99</v>
      </c>
      <c r="K1750">
        <v>99</v>
      </c>
      <c r="L1750">
        <v>99</v>
      </c>
      <c r="M1750">
        <v>97.375369999999904</v>
      </c>
      <c r="N1750" s="4">
        <v>5860</v>
      </c>
      <c r="O1750" s="1">
        <v>2.9630399999999999</v>
      </c>
      <c r="P1750" s="1">
        <v>5.6760199999999896</v>
      </c>
      <c r="Q1750" s="1">
        <v>30426.387999999999</v>
      </c>
      <c r="R1750" s="1"/>
    </row>
    <row r="1751" spans="1:18" x14ac:dyDescent="0.2">
      <c r="A1751" t="s">
        <v>128</v>
      </c>
      <c r="B1751">
        <v>2015</v>
      </c>
      <c r="C1751" t="s">
        <v>24</v>
      </c>
      <c r="D1751" s="1">
        <v>72.089150000000004</v>
      </c>
      <c r="E1751" s="1">
        <v>133.48939999999999</v>
      </c>
      <c r="F1751" s="2">
        <v>2.401E-2</v>
      </c>
      <c r="G1751" s="2">
        <v>1.58754</v>
      </c>
      <c r="H1751">
        <v>26.7</v>
      </c>
      <c r="I1751">
        <v>3.7</v>
      </c>
      <c r="J1751">
        <v>99</v>
      </c>
      <c r="K1751">
        <v>99</v>
      </c>
      <c r="L1751">
        <v>99</v>
      </c>
      <c r="M1751">
        <v>97.528580000000005</v>
      </c>
      <c r="N1751" s="4">
        <v>6130</v>
      </c>
      <c r="O1751" s="1">
        <v>3.0373999999999999</v>
      </c>
      <c r="P1751" s="1">
        <v>6.1016300000000001</v>
      </c>
      <c r="Q1751" s="1">
        <v>30929.557000000001</v>
      </c>
      <c r="R1751" s="1"/>
    </row>
    <row r="1752" spans="1:18" x14ac:dyDescent="0.2">
      <c r="A1752" t="s">
        <v>128</v>
      </c>
      <c r="B1752">
        <v>2016</v>
      </c>
      <c r="C1752" t="s">
        <v>24</v>
      </c>
      <c r="D1752" s="1">
        <v>72.328599999999994</v>
      </c>
      <c r="E1752" s="1">
        <v>130.67920000000001</v>
      </c>
      <c r="F1752" s="2">
        <v>2.2585000000000001E-2</v>
      </c>
      <c r="G1752" s="2">
        <v>1.5915900000000001</v>
      </c>
      <c r="H1752">
        <v>26.9</v>
      </c>
      <c r="I1752">
        <v>4</v>
      </c>
      <c r="J1752">
        <v>99</v>
      </c>
      <c r="K1752">
        <v>99</v>
      </c>
      <c r="L1752">
        <v>99</v>
      </c>
      <c r="M1752">
        <v>97.681269999999998</v>
      </c>
      <c r="N1752" s="4">
        <v>6420</v>
      </c>
      <c r="O1752" s="1">
        <v>2.9058999999999999</v>
      </c>
      <c r="P1752" s="1">
        <v>6.3149699999999998</v>
      </c>
      <c r="Q1752" s="1">
        <v>31441.751</v>
      </c>
      <c r="R1752" s="1"/>
    </row>
    <row r="1753" spans="1:18" x14ac:dyDescent="0.2">
      <c r="A1753" t="s">
        <v>129</v>
      </c>
      <c r="B1753">
        <v>2000</v>
      </c>
      <c r="C1753" t="s">
        <v>24</v>
      </c>
      <c r="D1753" s="1">
        <v>72.483739999999997</v>
      </c>
      <c r="E1753" s="1">
        <v>140.5856</v>
      </c>
      <c r="F1753" s="2">
        <v>1.1124999999999999E-2</v>
      </c>
      <c r="G1753" s="2">
        <f>AVERAGE($G$1759:$G$1769)</f>
        <v>8.3968154545454539</v>
      </c>
      <c r="H1753">
        <v>25.3</v>
      </c>
      <c r="I1753">
        <v>3.8</v>
      </c>
      <c r="J1753">
        <v>89</v>
      </c>
      <c r="K1753">
        <v>98</v>
      </c>
      <c r="L1753">
        <v>95</v>
      </c>
      <c r="M1753">
        <v>94.741069999999993</v>
      </c>
      <c r="N1753" s="4">
        <v>5730</v>
      </c>
      <c r="O1753" s="1">
        <v>4.2557099999999997</v>
      </c>
      <c r="P1753" s="1">
        <v>6.5038299999999998</v>
      </c>
      <c r="Q1753" s="1">
        <v>9487.616</v>
      </c>
      <c r="R1753" s="1"/>
    </row>
    <row r="1754" spans="1:18" x14ac:dyDescent="0.2">
      <c r="A1754" t="s">
        <v>129</v>
      </c>
      <c r="B1754">
        <v>2001</v>
      </c>
      <c r="C1754" t="s">
        <v>24</v>
      </c>
      <c r="D1754" s="1">
        <v>73.130039999999994</v>
      </c>
      <c r="E1754" s="1">
        <v>134.24039999999999</v>
      </c>
      <c r="F1754" s="2">
        <v>1.0765E-2</v>
      </c>
      <c r="G1754" s="2">
        <f t="shared" ref="G1754:G1758" si="6">AVERAGE($G$1759:$G$1769)</f>
        <v>8.3968154545454539</v>
      </c>
      <c r="H1754">
        <v>25.3</v>
      </c>
      <c r="I1754">
        <v>4</v>
      </c>
      <c r="J1754">
        <v>90</v>
      </c>
      <c r="K1754">
        <v>93</v>
      </c>
      <c r="L1754">
        <v>93</v>
      </c>
      <c r="M1754">
        <v>94.714330000000004</v>
      </c>
      <c r="N1754" s="4">
        <v>6140</v>
      </c>
      <c r="O1754" s="1">
        <v>4.5873999999999997</v>
      </c>
      <c r="P1754" s="1">
        <v>6.8653599999999999</v>
      </c>
      <c r="Q1754" s="1">
        <v>9410.768</v>
      </c>
      <c r="R1754" s="1"/>
    </row>
    <row r="1755" spans="1:18" x14ac:dyDescent="0.2">
      <c r="A1755" t="s">
        <v>129</v>
      </c>
      <c r="B1755">
        <v>2002</v>
      </c>
      <c r="C1755" t="s">
        <v>24</v>
      </c>
      <c r="D1755" s="1">
        <v>73.051940000000002</v>
      </c>
      <c r="E1755" s="1">
        <v>131.13</v>
      </c>
      <c r="F1755" s="2">
        <v>1.01E-2</v>
      </c>
      <c r="G1755" s="2">
        <f t="shared" si="6"/>
        <v>8.3968154545454539</v>
      </c>
      <c r="H1755">
        <v>25.4</v>
      </c>
      <c r="I1755">
        <v>4.3</v>
      </c>
      <c r="J1755">
        <v>92</v>
      </c>
      <c r="K1755">
        <v>95</v>
      </c>
      <c r="L1755">
        <v>95</v>
      </c>
      <c r="M1755">
        <v>94.687600000000003</v>
      </c>
      <c r="N1755" s="4">
        <v>6770</v>
      </c>
      <c r="O1755" s="1">
        <v>5.8210100000000002</v>
      </c>
      <c r="P1755" s="1">
        <v>8.0655999999999999</v>
      </c>
      <c r="Q1755" s="1">
        <v>9346.4650000000001</v>
      </c>
      <c r="R1755" s="1"/>
    </row>
    <row r="1756" spans="1:18" x14ac:dyDescent="0.2">
      <c r="A1756" t="s">
        <v>129</v>
      </c>
      <c r="B1756">
        <v>2003</v>
      </c>
      <c r="C1756" t="s">
        <v>24</v>
      </c>
      <c r="D1756" s="1">
        <v>73.191400000000002</v>
      </c>
      <c r="E1756" s="1">
        <v>130.55430000000001</v>
      </c>
      <c r="F1756" s="2">
        <v>9.1500000000000001E-3</v>
      </c>
      <c r="G1756" s="2">
        <f t="shared" si="6"/>
        <v>8.3968154545454539</v>
      </c>
      <c r="H1756">
        <v>25.4</v>
      </c>
      <c r="I1756">
        <v>4.5999999999999996</v>
      </c>
      <c r="J1756">
        <v>87</v>
      </c>
      <c r="K1756">
        <v>89</v>
      </c>
      <c r="L1756">
        <v>89</v>
      </c>
      <c r="M1756">
        <v>94.660899999999998</v>
      </c>
      <c r="N1756" s="4">
        <v>7150</v>
      </c>
      <c r="O1756" s="1">
        <v>5.6831199999999997</v>
      </c>
      <c r="P1756" s="1">
        <v>8.1350599999999993</v>
      </c>
      <c r="Q1756" s="1">
        <v>9292.2340000000004</v>
      </c>
      <c r="R1756" s="1"/>
    </row>
    <row r="1757" spans="1:18" x14ac:dyDescent="0.2">
      <c r="A1757" t="s">
        <v>129</v>
      </c>
      <c r="B1757">
        <v>2004</v>
      </c>
      <c r="C1757" t="s">
        <v>24</v>
      </c>
      <c r="D1757" s="1">
        <v>73.367230000000006</v>
      </c>
      <c r="E1757" s="1">
        <v>128.602</v>
      </c>
      <c r="F1757" s="2">
        <v>8.2400000000000008E-3</v>
      </c>
      <c r="G1757" s="2">
        <f t="shared" si="6"/>
        <v>8.3968154545454539</v>
      </c>
      <c r="H1757">
        <v>25.5</v>
      </c>
      <c r="I1757">
        <v>4.9000000000000004</v>
      </c>
      <c r="J1757">
        <v>89</v>
      </c>
      <c r="K1757">
        <v>96</v>
      </c>
      <c r="L1757">
        <v>88</v>
      </c>
      <c r="M1757">
        <v>94.634159999999994</v>
      </c>
      <c r="N1757" s="4">
        <v>7990</v>
      </c>
      <c r="O1757" s="1">
        <v>5.59544</v>
      </c>
      <c r="P1757" s="1">
        <v>8.2458899999999993</v>
      </c>
      <c r="Q1757" s="1">
        <v>9242.6450000000004</v>
      </c>
      <c r="R1757" s="1"/>
    </row>
    <row r="1758" spans="1:18" x14ac:dyDescent="0.2">
      <c r="A1758" t="s">
        <v>129</v>
      </c>
      <c r="B1758">
        <v>2005</v>
      </c>
      <c r="C1758" t="s">
        <v>24</v>
      </c>
      <c r="D1758" s="1">
        <v>73.449419999999904</v>
      </c>
      <c r="E1758" s="1">
        <v>128.1388</v>
      </c>
      <c r="F1758" s="2">
        <v>7.6400000000000001E-3</v>
      </c>
      <c r="G1758" s="2">
        <f t="shared" si="6"/>
        <v>8.3968154545454539</v>
      </c>
      <c r="H1758">
        <v>25.5</v>
      </c>
      <c r="I1758">
        <v>5.2</v>
      </c>
      <c r="J1758">
        <v>96</v>
      </c>
      <c r="K1758">
        <v>98</v>
      </c>
      <c r="L1758">
        <v>98</v>
      </c>
      <c r="M1758">
        <v>93.874939999999995</v>
      </c>
      <c r="N1758" s="4">
        <v>9070</v>
      </c>
      <c r="O1758" s="1">
        <v>5.4225500000000002</v>
      </c>
      <c r="P1758" s="1">
        <v>8.2838200000000004</v>
      </c>
      <c r="Q1758" s="1">
        <v>9193.8250000000007</v>
      </c>
      <c r="R1758" s="1"/>
    </row>
    <row r="1759" spans="1:18" x14ac:dyDescent="0.2">
      <c r="A1759" t="s">
        <v>129</v>
      </c>
      <c r="B1759">
        <v>2006</v>
      </c>
      <c r="C1759" t="s">
        <v>24</v>
      </c>
      <c r="D1759" s="1">
        <v>74.051100000000005</v>
      </c>
      <c r="E1759" s="1">
        <v>125.5142</v>
      </c>
      <c r="F1759" s="2">
        <v>7.3049999999999999E-3</v>
      </c>
      <c r="G1759" s="2">
        <v>8.82362</v>
      </c>
      <c r="H1759">
        <v>25.6</v>
      </c>
      <c r="I1759">
        <v>5.6</v>
      </c>
      <c r="J1759">
        <v>88</v>
      </c>
      <c r="K1759">
        <v>97</v>
      </c>
      <c r="L1759">
        <v>92</v>
      </c>
      <c r="M1759">
        <v>93.115399999999994</v>
      </c>
      <c r="N1759" s="4">
        <v>10070</v>
      </c>
      <c r="O1759" s="1">
        <v>5.3083499999999999</v>
      </c>
      <c r="P1759" s="1">
        <v>8.4938800000000008</v>
      </c>
      <c r="Q1759" s="1">
        <v>9145.9140000000007</v>
      </c>
      <c r="R1759" s="1"/>
    </row>
    <row r="1760" spans="1:18" x14ac:dyDescent="0.2">
      <c r="A1760" t="s">
        <v>129</v>
      </c>
      <c r="B1760">
        <v>2007</v>
      </c>
      <c r="C1760" t="s">
        <v>24</v>
      </c>
      <c r="D1760" s="1">
        <v>74.295630000000003</v>
      </c>
      <c r="E1760" s="1">
        <v>123.29179999999999</v>
      </c>
      <c r="F1760" s="2">
        <v>7.1049999999999898E-3</v>
      </c>
      <c r="G1760" s="2">
        <v>9.4203399999999995</v>
      </c>
      <c r="H1760">
        <v>25.6</v>
      </c>
      <c r="I1760">
        <v>5.9</v>
      </c>
      <c r="J1760">
        <v>95</v>
      </c>
      <c r="K1760">
        <v>93</v>
      </c>
      <c r="L1760">
        <v>94</v>
      </c>
      <c r="M1760">
        <v>92.355509999999995</v>
      </c>
      <c r="N1760" s="4">
        <v>11010</v>
      </c>
      <c r="O1760" s="1">
        <v>5.7214400000000003</v>
      </c>
      <c r="P1760" s="1">
        <v>9.3764800000000008</v>
      </c>
      <c r="Q1760" s="1">
        <v>9101.1849999999995</v>
      </c>
      <c r="R1760" s="1"/>
    </row>
    <row r="1761" spans="1:18" x14ac:dyDescent="0.2">
      <c r="A1761" t="s">
        <v>129</v>
      </c>
      <c r="B1761">
        <v>2008</v>
      </c>
      <c r="C1761" t="s">
        <v>24</v>
      </c>
      <c r="D1761" s="1">
        <v>74.527119999999996</v>
      </c>
      <c r="E1761" s="1">
        <v>122.25239999999999</v>
      </c>
      <c r="F1761" s="2">
        <v>7.2199999999999999E-3</v>
      </c>
      <c r="G1761" s="2">
        <v>9.5922900000000002</v>
      </c>
      <c r="H1761">
        <v>25.7</v>
      </c>
      <c r="I1761">
        <v>6.3</v>
      </c>
      <c r="J1761">
        <v>92</v>
      </c>
      <c r="K1761">
        <v>95</v>
      </c>
      <c r="L1761">
        <v>95</v>
      </c>
      <c r="M1761">
        <v>91.595339999999993</v>
      </c>
      <c r="N1761" s="4">
        <v>12300</v>
      </c>
      <c r="O1761" s="1">
        <v>5.8675499999999996</v>
      </c>
      <c r="P1761" s="1">
        <v>9.48245</v>
      </c>
      <c r="Q1761" s="1">
        <v>9060.1029999999992</v>
      </c>
      <c r="R1761" s="1"/>
    </row>
    <row r="1762" spans="1:18" x14ac:dyDescent="0.2">
      <c r="A1762" t="s">
        <v>129</v>
      </c>
      <c r="B1762">
        <v>2009</v>
      </c>
      <c r="C1762" t="s">
        <v>24</v>
      </c>
      <c r="D1762" s="1">
        <v>74.614289999999997</v>
      </c>
      <c r="E1762" s="1">
        <v>119.51600000000001</v>
      </c>
      <c r="F1762" s="2">
        <v>7.1099999999999896E-3</v>
      </c>
      <c r="G1762" s="2">
        <v>9.7837099999999992</v>
      </c>
      <c r="H1762">
        <v>25.7</v>
      </c>
      <c r="I1762">
        <v>6.7</v>
      </c>
      <c r="J1762">
        <v>95</v>
      </c>
      <c r="K1762">
        <v>97</v>
      </c>
      <c r="L1762">
        <v>95</v>
      </c>
      <c r="M1762">
        <v>90.834850000000003</v>
      </c>
      <c r="N1762" s="4">
        <v>12340</v>
      </c>
      <c r="O1762" s="1">
        <v>5.7619600000000002</v>
      </c>
      <c r="P1762" s="1">
        <v>9.34621999999999</v>
      </c>
      <c r="Q1762" s="1">
        <v>9023.357</v>
      </c>
      <c r="R1762" s="1"/>
    </row>
    <row r="1763" spans="1:18" x14ac:dyDescent="0.2">
      <c r="A1763" t="s">
        <v>129</v>
      </c>
      <c r="B1763">
        <v>2010</v>
      </c>
      <c r="C1763" t="s">
        <v>24</v>
      </c>
      <c r="D1763" s="1">
        <v>74.92259</v>
      </c>
      <c r="E1763" s="1">
        <v>115.07380000000001</v>
      </c>
      <c r="F1763" s="2">
        <v>6.9349999999999898E-3</v>
      </c>
      <c r="G1763" s="2">
        <v>8.6366999999999994</v>
      </c>
      <c r="H1763">
        <v>25.8</v>
      </c>
      <c r="I1763">
        <v>7.1</v>
      </c>
      <c r="J1763">
        <v>95</v>
      </c>
      <c r="K1763">
        <v>91</v>
      </c>
      <c r="L1763">
        <v>91</v>
      </c>
      <c r="M1763">
        <v>90.074079999999995</v>
      </c>
      <c r="N1763" s="4">
        <v>12520</v>
      </c>
      <c r="O1763" s="1">
        <v>5.8120500000000002</v>
      </c>
      <c r="P1763" s="1">
        <v>9.5273099999999999</v>
      </c>
      <c r="Q1763" s="1">
        <v>8991.2540000000008</v>
      </c>
      <c r="R1763" s="1"/>
    </row>
    <row r="1764" spans="1:18" x14ac:dyDescent="0.2">
      <c r="A1764" t="s">
        <v>129</v>
      </c>
      <c r="B1764">
        <v>2011</v>
      </c>
      <c r="C1764" t="s">
        <v>24</v>
      </c>
      <c r="D1764" s="1">
        <v>75.192899999999995</v>
      </c>
      <c r="E1764" s="1">
        <v>112.8644</v>
      </c>
      <c r="F1764" s="2">
        <v>6.6899999999999998E-3</v>
      </c>
      <c r="G1764" s="2">
        <v>8.3606099999999994</v>
      </c>
      <c r="H1764">
        <v>25.8</v>
      </c>
      <c r="I1764">
        <v>7.5</v>
      </c>
      <c r="J1764">
        <v>93</v>
      </c>
      <c r="K1764">
        <v>94</v>
      </c>
      <c r="L1764">
        <v>94</v>
      </c>
      <c r="M1764">
        <v>89.312960000000004</v>
      </c>
      <c r="N1764" s="4">
        <v>13450</v>
      </c>
      <c r="O1764" s="1">
        <v>5.5704500000000001</v>
      </c>
      <c r="P1764" s="1">
        <v>9.1137899999999998</v>
      </c>
      <c r="Q1764" s="1">
        <v>8963.7690000000002</v>
      </c>
      <c r="R1764" s="1"/>
    </row>
    <row r="1765" spans="1:18" x14ac:dyDescent="0.2">
      <c r="A1765" t="s">
        <v>129</v>
      </c>
      <c r="B1765">
        <v>2012</v>
      </c>
      <c r="C1765" t="s">
        <v>24</v>
      </c>
      <c r="D1765" s="1">
        <v>75.512590000000003</v>
      </c>
      <c r="E1765" s="1">
        <v>111.0367</v>
      </c>
      <c r="F1765" s="2">
        <v>6.3949999999999996E-3</v>
      </c>
      <c r="G1765" s="2">
        <v>8.6049699999999998</v>
      </c>
      <c r="H1765">
        <v>25.9</v>
      </c>
      <c r="I1765">
        <v>7.9</v>
      </c>
      <c r="J1765">
        <v>87</v>
      </c>
      <c r="K1765">
        <v>93</v>
      </c>
      <c r="L1765">
        <v>91</v>
      </c>
      <c r="M1765">
        <v>88.555199999999999</v>
      </c>
      <c r="N1765" s="4">
        <v>13480</v>
      </c>
      <c r="O1765" s="1">
        <v>5.7943600000000002</v>
      </c>
      <c r="P1765" s="1">
        <v>9.3282000000000007</v>
      </c>
      <c r="Q1765" s="1">
        <v>8940.1129999999994</v>
      </c>
      <c r="R1765" s="1"/>
    </row>
    <row r="1766" spans="1:18" x14ac:dyDescent="0.2">
      <c r="A1766" t="s">
        <v>129</v>
      </c>
      <c r="B1766">
        <v>2013</v>
      </c>
      <c r="C1766" t="s">
        <v>24</v>
      </c>
      <c r="D1766" s="1">
        <v>75.887090000000001</v>
      </c>
      <c r="E1766" s="1">
        <v>107.1181</v>
      </c>
      <c r="F1766" s="2">
        <v>6.0650000000000001E-3</v>
      </c>
      <c r="G1766" s="2">
        <v>7.7791300000000003</v>
      </c>
      <c r="H1766">
        <v>25.9</v>
      </c>
      <c r="I1766">
        <v>8.4</v>
      </c>
      <c r="J1766">
        <v>92</v>
      </c>
      <c r="K1766">
        <v>97</v>
      </c>
      <c r="L1766">
        <v>95</v>
      </c>
      <c r="M1766">
        <v>87.798670000000001</v>
      </c>
      <c r="N1766" s="4">
        <v>14060</v>
      </c>
      <c r="O1766" s="1">
        <v>5.5743599999999898</v>
      </c>
      <c r="P1766" s="1">
        <v>9.3123199999999997</v>
      </c>
      <c r="Q1766" s="1">
        <v>8918.9040000000005</v>
      </c>
      <c r="R1766" s="1"/>
    </row>
    <row r="1767" spans="1:18" x14ac:dyDescent="0.2">
      <c r="A1767" t="s">
        <v>129</v>
      </c>
      <c r="B1767">
        <v>2014</v>
      </c>
      <c r="C1767" t="s">
        <v>24</v>
      </c>
      <c r="D1767" s="1">
        <v>75.968149999999994</v>
      </c>
      <c r="E1767" s="1">
        <v>106.0628</v>
      </c>
      <c r="F1767" s="2">
        <v>5.7650000000000002E-3</v>
      </c>
      <c r="G1767" s="2">
        <v>7.0617599999999996</v>
      </c>
      <c r="H1767">
        <v>26</v>
      </c>
      <c r="I1767">
        <v>8.8000000000000007</v>
      </c>
      <c r="J1767">
        <v>86</v>
      </c>
      <c r="K1767">
        <v>93</v>
      </c>
      <c r="L1767">
        <v>93</v>
      </c>
      <c r="M1767">
        <v>87.042069999999995</v>
      </c>
      <c r="N1767" s="4">
        <v>14100</v>
      </c>
      <c r="O1767" s="1">
        <v>5.3864900000000002</v>
      </c>
      <c r="P1767" s="1">
        <v>9.2459899999999902</v>
      </c>
      <c r="Q1767" s="1">
        <v>8898.2890000000007</v>
      </c>
      <c r="R1767" s="1"/>
    </row>
    <row r="1768" spans="1:18" x14ac:dyDescent="0.2">
      <c r="A1768" t="s">
        <v>129</v>
      </c>
      <c r="B1768">
        <v>2015</v>
      </c>
      <c r="C1768" t="s">
        <v>24</v>
      </c>
      <c r="D1768" s="1">
        <v>75.92474</v>
      </c>
      <c r="E1768" s="1">
        <v>106.1391</v>
      </c>
      <c r="F1768" s="2">
        <v>5.3099999999999996E-3</v>
      </c>
      <c r="G1768" s="2">
        <v>7.08711</v>
      </c>
      <c r="H1768">
        <v>26</v>
      </c>
      <c r="I1768">
        <v>9.3000000000000007</v>
      </c>
      <c r="J1768">
        <v>86</v>
      </c>
      <c r="K1768">
        <v>95</v>
      </c>
      <c r="L1768">
        <v>95</v>
      </c>
      <c r="M1768">
        <v>86.285489999999996</v>
      </c>
      <c r="N1768" s="4">
        <v>14230</v>
      </c>
      <c r="O1768" s="1">
        <v>5.0873900000000001</v>
      </c>
      <c r="P1768" s="1">
        <v>8.8192899999999899</v>
      </c>
      <c r="Q1768" s="1">
        <v>8876.777</v>
      </c>
      <c r="R1768" s="1"/>
    </row>
    <row r="1769" spans="1:18" x14ac:dyDescent="0.2">
      <c r="A1769" t="s">
        <v>129</v>
      </c>
      <c r="B1769">
        <v>2016</v>
      </c>
      <c r="C1769" t="s">
        <v>24</v>
      </c>
      <c r="D1769" s="1">
        <v>76.336100000000002</v>
      </c>
      <c r="E1769" s="1">
        <v>102.5437</v>
      </c>
      <c r="F1769" s="2">
        <v>4.9999999999999897E-3</v>
      </c>
      <c r="G1769" s="2">
        <v>7.2147300000000003</v>
      </c>
      <c r="H1769">
        <v>26.1</v>
      </c>
      <c r="I1769">
        <v>9.8000000000000007</v>
      </c>
      <c r="J1769">
        <v>82</v>
      </c>
      <c r="K1769">
        <v>93</v>
      </c>
      <c r="L1769">
        <v>92</v>
      </c>
      <c r="M1769">
        <v>85.528850000000006</v>
      </c>
      <c r="N1769" s="4">
        <v>14760</v>
      </c>
      <c r="O1769" s="1">
        <v>4.9907699999999897</v>
      </c>
      <c r="P1769" s="1">
        <v>8.6457800000000002</v>
      </c>
      <c r="Q1769" s="1">
        <v>8853.9629999999997</v>
      </c>
      <c r="R1769" s="1"/>
    </row>
    <row r="1770" spans="1:18" x14ac:dyDescent="0.2">
      <c r="A1770" t="s">
        <v>130</v>
      </c>
      <c r="B1770">
        <v>2000</v>
      </c>
      <c r="C1770" t="s">
        <v>24</v>
      </c>
      <c r="D1770" s="1">
        <v>73.248819999999995</v>
      </c>
      <c r="E1770" s="1">
        <v>146.77889999999999</v>
      </c>
      <c r="F1770" s="2">
        <v>8.0249999999999991E-3</v>
      </c>
      <c r="G1770" s="2">
        <v>11.3343899999999</v>
      </c>
      <c r="H1770">
        <v>25.5</v>
      </c>
      <c r="I1770">
        <v>2.7</v>
      </c>
      <c r="J1770">
        <v>98</v>
      </c>
      <c r="K1770">
        <v>98</v>
      </c>
      <c r="L1770">
        <v>99</v>
      </c>
      <c r="M1770">
        <v>97.980900000000005</v>
      </c>
      <c r="N1770" s="4">
        <v>11300</v>
      </c>
      <c r="O1770" s="1">
        <v>4.6988599999999998</v>
      </c>
      <c r="P1770" s="1">
        <v>5.3125999999999998</v>
      </c>
      <c r="Q1770" s="1">
        <v>5399.2109999999902</v>
      </c>
      <c r="R1770" s="1"/>
    </row>
    <row r="1771" spans="1:18" x14ac:dyDescent="0.2">
      <c r="A1771" t="s">
        <v>130</v>
      </c>
      <c r="B1771">
        <v>2001</v>
      </c>
      <c r="C1771" t="s">
        <v>24</v>
      </c>
      <c r="D1771" s="1">
        <v>73.595699999999994</v>
      </c>
      <c r="E1771" s="1">
        <v>144.58359999999999</v>
      </c>
      <c r="F1771" s="2">
        <v>7.7149999999999996E-3</v>
      </c>
      <c r="G1771" s="2">
        <v>11.115600000000001</v>
      </c>
      <c r="H1771">
        <v>25.5</v>
      </c>
      <c r="I1771">
        <v>2.9</v>
      </c>
      <c r="J1771">
        <v>99</v>
      </c>
      <c r="K1771">
        <v>99</v>
      </c>
      <c r="L1771">
        <v>99</v>
      </c>
      <c r="M1771">
        <v>97.979419999999905</v>
      </c>
      <c r="N1771" s="4">
        <v>12370</v>
      </c>
      <c r="O1771" s="1">
        <v>4.7183599999999997</v>
      </c>
      <c r="P1771" s="1">
        <v>5.3400400000000001</v>
      </c>
      <c r="Q1771" s="1">
        <v>5399.9919999999902</v>
      </c>
      <c r="R1771" s="1"/>
    </row>
    <row r="1772" spans="1:18" x14ac:dyDescent="0.2">
      <c r="A1772" t="s">
        <v>130</v>
      </c>
      <c r="B1772">
        <v>2002</v>
      </c>
      <c r="C1772" t="s">
        <v>24</v>
      </c>
      <c r="D1772" s="1">
        <v>73.930580000000006</v>
      </c>
      <c r="E1772" s="1">
        <v>143.9933</v>
      </c>
      <c r="F1772" s="2">
        <v>7.4299999999999904E-3</v>
      </c>
      <c r="G1772" s="2">
        <v>11.155010000000001</v>
      </c>
      <c r="H1772">
        <v>25.6</v>
      </c>
      <c r="I1772">
        <v>3.1</v>
      </c>
      <c r="J1772">
        <v>99</v>
      </c>
      <c r="K1772">
        <v>98</v>
      </c>
      <c r="L1772">
        <v>99</v>
      </c>
      <c r="M1772">
        <v>97.97627</v>
      </c>
      <c r="N1772" s="4">
        <v>13240</v>
      </c>
      <c r="O1772" s="1">
        <v>4.8683100000000001</v>
      </c>
      <c r="P1772" s="1">
        <v>5.5168200000000001</v>
      </c>
      <c r="Q1772" s="1">
        <v>5400.1219999999903</v>
      </c>
      <c r="R1772" s="1"/>
    </row>
    <row r="1773" spans="1:18" x14ac:dyDescent="0.2">
      <c r="A1773" t="s">
        <v>130</v>
      </c>
      <c r="B1773">
        <v>2003</v>
      </c>
      <c r="C1773" t="s">
        <v>24</v>
      </c>
      <c r="D1773" s="1">
        <v>74.045299999999997</v>
      </c>
      <c r="E1773" s="1">
        <v>143.21629999999999</v>
      </c>
      <c r="F1773" s="2">
        <v>7.1650000000000004E-3</v>
      </c>
      <c r="G1773" s="2">
        <v>10.226839999999999</v>
      </c>
      <c r="H1773">
        <v>25.6</v>
      </c>
      <c r="I1773">
        <v>3.3</v>
      </c>
      <c r="J1773">
        <v>99</v>
      </c>
      <c r="K1773">
        <v>98</v>
      </c>
      <c r="L1773">
        <v>99</v>
      </c>
      <c r="M1773">
        <v>97.973119999999994</v>
      </c>
      <c r="N1773" s="4">
        <v>13430</v>
      </c>
      <c r="O1773" s="1">
        <v>4.7521599999999999</v>
      </c>
      <c r="P1773" s="1">
        <v>5.4583899999999996</v>
      </c>
      <c r="Q1773" s="1">
        <v>5399.8339999999998</v>
      </c>
      <c r="R1773" s="1"/>
    </row>
    <row r="1774" spans="1:18" x14ac:dyDescent="0.2">
      <c r="A1774" t="s">
        <v>130</v>
      </c>
      <c r="B1774">
        <v>2004</v>
      </c>
      <c r="C1774" t="s">
        <v>24</v>
      </c>
      <c r="D1774" s="1">
        <v>74.342419999999905</v>
      </c>
      <c r="E1774" s="1">
        <v>137.4179</v>
      </c>
      <c r="F1774" s="2">
        <v>6.8999999999999999E-3</v>
      </c>
      <c r="G1774" s="2">
        <v>10.52383</v>
      </c>
      <c r="H1774">
        <v>25.7</v>
      </c>
      <c r="I1774">
        <v>3.6</v>
      </c>
      <c r="J1774">
        <v>99</v>
      </c>
      <c r="K1774">
        <v>99</v>
      </c>
      <c r="L1774">
        <v>99</v>
      </c>
      <c r="M1774">
        <v>97.969969999999904</v>
      </c>
      <c r="N1774" s="4">
        <v>14580</v>
      </c>
      <c r="O1774" s="1">
        <v>4.98292</v>
      </c>
      <c r="P1774" s="1">
        <v>6.3820899999999998</v>
      </c>
      <c r="Q1774" s="1">
        <v>5399.38</v>
      </c>
      <c r="R1774" s="1"/>
    </row>
    <row r="1775" spans="1:18" x14ac:dyDescent="0.2">
      <c r="A1775" t="s">
        <v>130</v>
      </c>
      <c r="B1775">
        <v>2005</v>
      </c>
      <c r="C1775" t="s">
        <v>24</v>
      </c>
      <c r="D1775" s="1">
        <v>74.228969999999904</v>
      </c>
      <c r="E1775" s="1">
        <v>139.99019999999999</v>
      </c>
      <c r="F1775" s="2">
        <v>6.6449999999999999E-3</v>
      </c>
      <c r="G1775" s="2">
        <v>11.06067</v>
      </c>
      <c r="H1775">
        <v>25.7</v>
      </c>
      <c r="I1775">
        <v>3.8</v>
      </c>
      <c r="J1775">
        <v>98</v>
      </c>
      <c r="K1775">
        <v>99</v>
      </c>
      <c r="L1775">
        <v>99</v>
      </c>
      <c r="M1775">
        <v>97.966819999999998</v>
      </c>
      <c r="N1775" s="4">
        <v>16160</v>
      </c>
      <c r="O1775" s="1">
        <v>4.9066199999999904</v>
      </c>
      <c r="P1775" s="1">
        <v>6.5979199999999896</v>
      </c>
      <c r="Q1775" s="1">
        <v>5398.9629999999997</v>
      </c>
      <c r="R1775" s="1"/>
    </row>
    <row r="1776" spans="1:18" x14ac:dyDescent="0.2">
      <c r="A1776" t="s">
        <v>130</v>
      </c>
      <c r="B1776">
        <v>2006</v>
      </c>
      <c r="C1776" t="s">
        <v>24</v>
      </c>
      <c r="D1776" s="1">
        <v>74.494540000000001</v>
      </c>
      <c r="E1776" s="1">
        <v>137.61099999999999</v>
      </c>
      <c r="F1776" s="2">
        <v>6.4149999999999997E-3</v>
      </c>
      <c r="G1776" s="2">
        <v>10.889430000000001</v>
      </c>
      <c r="H1776">
        <v>25.8</v>
      </c>
      <c r="I1776">
        <v>4.0999999999999996</v>
      </c>
      <c r="J1776">
        <v>98</v>
      </c>
      <c r="K1776">
        <v>99</v>
      </c>
      <c r="L1776">
        <v>99</v>
      </c>
      <c r="M1776">
        <v>97.963650000000001</v>
      </c>
      <c r="N1776" s="4">
        <v>18300</v>
      </c>
      <c r="O1776" s="1">
        <v>4.7425800000000002</v>
      </c>
      <c r="P1776" s="1">
        <v>6.8615699999999897</v>
      </c>
      <c r="Q1776" s="1">
        <v>5398.6729999999998</v>
      </c>
      <c r="R1776" s="1"/>
    </row>
    <row r="1777" spans="1:18" x14ac:dyDescent="0.2">
      <c r="A1777" t="s">
        <v>130</v>
      </c>
      <c r="B1777">
        <v>2007</v>
      </c>
      <c r="C1777" t="s">
        <v>24</v>
      </c>
      <c r="D1777" s="1">
        <v>74.586879999999994</v>
      </c>
      <c r="E1777" s="1">
        <v>139.27029999999999</v>
      </c>
      <c r="F1777" s="2">
        <v>6.2449999999999997E-3</v>
      </c>
      <c r="G1777" s="2">
        <v>10.96214</v>
      </c>
      <c r="H1777">
        <v>25.8</v>
      </c>
      <c r="I1777">
        <v>4.3</v>
      </c>
      <c r="J1777">
        <v>99</v>
      </c>
      <c r="K1777">
        <v>99</v>
      </c>
      <c r="L1777">
        <v>99</v>
      </c>
      <c r="M1777">
        <v>97.960480000000004</v>
      </c>
      <c r="N1777" s="4">
        <v>20540</v>
      </c>
      <c r="O1777" s="1">
        <v>4.9209100000000001</v>
      </c>
      <c r="P1777" s="1">
        <v>7.1898099999999996</v>
      </c>
      <c r="Q1777" s="1">
        <v>5398.69199999999</v>
      </c>
      <c r="R1777" s="1"/>
    </row>
    <row r="1778" spans="1:18" x14ac:dyDescent="0.2">
      <c r="A1778" t="s">
        <v>130</v>
      </c>
      <c r="B1778">
        <v>2008</v>
      </c>
      <c r="C1778" t="s">
        <v>24</v>
      </c>
      <c r="D1778" s="1">
        <v>74.929349999999999</v>
      </c>
      <c r="E1778" s="1">
        <v>135.47909999999999</v>
      </c>
      <c r="F1778" s="2">
        <v>6.1250000000000002E-3</v>
      </c>
      <c r="G1778" s="2">
        <v>11.871219999999999</v>
      </c>
      <c r="H1778">
        <v>25.9</v>
      </c>
      <c r="I1778">
        <v>4.5999999999999996</v>
      </c>
      <c r="J1778">
        <v>99</v>
      </c>
      <c r="K1778">
        <v>99</v>
      </c>
      <c r="L1778">
        <v>99</v>
      </c>
      <c r="M1778">
        <v>97.957329999999999</v>
      </c>
      <c r="N1778" s="4">
        <v>23250</v>
      </c>
      <c r="O1778" s="1">
        <v>5.2137000000000002</v>
      </c>
      <c r="P1778" s="1">
        <v>6.9663899999999996</v>
      </c>
      <c r="Q1778" s="1">
        <v>5399.3710000000001</v>
      </c>
      <c r="R1778" s="1"/>
    </row>
    <row r="1779" spans="1:18" x14ac:dyDescent="0.2">
      <c r="A1779" t="s">
        <v>130</v>
      </c>
      <c r="B1779">
        <v>2009</v>
      </c>
      <c r="C1779" t="s">
        <v>24</v>
      </c>
      <c r="D1779" s="1">
        <v>75.276960000000003</v>
      </c>
      <c r="E1779" s="1">
        <v>130.1259</v>
      </c>
      <c r="F1779" s="2">
        <v>6.0299999999999998E-3</v>
      </c>
      <c r="G1779" s="2">
        <v>11.12618</v>
      </c>
      <c r="H1779">
        <v>26</v>
      </c>
      <c r="I1779">
        <v>5</v>
      </c>
      <c r="J1779">
        <v>99</v>
      </c>
      <c r="K1779">
        <v>99</v>
      </c>
      <c r="L1779">
        <v>99</v>
      </c>
      <c r="M1779">
        <v>98.251649999999998</v>
      </c>
      <c r="N1779" s="4">
        <v>22900</v>
      </c>
      <c r="O1779" s="1">
        <v>5.8148200000000001</v>
      </c>
      <c r="P1779" s="1">
        <v>7.9567899999999998</v>
      </c>
      <c r="Q1779" s="1">
        <v>5401.1530000000002</v>
      </c>
      <c r="R1779" s="1"/>
    </row>
    <row r="1780" spans="1:18" x14ac:dyDescent="0.2">
      <c r="A1780" t="s">
        <v>130</v>
      </c>
      <c r="B1780">
        <v>2010</v>
      </c>
      <c r="C1780" t="s">
        <v>24</v>
      </c>
      <c r="D1780" s="1">
        <v>75.455669999999998</v>
      </c>
      <c r="E1780" s="1">
        <v>122.1224</v>
      </c>
      <c r="F1780" s="2">
        <v>5.94E-3</v>
      </c>
      <c r="G1780" s="2">
        <v>10.512029999999999</v>
      </c>
      <c r="H1780">
        <v>26</v>
      </c>
      <c r="I1780">
        <v>5.3</v>
      </c>
      <c r="J1780">
        <v>98</v>
      </c>
      <c r="K1780">
        <v>99</v>
      </c>
      <c r="L1780">
        <v>99</v>
      </c>
      <c r="M1780">
        <v>98.622339999999994</v>
      </c>
      <c r="N1780" s="4">
        <v>24400</v>
      </c>
      <c r="O1780" s="1">
        <v>5.5847600000000002</v>
      </c>
      <c r="P1780" s="1">
        <v>7.8011200000000001</v>
      </c>
      <c r="Q1780" s="1">
        <v>5404.2939999999999</v>
      </c>
      <c r="R1780" s="1"/>
    </row>
    <row r="1781" spans="1:18" x14ac:dyDescent="0.2">
      <c r="A1781" t="s">
        <v>130</v>
      </c>
      <c r="B1781">
        <v>2011</v>
      </c>
      <c r="C1781" t="s">
        <v>24</v>
      </c>
      <c r="D1781" s="1">
        <v>75.908459999999906</v>
      </c>
      <c r="E1781" s="1">
        <v>119.7123</v>
      </c>
      <c r="F1781" s="2">
        <v>5.855E-3</v>
      </c>
      <c r="G1781" s="2">
        <v>10.73959</v>
      </c>
      <c r="H1781">
        <v>26.1</v>
      </c>
      <c r="I1781">
        <v>5.7</v>
      </c>
      <c r="J1781">
        <v>98</v>
      </c>
      <c r="K1781">
        <v>99</v>
      </c>
      <c r="L1781">
        <v>99</v>
      </c>
      <c r="M1781">
        <v>98.997540000000001</v>
      </c>
      <c r="N1781" s="4">
        <v>24900</v>
      </c>
      <c r="O1781" s="1">
        <v>5.4371799999999997</v>
      </c>
      <c r="P1781" s="1">
        <v>7.4183300000000001</v>
      </c>
      <c r="Q1781" s="1">
        <v>5408.9369999999999</v>
      </c>
      <c r="R1781" s="1"/>
    </row>
    <row r="1782" spans="1:18" x14ac:dyDescent="0.2">
      <c r="A1782" t="s">
        <v>130</v>
      </c>
      <c r="B1782">
        <v>2012</v>
      </c>
      <c r="C1782" t="s">
        <v>24</v>
      </c>
      <c r="D1782" s="1">
        <v>76.230769999999893</v>
      </c>
      <c r="E1782" s="1">
        <v>115.4075</v>
      </c>
      <c r="F1782" s="2">
        <v>5.77E-3</v>
      </c>
      <c r="G1782" s="2">
        <v>10.615019999999999</v>
      </c>
      <c r="H1782">
        <v>26.2</v>
      </c>
      <c r="I1782">
        <v>6.1</v>
      </c>
      <c r="J1782">
        <v>99</v>
      </c>
      <c r="K1782">
        <v>99</v>
      </c>
      <c r="L1782">
        <v>99</v>
      </c>
      <c r="M1782">
        <v>99.375829999999993</v>
      </c>
      <c r="N1782" s="4">
        <v>26140</v>
      </c>
      <c r="O1782" s="1">
        <v>5.4688099999999897</v>
      </c>
      <c r="P1782" s="1">
        <v>7.6338399999999904</v>
      </c>
      <c r="Q1782" s="1">
        <v>5414.8890000000001</v>
      </c>
      <c r="R1782" s="1"/>
    </row>
    <row r="1783" spans="1:18" x14ac:dyDescent="0.2">
      <c r="A1783" t="s">
        <v>130</v>
      </c>
      <c r="B1783">
        <v>2013</v>
      </c>
      <c r="C1783" t="s">
        <v>24</v>
      </c>
      <c r="D1783" s="1">
        <v>76.56832</v>
      </c>
      <c r="E1783" s="1">
        <v>110.8558</v>
      </c>
      <c r="F1783" s="2">
        <v>5.6699999999999997E-3</v>
      </c>
      <c r="G1783" s="2">
        <v>10.494669999999999</v>
      </c>
      <c r="H1783">
        <v>26.2</v>
      </c>
      <c r="I1783">
        <v>6.6</v>
      </c>
      <c r="J1783">
        <v>98</v>
      </c>
      <c r="K1783">
        <v>98</v>
      </c>
      <c r="L1783">
        <v>98</v>
      </c>
      <c r="M1783">
        <v>99.520169999999993</v>
      </c>
      <c r="N1783" s="4">
        <v>27640</v>
      </c>
      <c r="O1783" s="1">
        <v>5.5463899999999997</v>
      </c>
      <c r="P1783" s="1">
        <v>7.5278099999999997</v>
      </c>
      <c r="Q1783" s="1">
        <v>5421.7250000000004</v>
      </c>
      <c r="R1783" s="1"/>
    </row>
    <row r="1784" spans="1:18" x14ac:dyDescent="0.2">
      <c r="A1784" t="s">
        <v>130</v>
      </c>
      <c r="B1784">
        <v>2014</v>
      </c>
      <c r="C1784" t="s">
        <v>24</v>
      </c>
      <c r="D1784" s="1">
        <v>76.928550000000001</v>
      </c>
      <c r="E1784" s="1">
        <v>108.88339999999999</v>
      </c>
      <c r="F1784" s="2">
        <v>5.5499999999999898E-3</v>
      </c>
      <c r="G1784" s="2">
        <v>10.615689999999899</v>
      </c>
      <c r="H1784">
        <v>26.3</v>
      </c>
      <c r="I1784">
        <v>7.1</v>
      </c>
      <c r="J1784">
        <v>97</v>
      </c>
      <c r="K1784">
        <v>97</v>
      </c>
      <c r="L1784">
        <v>97</v>
      </c>
      <c r="M1784">
        <v>99.786749999999998</v>
      </c>
      <c r="N1784" s="4">
        <v>28560</v>
      </c>
      <c r="O1784" s="1">
        <v>5.4988999999999999</v>
      </c>
      <c r="P1784" s="1">
        <v>6.9082499999999998</v>
      </c>
      <c r="Q1784" s="1">
        <v>5428.8029999999999</v>
      </c>
      <c r="R1784" s="1"/>
    </row>
    <row r="1785" spans="1:18" x14ac:dyDescent="0.2">
      <c r="A1785" t="s">
        <v>130</v>
      </c>
      <c r="B1785">
        <v>2015</v>
      </c>
      <c r="C1785" t="s">
        <v>24</v>
      </c>
      <c r="D1785" s="1">
        <v>77.125019999999907</v>
      </c>
      <c r="E1785" s="1">
        <v>106.56010000000001</v>
      </c>
      <c r="F1785" s="2">
        <v>5.4249999999999897E-3</v>
      </c>
      <c r="G1785" s="2">
        <v>10.7417199999999</v>
      </c>
      <c r="H1785">
        <v>26.4</v>
      </c>
      <c r="I1785">
        <v>7.6</v>
      </c>
      <c r="J1785">
        <v>95</v>
      </c>
      <c r="K1785">
        <v>96</v>
      </c>
      <c r="L1785">
        <v>96</v>
      </c>
      <c r="M1785">
        <v>99.787189999999995</v>
      </c>
      <c r="N1785" s="4">
        <v>28950</v>
      </c>
      <c r="O1785" s="1">
        <v>5.3984699999999997</v>
      </c>
      <c r="P1785" s="1">
        <v>6.8465600000000002</v>
      </c>
      <c r="Q1785" s="1">
        <v>5435.6109999999999</v>
      </c>
      <c r="R1785" s="1"/>
    </row>
    <row r="1786" spans="1:18" x14ac:dyDescent="0.2">
      <c r="A1786" t="s">
        <v>130</v>
      </c>
      <c r="B1786">
        <v>2016</v>
      </c>
      <c r="C1786" t="s">
        <v>24</v>
      </c>
      <c r="D1786" s="1">
        <v>77.418440000000004</v>
      </c>
      <c r="E1786" s="1">
        <v>104.1125</v>
      </c>
      <c r="F1786" s="2">
        <v>5.3E-3</v>
      </c>
      <c r="G1786" s="2">
        <v>9.9172200000000004</v>
      </c>
      <c r="H1786">
        <v>26.4</v>
      </c>
      <c r="I1786">
        <v>8.1</v>
      </c>
      <c r="J1786">
        <v>95</v>
      </c>
      <c r="K1786">
        <v>96</v>
      </c>
      <c r="L1786">
        <v>96</v>
      </c>
      <c r="M1786">
        <v>99.787509999999997</v>
      </c>
      <c r="N1786" s="4">
        <v>30320</v>
      </c>
      <c r="O1786" s="1">
        <v>5.6603699999999897</v>
      </c>
      <c r="P1786" s="1">
        <v>7.0950100000000003</v>
      </c>
      <c r="Q1786" s="1">
        <v>5442.0029999999997</v>
      </c>
      <c r="R1786" s="1"/>
    </row>
    <row r="1787" spans="1:18" x14ac:dyDescent="0.2">
      <c r="A1787" t="s">
        <v>131</v>
      </c>
      <c r="B1787">
        <v>2000</v>
      </c>
      <c r="C1787" t="s">
        <v>24</v>
      </c>
      <c r="D1787" s="1">
        <v>76.129940000000005</v>
      </c>
      <c r="E1787" s="1">
        <v>121.85639999999999</v>
      </c>
      <c r="F1787" s="2">
        <v>4.385E-3</v>
      </c>
      <c r="G1787" s="2">
        <v>12.8</v>
      </c>
      <c r="H1787">
        <v>25.4</v>
      </c>
      <c r="I1787">
        <v>3.4</v>
      </c>
      <c r="J1787">
        <v>95</v>
      </c>
      <c r="K1787">
        <v>93</v>
      </c>
      <c r="L1787">
        <v>91</v>
      </c>
      <c r="M1787">
        <v>99.615840000000006</v>
      </c>
      <c r="N1787" s="4">
        <v>18010</v>
      </c>
      <c r="O1787" s="1">
        <v>5.5569899999999999</v>
      </c>
      <c r="P1787" s="1">
        <v>7.7838799999999999</v>
      </c>
      <c r="Q1787" s="1">
        <v>1987.7170000000001</v>
      </c>
      <c r="R1787" s="1"/>
    </row>
    <row r="1788" spans="1:18" x14ac:dyDescent="0.2">
      <c r="A1788" t="s">
        <v>131</v>
      </c>
      <c r="B1788">
        <v>2001</v>
      </c>
      <c r="C1788" t="s">
        <v>24</v>
      </c>
      <c r="D1788" s="1">
        <v>76.373059999999995</v>
      </c>
      <c r="E1788" s="1">
        <v>123.48609999999999</v>
      </c>
      <c r="F1788" s="2">
        <v>4.2500000000000003E-3</v>
      </c>
      <c r="G1788" s="2">
        <v>11.58</v>
      </c>
      <c r="H1788">
        <v>25.4</v>
      </c>
      <c r="I1788">
        <v>3.6</v>
      </c>
      <c r="J1788">
        <v>94</v>
      </c>
      <c r="K1788">
        <v>93</v>
      </c>
      <c r="L1788">
        <v>92</v>
      </c>
      <c r="M1788">
        <v>99.609539999999996</v>
      </c>
      <c r="N1788" s="4">
        <v>18940</v>
      </c>
      <c r="O1788" s="1">
        <v>5.5576499999999998</v>
      </c>
      <c r="P1788" s="1">
        <v>7.87636</v>
      </c>
      <c r="Q1788" s="1">
        <v>1987.461</v>
      </c>
      <c r="R1788" s="1"/>
    </row>
    <row r="1789" spans="1:18" x14ac:dyDescent="0.2">
      <c r="A1789" t="s">
        <v>131</v>
      </c>
      <c r="B1789">
        <v>2002</v>
      </c>
      <c r="C1789" t="s">
        <v>24</v>
      </c>
      <c r="D1789" s="1">
        <v>76.688829999999996</v>
      </c>
      <c r="E1789" s="1">
        <v>116.71040000000001</v>
      </c>
      <c r="F1789" s="2">
        <v>4.1149999999999997E-3</v>
      </c>
      <c r="G1789" s="2">
        <v>9.8699999999999992</v>
      </c>
      <c r="H1789">
        <v>25.5</v>
      </c>
      <c r="I1789">
        <v>3.9</v>
      </c>
      <c r="J1789">
        <v>93</v>
      </c>
      <c r="K1789">
        <v>93</v>
      </c>
      <c r="L1789">
        <v>93</v>
      </c>
      <c r="M1789">
        <v>99.603430000000003</v>
      </c>
      <c r="N1789" s="4">
        <v>20130</v>
      </c>
      <c r="O1789" s="1">
        <v>5.7915199999999896</v>
      </c>
      <c r="P1789" s="1">
        <v>7.9961099999999998</v>
      </c>
      <c r="Q1789" s="1">
        <v>1987.2670000000001</v>
      </c>
      <c r="R1789" s="1"/>
    </row>
    <row r="1790" spans="1:18" x14ac:dyDescent="0.2">
      <c r="A1790" t="s">
        <v>131</v>
      </c>
      <c r="B1790">
        <v>2003</v>
      </c>
      <c r="C1790" t="s">
        <v>24</v>
      </c>
      <c r="D1790" s="1">
        <v>76.582729999999998</v>
      </c>
      <c r="E1790" s="1">
        <v>119.104</v>
      </c>
      <c r="F1790" s="2">
        <v>3.96E-3</v>
      </c>
      <c r="G1790" s="2">
        <v>11.55</v>
      </c>
      <c r="H1790">
        <v>25.6</v>
      </c>
      <c r="I1790">
        <v>4.0999999999999996</v>
      </c>
      <c r="J1790">
        <v>94</v>
      </c>
      <c r="K1790">
        <v>95</v>
      </c>
      <c r="L1790">
        <v>95</v>
      </c>
      <c r="M1790">
        <v>99.597880000000004</v>
      </c>
      <c r="N1790" s="4">
        <v>20910</v>
      </c>
      <c r="O1790" s="1">
        <v>5.8162799999999999</v>
      </c>
      <c r="P1790" s="1">
        <v>8.0817300000000003</v>
      </c>
      <c r="Q1790" s="1">
        <v>1987.8620000000001</v>
      </c>
      <c r="R1790" s="1"/>
    </row>
    <row r="1791" spans="1:18" x14ac:dyDescent="0.2">
      <c r="A1791" t="s">
        <v>131</v>
      </c>
      <c r="B1791">
        <v>2004</v>
      </c>
      <c r="C1791" t="s">
        <v>24</v>
      </c>
      <c r="D1791" s="1">
        <v>77.323610000000002</v>
      </c>
      <c r="E1791" s="1">
        <v>113.23180000000001</v>
      </c>
      <c r="F1791" s="2">
        <v>3.7950000000000002E-3</v>
      </c>
      <c r="G1791" s="2">
        <v>10.01</v>
      </c>
      <c r="H1791">
        <v>25.6</v>
      </c>
      <c r="I1791">
        <v>4.4000000000000004</v>
      </c>
      <c r="J1791">
        <v>94</v>
      </c>
      <c r="K1791">
        <v>94</v>
      </c>
      <c r="L1791">
        <v>94</v>
      </c>
      <c r="M1791">
        <v>99.592280000000002</v>
      </c>
      <c r="N1791" s="4">
        <v>22460</v>
      </c>
      <c r="O1791" s="1">
        <v>5.7064399999999997</v>
      </c>
      <c r="P1791" s="1">
        <v>7.9268099999999997</v>
      </c>
      <c r="Q1791" s="1">
        <v>1990.222</v>
      </c>
      <c r="R1791" s="1"/>
    </row>
    <row r="1792" spans="1:18" x14ac:dyDescent="0.2">
      <c r="A1792" t="s">
        <v>131</v>
      </c>
      <c r="B1792">
        <v>2005</v>
      </c>
      <c r="C1792" t="s">
        <v>24</v>
      </c>
      <c r="D1792" s="1">
        <v>77.592479999999995</v>
      </c>
      <c r="E1792" s="1">
        <v>104.2286</v>
      </c>
      <c r="F1792" s="2">
        <v>3.62999999999999E-3</v>
      </c>
      <c r="G1792" s="2">
        <v>11.19</v>
      </c>
      <c r="H1792">
        <v>25.7</v>
      </c>
      <c r="I1792">
        <v>4.7</v>
      </c>
      <c r="J1792">
        <v>94</v>
      </c>
      <c r="K1792">
        <v>95</v>
      </c>
      <c r="L1792">
        <v>95</v>
      </c>
      <c r="M1792">
        <v>99.586619999999996</v>
      </c>
      <c r="N1792" s="4">
        <v>23720</v>
      </c>
      <c r="O1792" s="1">
        <v>5.7524800000000003</v>
      </c>
      <c r="P1792" s="1">
        <v>7.9650399999999903</v>
      </c>
      <c r="Q1792" s="1">
        <v>1994.9760000000001</v>
      </c>
      <c r="R1792" s="1"/>
    </row>
    <row r="1793" spans="1:18" x14ac:dyDescent="0.2">
      <c r="A1793" t="s">
        <v>131</v>
      </c>
      <c r="B1793">
        <v>2006</v>
      </c>
      <c r="C1793" t="s">
        <v>24</v>
      </c>
      <c r="D1793" s="1">
        <v>78.203590000000005</v>
      </c>
      <c r="E1793" s="1">
        <v>106.8111</v>
      </c>
      <c r="F1793" s="2">
        <v>3.4649999999999898E-3</v>
      </c>
      <c r="G1793" s="2">
        <v>12.26</v>
      </c>
      <c r="H1793">
        <v>25.8</v>
      </c>
      <c r="I1793">
        <v>5</v>
      </c>
      <c r="J1793">
        <v>96</v>
      </c>
      <c r="K1793">
        <v>97</v>
      </c>
      <c r="L1793">
        <v>97</v>
      </c>
      <c r="M1793">
        <v>99.5809</v>
      </c>
      <c r="N1793" s="4">
        <v>25440</v>
      </c>
      <c r="O1793" s="1">
        <v>5.5974300000000001</v>
      </c>
      <c r="P1793" s="1">
        <v>7.80213</v>
      </c>
      <c r="Q1793" s="1">
        <v>2002.43</v>
      </c>
      <c r="R1793" s="1"/>
    </row>
    <row r="1794" spans="1:18" x14ac:dyDescent="0.2">
      <c r="A1794" t="s">
        <v>131</v>
      </c>
      <c r="B1794">
        <v>2007</v>
      </c>
      <c r="C1794" t="s">
        <v>24</v>
      </c>
      <c r="D1794" s="1">
        <v>78.330640000000002</v>
      </c>
      <c r="E1794" s="1">
        <v>102.3419</v>
      </c>
      <c r="F1794" s="2">
        <v>3.3050000000000002E-3</v>
      </c>
      <c r="G1794" s="2">
        <v>11.02</v>
      </c>
      <c r="H1794">
        <v>25.9</v>
      </c>
      <c r="I1794">
        <v>5.3</v>
      </c>
      <c r="J1794">
        <v>96</v>
      </c>
      <c r="K1794">
        <v>97</v>
      </c>
      <c r="L1794">
        <v>97</v>
      </c>
      <c r="M1794">
        <v>99.575130000000001</v>
      </c>
      <c r="N1794" s="4">
        <v>26970</v>
      </c>
      <c r="O1794" s="1">
        <v>5.2640699999999896</v>
      </c>
      <c r="P1794" s="1">
        <v>7.4944899999999901</v>
      </c>
      <c r="Q1794" s="1">
        <v>2012.1179999999999</v>
      </c>
      <c r="R1794" s="1"/>
    </row>
    <row r="1795" spans="1:18" x14ac:dyDescent="0.2">
      <c r="A1795" t="s">
        <v>131</v>
      </c>
      <c r="B1795">
        <v>2008</v>
      </c>
      <c r="C1795" t="s">
        <v>24</v>
      </c>
      <c r="D1795" s="1">
        <v>78.965090000000004</v>
      </c>
      <c r="E1795" s="1">
        <v>96.489719999999906</v>
      </c>
      <c r="F1795" s="2">
        <v>3.1449999999999998E-3</v>
      </c>
      <c r="G1795" s="2">
        <v>10.94</v>
      </c>
      <c r="H1795">
        <v>25.9</v>
      </c>
      <c r="I1795">
        <v>5.7</v>
      </c>
      <c r="J1795">
        <v>96</v>
      </c>
      <c r="K1795">
        <v>97</v>
      </c>
      <c r="L1795">
        <v>97</v>
      </c>
      <c r="M1795">
        <v>99.569310000000002</v>
      </c>
      <c r="N1795" s="4">
        <v>28850</v>
      </c>
      <c r="O1795" s="1">
        <v>5.6641699999999897</v>
      </c>
      <c r="P1795" s="1">
        <v>7.8493899999999996</v>
      </c>
      <c r="Q1795" s="1">
        <v>2023.0519999999999</v>
      </c>
      <c r="R1795" s="1"/>
    </row>
    <row r="1796" spans="1:18" x14ac:dyDescent="0.2">
      <c r="A1796" t="s">
        <v>131</v>
      </c>
      <c r="B1796">
        <v>2009</v>
      </c>
      <c r="C1796" t="s">
        <v>24</v>
      </c>
      <c r="D1796" s="1">
        <v>79.113569999999996</v>
      </c>
      <c r="E1796" s="1">
        <v>90.556629999999998</v>
      </c>
      <c r="F1796" s="2">
        <v>2.98E-3</v>
      </c>
      <c r="G1796" s="2">
        <v>10.52</v>
      </c>
      <c r="H1796">
        <v>26</v>
      </c>
      <c r="I1796">
        <v>6</v>
      </c>
      <c r="J1796">
        <v>95</v>
      </c>
      <c r="K1796">
        <v>96</v>
      </c>
      <c r="L1796">
        <v>96</v>
      </c>
      <c r="M1796">
        <v>99.563419999999994</v>
      </c>
      <c r="N1796" s="4">
        <v>27020</v>
      </c>
      <c r="O1796" s="1">
        <v>6.1657799999999998</v>
      </c>
      <c r="P1796" s="1">
        <v>8.56175</v>
      </c>
      <c r="Q1796" s="1">
        <v>2033.8039999999901</v>
      </c>
      <c r="R1796" s="1"/>
    </row>
    <row r="1797" spans="1:18" x14ac:dyDescent="0.2">
      <c r="A1797" t="s">
        <v>131</v>
      </c>
      <c r="B1797">
        <v>2010</v>
      </c>
      <c r="C1797" t="s">
        <v>24</v>
      </c>
      <c r="D1797" s="1">
        <v>79.542749999999998</v>
      </c>
      <c r="E1797" s="1">
        <v>87.211680000000001</v>
      </c>
      <c r="F1797" s="2">
        <v>2.8149999999999998E-3</v>
      </c>
      <c r="G1797" s="2">
        <v>10.33</v>
      </c>
      <c r="H1797">
        <v>26.1</v>
      </c>
      <c r="I1797">
        <v>6.4</v>
      </c>
      <c r="J1797">
        <v>95</v>
      </c>
      <c r="K1797">
        <v>96</v>
      </c>
      <c r="L1797">
        <v>96</v>
      </c>
      <c r="M1797">
        <v>99.557500000000005</v>
      </c>
      <c r="N1797" s="4">
        <v>27370</v>
      </c>
      <c r="O1797" s="1">
        <v>6.2171399999999997</v>
      </c>
      <c r="P1797" s="1">
        <v>8.5913799999999991</v>
      </c>
      <c r="Q1797" s="1">
        <v>2043.337</v>
      </c>
      <c r="R1797" s="1"/>
    </row>
    <row r="1798" spans="1:18" x14ac:dyDescent="0.2">
      <c r="A1798" t="s">
        <v>131</v>
      </c>
      <c r="B1798">
        <v>2011</v>
      </c>
      <c r="C1798" t="s">
        <v>24</v>
      </c>
      <c r="D1798" s="1">
        <v>79.917569999999998</v>
      </c>
      <c r="E1798" s="1">
        <v>81.908389999999997</v>
      </c>
      <c r="F1798" s="2">
        <v>2.66E-3</v>
      </c>
      <c r="G1798" s="2">
        <v>10.61</v>
      </c>
      <c r="H1798">
        <v>26.2</v>
      </c>
      <c r="I1798">
        <v>6.8</v>
      </c>
      <c r="J1798">
        <v>96</v>
      </c>
      <c r="K1798">
        <v>96</v>
      </c>
      <c r="L1798">
        <v>96</v>
      </c>
      <c r="M1798">
        <v>99.551509999999993</v>
      </c>
      <c r="N1798" s="4">
        <v>28410</v>
      </c>
      <c r="O1798" s="1">
        <v>6.1960300000000004</v>
      </c>
      <c r="P1798" s="1">
        <v>8.57395</v>
      </c>
      <c r="Q1798" s="1">
        <v>2051.2869999999998</v>
      </c>
      <c r="R1798" s="1"/>
    </row>
    <row r="1799" spans="1:18" x14ac:dyDescent="0.2">
      <c r="A1799" t="s">
        <v>131</v>
      </c>
      <c r="B1799">
        <v>2012</v>
      </c>
      <c r="C1799" t="s">
        <v>24</v>
      </c>
      <c r="D1799" s="1">
        <v>80.013890000000004</v>
      </c>
      <c r="E1799" s="1">
        <v>81.423410000000004</v>
      </c>
      <c r="F1799" s="2">
        <v>2.5300000000000001E-3</v>
      </c>
      <c r="G1799" s="2">
        <v>10.95</v>
      </c>
      <c r="H1799">
        <v>26.2</v>
      </c>
      <c r="I1799">
        <v>7.3</v>
      </c>
      <c r="J1799">
        <v>95</v>
      </c>
      <c r="K1799">
        <v>96</v>
      </c>
      <c r="L1799">
        <v>96</v>
      </c>
      <c r="M1799">
        <v>99.545459999999906</v>
      </c>
      <c r="N1799" s="4">
        <v>28450</v>
      </c>
      <c r="O1799" s="1">
        <v>6.2050799999999997</v>
      </c>
      <c r="P1799" s="1">
        <v>8.7579100000000007</v>
      </c>
      <c r="Q1799" s="1">
        <v>2057.8229999999999</v>
      </c>
      <c r="R1799" s="1"/>
    </row>
    <row r="1800" spans="1:18" x14ac:dyDescent="0.2">
      <c r="A1800" t="s">
        <v>131</v>
      </c>
      <c r="B1800">
        <v>2013</v>
      </c>
      <c r="C1800" t="s">
        <v>24</v>
      </c>
      <c r="D1800" s="1">
        <v>80.285449999999997</v>
      </c>
      <c r="E1800" s="1">
        <v>78.025630000000007</v>
      </c>
      <c r="F1800" s="2">
        <v>2.4299999999999999E-3</v>
      </c>
      <c r="G1800" s="2">
        <v>9.5299999999999994</v>
      </c>
      <c r="H1800">
        <v>26.3</v>
      </c>
      <c r="I1800">
        <v>7.7</v>
      </c>
      <c r="J1800">
        <v>94</v>
      </c>
      <c r="K1800">
        <v>95</v>
      </c>
      <c r="L1800">
        <v>95</v>
      </c>
      <c r="M1800">
        <v>99.539369999999906</v>
      </c>
      <c r="N1800" s="4">
        <v>29400</v>
      </c>
      <c r="O1800" s="1">
        <v>6.1812100000000001</v>
      </c>
      <c r="P1800" s="1">
        <v>8.7921600000000009</v>
      </c>
      <c r="Q1800" s="1">
        <v>2063.11</v>
      </c>
      <c r="R1800" s="1"/>
    </row>
    <row r="1801" spans="1:18" x14ac:dyDescent="0.2">
      <c r="A1801" t="s">
        <v>131</v>
      </c>
      <c r="B1801">
        <v>2014</v>
      </c>
      <c r="C1801" t="s">
        <v>24</v>
      </c>
      <c r="D1801" s="1">
        <v>80.933260000000004</v>
      </c>
      <c r="E1801" s="1">
        <v>69.917749999999998</v>
      </c>
      <c r="F1801" s="2">
        <v>2.3349999999999998E-3</v>
      </c>
      <c r="G1801" s="2">
        <v>10.92</v>
      </c>
      <c r="H1801">
        <v>26.4</v>
      </c>
      <c r="I1801">
        <v>8.1999999999999993</v>
      </c>
      <c r="J1801">
        <v>94</v>
      </c>
      <c r="K1801">
        <v>95</v>
      </c>
      <c r="L1801">
        <v>95</v>
      </c>
      <c r="M1801">
        <v>99.533209999999997</v>
      </c>
      <c r="N1801" s="4">
        <v>30560</v>
      </c>
      <c r="O1801" s="1">
        <v>6.0008999999999997</v>
      </c>
      <c r="P1801" s="1">
        <v>8.5089799999999993</v>
      </c>
      <c r="Q1801" s="1">
        <v>2067.4879999999998</v>
      </c>
      <c r="R1801" s="1"/>
    </row>
    <row r="1802" spans="1:18" x14ac:dyDescent="0.2">
      <c r="A1802" t="s">
        <v>131</v>
      </c>
      <c r="B1802">
        <v>2015</v>
      </c>
      <c r="C1802" t="s">
        <v>24</v>
      </c>
      <c r="D1802" s="1">
        <v>80.602809999999906</v>
      </c>
      <c r="E1802" s="1">
        <v>74.175510000000003</v>
      </c>
      <c r="F1802" s="2">
        <v>2.2499999999999998E-3</v>
      </c>
      <c r="G1802" s="2">
        <v>11.49</v>
      </c>
      <c r="H1802">
        <v>26.5</v>
      </c>
      <c r="I1802">
        <v>8.6999999999999993</v>
      </c>
      <c r="J1802">
        <v>94</v>
      </c>
      <c r="K1802">
        <v>95</v>
      </c>
      <c r="L1802">
        <v>95</v>
      </c>
      <c r="M1802">
        <v>99.533779999999993</v>
      </c>
      <c r="N1802" s="4">
        <v>30660</v>
      </c>
      <c r="O1802" s="1">
        <v>6.0621999999999998</v>
      </c>
      <c r="P1802" s="1">
        <v>8.4959000000000007</v>
      </c>
      <c r="Q1802" s="1">
        <v>2071.1990000000001</v>
      </c>
      <c r="R1802" s="1"/>
    </row>
    <row r="1803" spans="1:18" x14ac:dyDescent="0.2">
      <c r="A1803" t="s">
        <v>131</v>
      </c>
      <c r="B1803">
        <v>2016</v>
      </c>
      <c r="C1803" t="s">
        <v>24</v>
      </c>
      <c r="D1803" s="1">
        <v>80.914509999999893</v>
      </c>
      <c r="E1803" s="1">
        <v>72.040580000000006</v>
      </c>
      <c r="F1803" s="2">
        <v>2.1700000000000001E-3</v>
      </c>
      <c r="G1803" s="2">
        <v>10.51</v>
      </c>
      <c r="H1803">
        <v>26.6</v>
      </c>
      <c r="I1803">
        <v>9.1999999999999993</v>
      </c>
      <c r="J1803">
        <v>92</v>
      </c>
      <c r="K1803">
        <v>94</v>
      </c>
      <c r="L1803">
        <v>94</v>
      </c>
      <c r="M1803">
        <v>99.534390000000002</v>
      </c>
      <c r="N1803" s="4">
        <v>32310</v>
      </c>
      <c r="O1803" s="1">
        <v>6.1307799999999997</v>
      </c>
      <c r="P1803" s="1">
        <v>8.4810699999999901</v>
      </c>
      <c r="Q1803" s="1">
        <v>2074.21</v>
      </c>
      <c r="R1803" s="1"/>
    </row>
    <row r="1804" spans="1:18" x14ac:dyDescent="0.2">
      <c r="A1804" t="s">
        <v>132</v>
      </c>
      <c r="B1804">
        <v>2000</v>
      </c>
      <c r="C1804" t="s">
        <v>24</v>
      </c>
      <c r="D1804" s="1">
        <v>78.155349999999999</v>
      </c>
      <c r="E1804" s="1">
        <v>83.477230000000006</v>
      </c>
      <c r="F1804" s="2">
        <v>5.0799999999999899E-3</v>
      </c>
      <c r="G1804" s="2">
        <v>10.13097</v>
      </c>
      <c r="H1804">
        <v>25</v>
      </c>
      <c r="I1804">
        <v>3.9</v>
      </c>
      <c r="J1804">
        <v>96</v>
      </c>
      <c r="K1804">
        <v>97</v>
      </c>
      <c r="L1804">
        <v>97</v>
      </c>
      <c r="M1804">
        <v>100</v>
      </c>
      <c r="N1804" s="4">
        <v>32450</v>
      </c>
      <c r="O1804" s="1">
        <v>5.3207100000000001</v>
      </c>
      <c r="P1804" s="1">
        <v>7.7069599999999996</v>
      </c>
      <c r="Q1804" s="1">
        <v>15926.188</v>
      </c>
      <c r="R1804" s="1"/>
    </row>
    <row r="1805" spans="1:18" x14ac:dyDescent="0.2">
      <c r="A1805" t="s">
        <v>132</v>
      </c>
      <c r="B1805">
        <v>2001</v>
      </c>
      <c r="C1805" t="s">
        <v>24</v>
      </c>
      <c r="D1805" s="1">
        <v>78.424959999999999</v>
      </c>
      <c r="E1805" s="1">
        <v>81.763949999999994</v>
      </c>
      <c r="F1805" s="2">
        <v>5.025E-3</v>
      </c>
      <c r="G1805" s="2">
        <v>9.8195999999999994</v>
      </c>
      <c r="H1805">
        <v>25.1</v>
      </c>
      <c r="I1805">
        <v>4.0999999999999996</v>
      </c>
      <c r="J1805">
        <v>95</v>
      </c>
      <c r="K1805">
        <v>97</v>
      </c>
      <c r="L1805">
        <v>97</v>
      </c>
      <c r="M1805">
        <v>100</v>
      </c>
      <c r="N1805" s="4">
        <v>33040</v>
      </c>
      <c r="O1805" s="1">
        <v>5.6117599999999896</v>
      </c>
      <c r="P1805" s="1">
        <v>8.0594599999999996</v>
      </c>
      <c r="Q1805" s="1">
        <v>16018.114</v>
      </c>
      <c r="R1805" s="1"/>
    </row>
    <row r="1806" spans="1:18" x14ac:dyDescent="0.2">
      <c r="A1806" t="s">
        <v>132</v>
      </c>
      <c r="B1806">
        <v>2002</v>
      </c>
      <c r="C1806" t="s">
        <v>24</v>
      </c>
      <c r="D1806" s="1">
        <v>78.527079999999998</v>
      </c>
      <c r="E1806" s="1">
        <v>80.666849999999997</v>
      </c>
      <c r="F1806" s="2">
        <v>4.9549999999999898E-3</v>
      </c>
      <c r="G1806" s="2">
        <v>9.7205100000000009</v>
      </c>
      <c r="H1806">
        <v>25.1</v>
      </c>
      <c r="I1806">
        <v>4.3</v>
      </c>
      <c r="J1806">
        <v>95</v>
      </c>
      <c r="K1806">
        <v>97</v>
      </c>
      <c r="L1806">
        <v>97</v>
      </c>
      <c r="M1806">
        <v>100</v>
      </c>
      <c r="N1806" s="4">
        <v>34350</v>
      </c>
      <c r="O1806" s="1">
        <v>6.0526400000000002</v>
      </c>
      <c r="P1806" s="1">
        <v>8.6491299999999995</v>
      </c>
      <c r="Q1806" s="1">
        <v>16110.355</v>
      </c>
      <c r="R1806" s="1"/>
    </row>
    <row r="1807" spans="1:18" x14ac:dyDescent="0.2">
      <c r="A1807" t="s">
        <v>132</v>
      </c>
      <c r="B1807">
        <v>2003</v>
      </c>
      <c r="C1807" t="s">
        <v>24</v>
      </c>
      <c r="D1807" s="1">
        <v>78.772800000000004</v>
      </c>
      <c r="E1807" s="1">
        <v>79.769759999999906</v>
      </c>
      <c r="F1807" s="2">
        <v>4.8549999999999999E-3</v>
      </c>
      <c r="G1807" s="2">
        <v>9.4755199999999995</v>
      </c>
      <c r="H1807">
        <v>25.2</v>
      </c>
      <c r="I1807">
        <v>4.5</v>
      </c>
      <c r="J1807">
        <v>96</v>
      </c>
      <c r="K1807">
        <v>98</v>
      </c>
      <c r="L1807">
        <v>98</v>
      </c>
      <c r="M1807">
        <v>100</v>
      </c>
      <c r="N1807" s="4">
        <v>34470</v>
      </c>
      <c r="O1807" s="1">
        <v>6.3544</v>
      </c>
      <c r="P1807" s="1">
        <v>9.05656999999999</v>
      </c>
      <c r="Q1807" s="1">
        <v>16200.950999999999</v>
      </c>
      <c r="R1807" s="1"/>
    </row>
    <row r="1808" spans="1:18" x14ac:dyDescent="0.2">
      <c r="A1808" t="s">
        <v>132</v>
      </c>
      <c r="B1808">
        <v>2004</v>
      </c>
      <c r="C1808" t="s">
        <v>24</v>
      </c>
      <c r="D1808" s="1">
        <v>79.311530000000005</v>
      </c>
      <c r="E1808" s="1">
        <v>76.212040000000002</v>
      </c>
      <c r="F1808" s="2">
        <v>4.7000000000000002E-3</v>
      </c>
      <c r="G1808" s="2">
        <v>9.5705799999999996</v>
      </c>
      <c r="H1808">
        <v>25.3</v>
      </c>
      <c r="I1808">
        <v>4.7</v>
      </c>
      <c r="J1808">
        <v>96</v>
      </c>
      <c r="K1808">
        <v>98</v>
      </c>
      <c r="L1808">
        <v>98</v>
      </c>
      <c r="M1808">
        <v>100</v>
      </c>
      <c r="N1808" s="4">
        <v>35980</v>
      </c>
      <c r="O1808" s="1">
        <v>6.2497400000000001</v>
      </c>
      <c r="P1808" s="1">
        <v>9.1107600000000009</v>
      </c>
      <c r="Q1808" s="1">
        <v>16287.181999999901</v>
      </c>
      <c r="R1808" s="1"/>
    </row>
    <row r="1809" spans="1:18" x14ac:dyDescent="0.2">
      <c r="A1809" t="s">
        <v>132</v>
      </c>
      <c r="B1809">
        <v>2005</v>
      </c>
      <c r="C1809" t="s">
        <v>24</v>
      </c>
      <c r="D1809" s="1">
        <v>79.538679999999999</v>
      </c>
      <c r="E1809" s="1">
        <v>71.981059999999999</v>
      </c>
      <c r="F1809" s="2">
        <v>4.5100000000000001E-3</v>
      </c>
      <c r="G1809" s="2">
        <v>9.5005299999999995</v>
      </c>
      <c r="H1809">
        <v>25.3</v>
      </c>
      <c r="I1809">
        <v>4.9000000000000004</v>
      </c>
      <c r="J1809">
        <v>95</v>
      </c>
      <c r="K1809">
        <v>96</v>
      </c>
      <c r="L1809">
        <v>96</v>
      </c>
      <c r="M1809">
        <v>100</v>
      </c>
      <c r="N1809" s="4">
        <v>37110</v>
      </c>
      <c r="O1809" s="1">
        <v>6.2241900000000001</v>
      </c>
      <c r="P1809" s="1">
        <v>9.0966699999999996</v>
      </c>
      <c r="Q1809" s="1">
        <v>16367.157999999999</v>
      </c>
      <c r="R1809" s="1"/>
    </row>
    <row r="1810" spans="1:18" x14ac:dyDescent="0.2">
      <c r="A1810" t="s">
        <v>132</v>
      </c>
      <c r="B1810">
        <v>2006</v>
      </c>
      <c r="C1810" t="s">
        <v>24</v>
      </c>
      <c r="D1810" s="1">
        <v>79.932760000000002</v>
      </c>
      <c r="E1810" s="1">
        <v>69.966939999999994</v>
      </c>
      <c r="F1810" s="2">
        <v>4.3200000000000001E-3</v>
      </c>
      <c r="G1810" s="2">
        <v>9.5780799999999999</v>
      </c>
      <c r="H1810">
        <v>25.4</v>
      </c>
      <c r="I1810">
        <v>5.0999999999999996</v>
      </c>
      <c r="J1810">
        <v>96</v>
      </c>
      <c r="K1810">
        <v>96</v>
      </c>
      <c r="L1810">
        <v>96</v>
      </c>
      <c r="M1810">
        <v>100</v>
      </c>
      <c r="N1810" s="4">
        <v>41290</v>
      </c>
      <c r="O1810" s="1">
        <v>6.36836</v>
      </c>
      <c r="P1810" s="1">
        <v>9.0805500000000006</v>
      </c>
      <c r="Q1810" s="1">
        <v>16440.0969999999</v>
      </c>
      <c r="R1810" s="1"/>
    </row>
    <row r="1811" spans="1:18" x14ac:dyDescent="0.2">
      <c r="A1811" t="s">
        <v>132</v>
      </c>
      <c r="B1811">
        <v>2007</v>
      </c>
      <c r="C1811" t="s">
        <v>24</v>
      </c>
      <c r="D1811" s="1">
        <v>80.358639999999994</v>
      </c>
      <c r="E1811" s="1">
        <v>67.132959999999997</v>
      </c>
      <c r="F1811" s="2">
        <v>4.1449999999999898E-3</v>
      </c>
      <c r="G1811" s="2">
        <v>9.4502399999999902</v>
      </c>
      <c r="H1811">
        <v>25.4</v>
      </c>
      <c r="I1811">
        <v>5.3</v>
      </c>
      <c r="J1811">
        <v>96</v>
      </c>
      <c r="K1811">
        <v>97</v>
      </c>
      <c r="L1811">
        <v>97</v>
      </c>
      <c r="M1811">
        <v>100</v>
      </c>
      <c r="N1811" s="4">
        <v>43880</v>
      </c>
      <c r="O1811" s="1">
        <v>6.2698499999999999</v>
      </c>
      <c r="P1811" s="1">
        <v>9.0529299999999999</v>
      </c>
      <c r="Q1811" s="1">
        <v>16506.654999999999</v>
      </c>
      <c r="R1811" s="1"/>
    </row>
    <row r="1812" spans="1:18" x14ac:dyDescent="0.2">
      <c r="A1812" t="s">
        <v>132</v>
      </c>
      <c r="B1812">
        <v>2008</v>
      </c>
      <c r="C1812" t="s">
        <v>24</v>
      </c>
      <c r="D1812" s="1">
        <v>80.494699999999995</v>
      </c>
      <c r="E1812" s="1">
        <v>67.20532</v>
      </c>
      <c r="F1812" s="2">
        <v>4.0049999999999999E-3</v>
      </c>
      <c r="G1812" s="2">
        <v>9.5121599999999997</v>
      </c>
      <c r="H1812">
        <v>25.4</v>
      </c>
      <c r="I1812">
        <v>5.5</v>
      </c>
      <c r="J1812">
        <v>96</v>
      </c>
      <c r="K1812">
        <v>97</v>
      </c>
      <c r="L1812">
        <v>97</v>
      </c>
      <c r="M1812">
        <v>100</v>
      </c>
      <c r="N1812" s="4">
        <v>45110</v>
      </c>
      <c r="O1812" s="1">
        <v>6.1780200000000001</v>
      </c>
      <c r="P1812" s="1">
        <v>9.2766000000000002</v>
      </c>
      <c r="Q1812" s="1">
        <v>16568.103999999999</v>
      </c>
      <c r="R1812" s="1"/>
    </row>
    <row r="1813" spans="1:18" x14ac:dyDescent="0.2">
      <c r="A1813" t="s">
        <v>132</v>
      </c>
      <c r="B1813">
        <v>2009</v>
      </c>
      <c r="C1813" t="s">
        <v>24</v>
      </c>
      <c r="D1813" s="1">
        <v>80.762140000000002</v>
      </c>
      <c r="E1813" s="1">
        <v>65.17201</v>
      </c>
      <c r="F1813" s="2">
        <v>3.8899999999999998E-3</v>
      </c>
      <c r="G1813" s="2">
        <v>9.1245399999999997</v>
      </c>
      <c r="H1813">
        <v>25.5</v>
      </c>
      <c r="I1813">
        <v>5.7</v>
      </c>
      <c r="J1813">
        <v>96</v>
      </c>
      <c r="K1813">
        <v>97</v>
      </c>
      <c r="L1813">
        <v>97</v>
      </c>
      <c r="M1813">
        <v>100</v>
      </c>
      <c r="N1813" s="4">
        <v>44130</v>
      </c>
      <c r="O1813" s="1">
        <v>6.6639200000000001</v>
      </c>
      <c r="P1813" s="1">
        <v>9.9929299999999994</v>
      </c>
      <c r="Q1813" s="1">
        <v>16626.373</v>
      </c>
      <c r="R1813" s="1"/>
    </row>
    <row r="1814" spans="1:18" x14ac:dyDescent="0.2">
      <c r="A1814" t="s">
        <v>132</v>
      </c>
      <c r="B1814">
        <v>2010</v>
      </c>
      <c r="C1814" t="s">
        <v>24</v>
      </c>
      <c r="D1814" s="1">
        <v>80.841729999999998</v>
      </c>
      <c r="E1814" s="1">
        <v>64.326070000000001</v>
      </c>
      <c r="F1814" s="2">
        <v>3.7850000000000002E-3</v>
      </c>
      <c r="G1814" s="2">
        <v>9.0691199999999998</v>
      </c>
      <c r="H1814">
        <v>25.5</v>
      </c>
      <c r="I1814">
        <v>5.9</v>
      </c>
      <c r="J1814">
        <v>96</v>
      </c>
      <c r="K1814">
        <v>97</v>
      </c>
      <c r="L1814">
        <v>97</v>
      </c>
      <c r="M1814">
        <v>100</v>
      </c>
      <c r="N1814" s="4">
        <v>45170</v>
      </c>
      <c r="O1814" s="1">
        <v>6.8305499999999997</v>
      </c>
      <c r="P1814" s="1">
        <v>10.15509</v>
      </c>
      <c r="Q1814" s="1">
        <v>16682.917000000001</v>
      </c>
      <c r="R1814" s="1"/>
    </row>
    <row r="1815" spans="1:18" x14ac:dyDescent="0.2">
      <c r="A1815" t="s">
        <v>132</v>
      </c>
      <c r="B1815">
        <v>2011</v>
      </c>
      <c r="C1815" t="s">
        <v>24</v>
      </c>
      <c r="D1815" s="1">
        <v>81.147999999999996</v>
      </c>
      <c r="E1815" s="1">
        <v>63.886819999999901</v>
      </c>
      <c r="F1815" s="2">
        <v>3.6799999999999901E-3</v>
      </c>
      <c r="G1815" s="2">
        <v>8.9998299999999993</v>
      </c>
      <c r="H1815">
        <v>25.5</v>
      </c>
      <c r="I1815">
        <v>6.1</v>
      </c>
      <c r="J1815">
        <v>96</v>
      </c>
      <c r="K1815">
        <v>97</v>
      </c>
      <c r="L1815">
        <v>97</v>
      </c>
      <c r="M1815">
        <v>100</v>
      </c>
      <c r="N1815" s="4">
        <v>47250</v>
      </c>
      <c r="O1815" s="1">
        <v>6.8888100000000003</v>
      </c>
      <c r="P1815" s="1">
        <v>10.23358</v>
      </c>
      <c r="Q1815" s="1">
        <v>16738.192999999999</v>
      </c>
      <c r="R1815" s="1"/>
    </row>
    <row r="1816" spans="1:18" x14ac:dyDescent="0.2">
      <c r="A1816" t="s">
        <v>132</v>
      </c>
      <c r="B1816">
        <v>2012</v>
      </c>
      <c r="C1816" t="s">
        <v>24</v>
      </c>
      <c r="D1816" s="1">
        <v>81.134969999999996</v>
      </c>
      <c r="E1816" s="1">
        <v>62.951569999999997</v>
      </c>
      <c r="F1816" s="2">
        <v>3.5599999999999998E-3</v>
      </c>
      <c r="G1816" s="2">
        <v>9.0563800000000008</v>
      </c>
      <c r="H1816">
        <v>25.5</v>
      </c>
      <c r="I1816">
        <v>6.3</v>
      </c>
      <c r="J1816">
        <v>96</v>
      </c>
      <c r="K1816">
        <v>97</v>
      </c>
      <c r="L1816">
        <v>97</v>
      </c>
      <c r="M1816">
        <v>100</v>
      </c>
      <c r="N1816" s="4">
        <v>48080</v>
      </c>
      <c r="O1816" s="1">
        <v>7.0378899999999902</v>
      </c>
      <c r="P1816" s="1">
        <v>10.53899</v>
      </c>
      <c r="Q1816" s="1">
        <v>16791.84</v>
      </c>
      <c r="R1816" s="1"/>
    </row>
    <row r="1817" spans="1:18" x14ac:dyDescent="0.2">
      <c r="A1817" t="s">
        <v>132</v>
      </c>
      <c r="B1817">
        <v>2013</v>
      </c>
      <c r="C1817" t="s">
        <v>24</v>
      </c>
      <c r="D1817" s="1">
        <v>81.380250000000004</v>
      </c>
      <c r="E1817" s="1">
        <v>60.8902</v>
      </c>
      <c r="F1817" s="2">
        <v>3.4099999999999998E-3</v>
      </c>
      <c r="G1817" s="2">
        <v>8.5847800000000003</v>
      </c>
      <c r="H1817">
        <v>25.5</v>
      </c>
      <c r="I1817">
        <v>6.5</v>
      </c>
      <c r="J1817">
        <v>96</v>
      </c>
      <c r="K1817">
        <v>97</v>
      </c>
      <c r="L1817">
        <v>97</v>
      </c>
      <c r="M1817">
        <v>100</v>
      </c>
      <c r="N1817" s="4">
        <v>49910</v>
      </c>
      <c r="O1817" s="1">
        <v>7.1233399999999998</v>
      </c>
      <c r="P1817" s="1">
        <v>10.5836399999999</v>
      </c>
      <c r="Q1817" s="1">
        <v>16843.502</v>
      </c>
      <c r="R1817" s="1"/>
    </row>
    <row r="1818" spans="1:18" x14ac:dyDescent="0.2">
      <c r="A1818" t="s">
        <v>132</v>
      </c>
      <c r="B1818">
        <v>2014</v>
      </c>
      <c r="C1818" t="s">
        <v>24</v>
      </c>
      <c r="D1818" s="1">
        <v>81.712090000000003</v>
      </c>
      <c r="E1818" s="1">
        <v>59.030990000000003</v>
      </c>
      <c r="F1818" s="2">
        <v>3.235E-3</v>
      </c>
      <c r="G1818" s="2">
        <v>8.3899500000000007</v>
      </c>
      <c r="H1818">
        <v>25.5</v>
      </c>
      <c r="I1818">
        <v>6.7</v>
      </c>
      <c r="J1818">
        <v>96</v>
      </c>
      <c r="K1818">
        <v>96</v>
      </c>
      <c r="L1818">
        <v>96</v>
      </c>
      <c r="M1818">
        <v>100</v>
      </c>
      <c r="N1818" s="4">
        <v>49110</v>
      </c>
      <c r="O1818" s="1">
        <v>7.1484300000000003</v>
      </c>
      <c r="P1818" s="1">
        <v>10.567039999999899</v>
      </c>
      <c r="Q1818" s="1">
        <v>16892.523000000001</v>
      </c>
      <c r="R1818" s="1"/>
    </row>
    <row r="1819" spans="1:18" x14ac:dyDescent="0.2">
      <c r="A1819" t="s">
        <v>132</v>
      </c>
      <c r="B1819">
        <v>2015</v>
      </c>
      <c r="C1819" t="s">
        <v>24</v>
      </c>
      <c r="D1819" s="1">
        <v>81.468100000000007</v>
      </c>
      <c r="E1819" s="1">
        <v>58.315939999999998</v>
      </c>
      <c r="F1819" s="2">
        <v>3.0399999999999902E-3</v>
      </c>
      <c r="G1819" s="2">
        <v>8.3008600000000001</v>
      </c>
      <c r="H1819">
        <v>25.5</v>
      </c>
      <c r="I1819">
        <v>6.9</v>
      </c>
      <c r="J1819">
        <v>95</v>
      </c>
      <c r="K1819">
        <v>95</v>
      </c>
      <c r="L1819">
        <v>95</v>
      </c>
      <c r="M1819">
        <v>100</v>
      </c>
      <c r="N1819" s="4">
        <v>50340</v>
      </c>
      <c r="O1819" s="1">
        <v>6.7177499999999997</v>
      </c>
      <c r="P1819" s="1">
        <v>10.323939999999901</v>
      </c>
      <c r="Q1819" s="1">
        <v>16938.499</v>
      </c>
      <c r="R1819" s="1"/>
    </row>
    <row r="1820" spans="1:18" x14ac:dyDescent="0.2">
      <c r="A1820" t="s">
        <v>132</v>
      </c>
      <c r="B1820">
        <v>2016</v>
      </c>
      <c r="C1820" t="s">
        <v>24</v>
      </c>
      <c r="D1820" s="1">
        <v>81.632800000000003</v>
      </c>
      <c r="E1820" s="1">
        <v>58.63288</v>
      </c>
      <c r="F1820" s="2">
        <v>2.8300000000000001E-3</v>
      </c>
      <c r="G1820" s="2">
        <v>8.2964899999999897</v>
      </c>
      <c r="H1820">
        <v>25.6</v>
      </c>
      <c r="I1820">
        <v>7</v>
      </c>
      <c r="J1820">
        <v>94</v>
      </c>
      <c r="K1820">
        <v>95</v>
      </c>
      <c r="L1820">
        <v>95</v>
      </c>
      <c r="M1820">
        <v>100</v>
      </c>
      <c r="N1820" s="4">
        <v>50580</v>
      </c>
      <c r="O1820" s="1">
        <v>6.6766199999999998</v>
      </c>
      <c r="P1820" s="1">
        <v>10.300610000000001</v>
      </c>
      <c r="Q1820" s="1">
        <v>16981.294999999998</v>
      </c>
      <c r="R1820" s="1"/>
    </row>
    <row r="1821" spans="1:18" x14ac:dyDescent="0.2">
      <c r="A1821" t="s">
        <v>133</v>
      </c>
      <c r="B1821">
        <v>2000</v>
      </c>
      <c r="C1821" t="s">
        <v>24</v>
      </c>
      <c r="D1821" s="1">
        <v>78.758340000000004</v>
      </c>
      <c r="E1821" s="1">
        <v>84.353679999999997</v>
      </c>
      <c r="F1821" s="2">
        <v>3.64E-3</v>
      </c>
      <c r="G1821" s="2">
        <v>5.67</v>
      </c>
      <c r="H1821">
        <v>25.6</v>
      </c>
      <c r="I1821">
        <v>6.4</v>
      </c>
      <c r="J1821">
        <v>88</v>
      </c>
      <c r="K1821">
        <v>91</v>
      </c>
      <c r="L1821">
        <v>90</v>
      </c>
      <c r="M1821">
        <v>100</v>
      </c>
      <c r="N1821" s="4">
        <v>36470</v>
      </c>
      <c r="O1821" s="1">
        <v>6.2969599999999897</v>
      </c>
      <c r="P1821" s="1">
        <v>7.7090699999999996</v>
      </c>
      <c r="Q1821" s="1">
        <v>4499.3670000000002</v>
      </c>
      <c r="R1821" s="1"/>
    </row>
    <row r="1822" spans="1:18" x14ac:dyDescent="0.2">
      <c r="A1822" t="s">
        <v>133</v>
      </c>
      <c r="B1822">
        <v>2001</v>
      </c>
      <c r="C1822" t="s">
        <v>24</v>
      </c>
      <c r="D1822" s="1">
        <v>79.033810000000003</v>
      </c>
      <c r="E1822" s="1">
        <v>81.009990000000002</v>
      </c>
      <c r="F1822" s="2">
        <v>3.5500000000000002E-3</v>
      </c>
      <c r="G1822" s="2">
        <v>5.49</v>
      </c>
      <c r="H1822">
        <v>25.7</v>
      </c>
      <c r="I1822">
        <v>6.6</v>
      </c>
      <c r="J1822">
        <v>90</v>
      </c>
      <c r="K1822">
        <v>91</v>
      </c>
      <c r="L1822">
        <v>91</v>
      </c>
      <c r="M1822">
        <v>100</v>
      </c>
      <c r="N1822" s="4">
        <v>37820</v>
      </c>
      <c r="O1822" s="1">
        <v>6.6410600000000004</v>
      </c>
      <c r="P1822" s="1">
        <v>8.0205899999999897</v>
      </c>
      <c r="Q1822" s="1">
        <v>4523.1450000000004</v>
      </c>
      <c r="R1822" s="1"/>
    </row>
    <row r="1823" spans="1:18" x14ac:dyDescent="0.2">
      <c r="A1823" t="s">
        <v>133</v>
      </c>
      <c r="B1823">
        <v>2002</v>
      </c>
      <c r="C1823" t="s">
        <v>24</v>
      </c>
      <c r="D1823" s="1">
        <v>79.142750000000007</v>
      </c>
      <c r="E1823" s="1">
        <v>79.923429999999996</v>
      </c>
      <c r="F1823" s="2">
        <v>3.49E-3</v>
      </c>
      <c r="G1823" s="2">
        <v>5.89</v>
      </c>
      <c r="H1823">
        <v>25.8</v>
      </c>
      <c r="I1823">
        <v>6.8</v>
      </c>
      <c r="J1823">
        <v>87</v>
      </c>
      <c r="K1823">
        <v>93</v>
      </c>
      <c r="L1823">
        <v>93</v>
      </c>
      <c r="M1823">
        <v>100</v>
      </c>
      <c r="N1823" s="4">
        <v>38070</v>
      </c>
      <c r="O1823" s="1">
        <v>7.4641999999999999</v>
      </c>
      <c r="P1823" s="1">
        <v>9.00549</v>
      </c>
      <c r="Q1823" s="1">
        <v>4546.0190000000002</v>
      </c>
      <c r="R1823" s="1"/>
    </row>
    <row r="1824" spans="1:18" x14ac:dyDescent="0.2">
      <c r="A1824" t="s">
        <v>133</v>
      </c>
      <c r="B1824">
        <v>2003</v>
      </c>
      <c r="C1824" t="s">
        <v>24</v>
      </c>
      <c r="D1824" s="1">
        <v>79.700530000000001</v>
      </c>
      <c r="E1824" s="1">
        <v>76.706699999999998</v>
      </c>
      <c r="F1824" s="2">
        <v>3.4499999999999999E-3</v>
      </c>
      <c r="G1824" s="2">
        <v>6.04</v>
      </c>
      <c r="H1824">
        <v>25.9</v>
      </c>
      <c r="I1824">
        <v>6.9</v>
      </c>
      <c r="J1824">
        <v>86</v>
      </c>
      <c r="K1824">
        <v>92</v>
      </c>
      <c r="L1824">
        <v>92</v>
      </c>
      <c r="M1824">
        <v>100</v>
      </c>
      <c r="N1824" s="4">
        <v>38770</v>
      </c>
      <c r="O1824" s="1">
        <v>7.6671399999999998</v>
      </c>
      <c r="P1824" s="1">
        <v>9.2189899999999998</v>
      </c>
      <c r="Q1824" s="1">
        <v>4570.1059999999998</v>
      </c>
      <c r="R1824" s="1"/>
    </row>
    <row r="1825" spans="1:18" x14ac:dyDescent="0.2">
      <c r="A1825" t="s">
        <v>133</v>
      </c>
      <c r="B1825">
        <v>2004</v>
      </c>
      <c r="C1825" t="s">
        <v>24</v>
      </c>
      <c r="D1825" s="1">
        <v>80.071669999999997</v>
      </c>
      <c r="E1825" s="1">
        <v>75.700609999999998</v>
      </c>
      <c r="F1825" s="2">
        <v>3.3600000000000001E-3</v>
      </c>
      <c r="G1825" s="2">
        <v>6.22</v>
      </c>
      <c r="H1825">
        <v>26</v>
      </c>
      <c r="I1825">
        <v>7.1</v>
      </c>
      <c r="J1825">
        <v>89</v>
      </c>
      <c r="K1825">
        <v>92</v>
      </c>
      <c r="L1825">
        <v>92</v>
      </c>
      <c r="M1825">
        <v>100</v>
      </c>
      <c r="N1825" s="4">
        <v>42570</v>
      </c>
      <c r="O1825" s="1">
        <v>7.32735</v>
      </c>
      <c r="P1825" s="1">
        <v>8.8262999999999998</v>
      </c>
      <c r="Q1825" s="1">
        <v>4598.2139999999999</v>
      </c>
      <c r="R1825" s="1"/>
    </row>
    <row r="1826" spans="1:18" x14ac:dyDescent="0.2">
      <c r="A1826" t="s">
        <v>133</v>
      </c>
      <c r="B1826">
        <v>2005</v>
      </c>
      <c r="C1826" t="s">
        <v>24</v>
      </c>
      <c r="D1826" s="1">
        <v>80.270780000000002</v>
      </c>
      <c r="E1826" s="1">
        <v>71.894809999999893</v>
      </c>
      <c r="F1826" s="2">
        <v>3.2450000000000001E-3</v>
      </c>
      <c r="G1826" s="2">
        <v>6.37</v>
      </c>
      <c r="H1826">
        <v>26</v>
      </c>
      <c r="I1826">
        <v>7.3</v>
      </c>
      <c r="J1826">
        <v>90</v>
      </c>
      <c r="K1826">
        <v>91</v>
      </c>
      <c r="L1826">
        <v>91</v>
      </c>
      <c r="M1826">
        <v>100</v>
      </c>
      <c r="N1826" s="4">
        <v>48300</v>
      </c>
      <c r="O1826" s="1">
        <v>6.9204600000000003</v>
      </c>
      <c r="P1826" s="1">
        <v>8.33277</v>
      </c>
      <c r="Q1826" s="1">
        <v>4632.3639999999996</v>
      </c>
      <c r="R1826" s="1"/>
    </row>
    <row r="1827" spans="1:18" x14ac:dyDescent="0.2">
      <c r="A1827" t="s">
        <v>133</v>
      </c>
      <c r="B1827">
        <v>2006</v>
      </c>
      <c r="C1827" t="s">
        <v>24</v>
      </c>
      <c r="D1827" s="1">
        <v>80.534019999999998</v>
      </c>
      <c r="E1827" s="1">
        <v>69.359610000000004</v>
      </c>
      <c r="F1827" s="2">
        <v>3.1350000000000002E-3</v>
      </c>
      <c r="G1827" s="2">
        <v>6.47</v>
      </c>
      <c r="H1827">
        <v>26.1</v>
      </c>
      <c r="I1827">
        <v>7.4</v>
      </c>
      <c r="J1827">
        <v>92</v>
      </c>
      <c r="K1827">
        <v>94</v>
      </c>
      <c r="L1827">
        <v>94</v>
      </c>
      <c r="M1827">
        <v>100</v>
      </c>
      <c r="N1827" s="4">
        <v>54120</v>
      </c>
      <c r="O1827" s="1">
        <v>6.5975799999999998</v>
      </c>
      <c r="P1827" s="1">
        <v>7.9163100000000002</v>
      </c>
      <c r="Q1827" s="1">
        <v>4672.9939999999997</v>
      </c>
      <c r="R1827" s="1"/>
    </row>
    <row r="1828" spans="1:18" x14ac:dyDescent="0.2">
      <c r="A1828" t="s">
        <v>133</v>
      </c>
      <c r="B1828">
        <v>2007</v>
      </c>
      <c r="C1828" t="s">
        <v>24</v>
      </c>
      <c r="D1828" s="1">
        <v>80.620319999999893</v>
      </c>
      <c r="E1828" s="1">
        <v>66.567309999999907</v>
      </c>
      <c r="F1828" s="2">
        <v>3.0399999999999902E-3</v>
      </c>
      <c r="G1828" s="2">
        <v>6.6</v>
      </c>
      <c r="H1828">
        <v>26.2</v>
      </c>
      <c r="I1828">
        <v>7.6</v>
      </c>
      <c r="J1828">
        <v>92</v>
      </c>
      <c r="K1828">
        <v>93</v>
      </c>
      <c r="L1828">
        <v>93</v>
      </c>
      <c r="M1828">
        <v>100</v>
      </c>
      <c r="N1828" s="4">
        <v>55720</v>
      </c>
      <c r="O1828" s="1">
        <v>6.7362099999999998</v>
      </c>
      <c r="P1828" s="1">
        <v>8.0479299999999991</v>
      </c>
      <c r="Q1828" s="1">
        <v>4719.402</v>
      </c>
      <c r="R1828" s="1"/>
    </row>
    <row r="1829" spans="1:18" x14ac:dyDescent="0.2">
      <c r="A1829" t="s">
        <v>133</v>
      </c>
      <c r="B1829">
        <v>2008</v>
      </c>
      <c r="C1829" t="s">
        <v>24</v>
      </c>
      <c r="D1829" s="1">
        <v>80.771119999999996</v>
      </c>
      <c r="E1829" s="1">
        <v>66.134889999999999</v>
      </c>
      <c r="F1829" s="2">
        <v>2.9650000000000002E-3</v>
      </c>
      <c r="G1829" s="2">
        <v>6.75</v>
      </c>
      <c r="H1829">
        <v>26.3</v>
      </c>
      <c r="I1829">
        <v>7.7</v>
      </c>
      <c r="J1829">
        <v>93</v>
      </c>
      <c r="K1829">
        <v>94</v>
      </c>
      <c r="L1829">
        <v>94</v>
      </c>
      <c r="M1829">
        <v>100</v>
      </c>
      <c r="N1829" s="4">
        <v>61480</v>
      </c>
      <c r="O1829" s="1">
        <v>6.6933699999999998</v>
      </c>
      <c r="P1829" s="1">
        <v>7.9555100000000003</v>
      </c>
      <c r="Q1829" s="1">
        <v>4771.0190000000002</v>
      </c>
      <c r="R1829" s="1"/>
    </row>
    <row r="1830" spans="1:18" x14ac:dyDescent="0.2">
      <c r="A1830" t="s">
        <v>133</v>
      </c>
      <c r="B1830">
        <v>2009</v>
      </c>
      <c r="C1830" t="s">
        <v>24</v>
      </c>
      <c r="D1830" s="1">
        <v>80.990819999999999</v>
      </c>
      <c r="E1830" s="1">
        <v>66.674940000000007</v>
      </c>
      <c r="F1830" s="2">
        <v>2.8699999999999902E-3</v>
      </c>
      <c r="G1830" s="2">
        <v>6.68</v>
      </c>
      <c r="H1830">
        <v>26.3</v>
      </c>
      <c r="I1830">
        <v>7.8</v>
      </c>
      <c r="J1830">
        <v>93</v>
      </c>
      <c r="K1830">
        <v>94</v>
      </c>
      <c r="L1830">
        <v>94</v>
      </c>
      <c r="M1830">
        <v>100</v>
      </c>
      <c r="N1830" s="4">
        <v>55740</v>
      </c>
      <c r="O1830" s="1">
        <v>7.6534300000000002</v>
      </c>
      <c r="P1830" s="1">
        <v>9.0641699999999901</v>
      </c>
      <c r="Q1830" s="1">
        <v>4826.848</v>
      </c>
      <c r="R1830" s="1"/>
    </row>
    <row r="1831" spans="1:18" x14ac:dyDescent="0.2">
      <c r="A1831" t="s">
        <v>133</v>
      </c>
      <c r="B1831">
        <v>2010</v>
      </c>
      <c r="C1831" t="s">
        <v>24</v>
      </c>
      <c r="D1831" s="1">
        <v>81.05489</v>
      </c>
      <c r="E1831" s="1">
        <v>65.036640000000006</v>
      </c>
      <c r="F1831" s="2">
        <v>2.7550000000000001E-3</v>
      </c>
      <c r="G1831" s="2">
        <v>6.59</v>
      </c>
      <c r="H1831">
        <v>26.4</v>
      </c>
      <c r="I1831">
        <v>8</v>
      </c>
      <c r="J1831">
        <v>93</v>
      </c>
      <c r="K1831">
        <v>93</v>
      </c>
      <c r="L1831">
        <v>93</v>
      </c>
      <c r="M1831">
        <v>100</v>
      </c>
      <c r="N1831" s="4">
        <v>58580</v>
      </c>
      <c r="O1831" s="1">
        <v>7.5346799999999998</v>
      </c>
      <c r="P1831" s="1">
        <v>8.8977699999999995</v>
      </c>
      <c r="Q1831" s="1">
        <v>4885.8779999999997</v>
      </c>
      <c r="R1831" s="1"/>
    </row>
    <row r="1832" spans="1:18" x14ac:dyDescent="0.2">
      <c r="A1832" t="s">
        <v>133</v>
      </c>
      <c r="B1832">
        <v>2011</v>
      </c>
      <c r="C1832" t="s">
        <v>24</v>
      </c>
      <c r="D1832" s="1">
        <v>81.253720000000001</v>
      </c>
      <c r="E1832" s="1">
        <v>66.359259999999907</v>
      </c>
      <c r="F1832" s="2">
        <v>2.6250000000000002E-3</v>
      </c>
      <c r="G1832" s="2">
        <v>6.44</v>
      </c>
      <c r="H1832">
        <v>26.4</v>
      </c>
      <c r="I1832">
        <v>8.1999999999999993</v>
      </c>
      <c r="J1832">
        <v>93</v>
      </c>
      <c r="K1832">
        <v>94</v>
      </c>
      <c r="L1832">
        <v>94</v>
      </c>
      <c r="M1832">
        <v>100</v>
      </c>
      <c r="N1832" s="4">
        <v>62730</v>
      </c>
      <c r="O1832" s="1">
        <v>7.4115199999999897</v>
      </c>
      <c r="P1832" s="1">
        <v>8.7790199999999992</v>
      </c>
      <c r="Q1832" s="1">
        <v>4948.33</v>
      </c>
      <c r="R1832" s="1"/>
    </row>
    <row r="1833" spans="1:18" x14ac:dyDescent="0.2">
      <c r="A1833" t="s">
        <v>133</v>
      </c>
      <c r="B1833">
        <v>2012</v>
      </c>
      <c r="C1833" t="s">
        <v>24</v>
      </c>
      <c r="D1833" s="1">
        <v>81.576259999999905</v>
      </c>
      <c r="E1833" s="1">
        <v>59.790399999999998</v>
      </c>
      <c r="F1833" s="2">
        <v>2.5049999999999998E-3</v>
      </c>
      <c r="G1833" s="2">
        <v>6.21</v>
      </c>
      <c r="H1833">
        <v>26.5</v>
      </c>
      <c r="I1833">
        <v>8.3000000000000007</v>
      </c>
      <c r="J1833">
        <v>94</v>
      </c>
      <c r="K1833">
        <v>95</v>
      </c>
      <c r="L1833">
        <v>95</v>
      </c>
      <c r="M1833">
        <v>100</v>
      </c>
      <c r="N1833" s="4">
        <v>65990</v>
      </c>
      <c r="O1833" s="1">
        <v>7.4291700000000001</v>
      </c>
      <c r="P1833" s="1">
        <v>8.7654399999999999</v>
      </c>
      <c r="Q1833" s="1">
        <v>5013.7089999999998</v>
      </c>
      <c r="R1833" s="1"/>
    </row>
    <row r="1834" spans="1:18" x14ac:dyDescent="0.2">
      <c r="A1834" t="s">
        <v>133</v>
      </c>
      <c r="B1834">
        <v>2013</v>
      </c>
      <c r="C1834" t="s">
        <v>24</v>
      </c>
      <c r="D1834" s="1">
        <v>81.852559999999997</v>
      </c>
      <c r="E1834" s="1">
        <v>60.572980000000001</v>
      </c>
      <c r="F1834" s="2">
        <v>2.3800000000000002E-3</v>
      </c>
      <c r="G1834" s="2">
        <v>6.21</v>
      </c>
      <c r="H1834">
        <v>26.5</v>
      </c>
      <c r="I1834">
        <v>8.5</v>
      </c>
      <c r="J1834">
        <v>93</v>
      </c>
      <c r="K1834">
        <v>94</v>
      </c>
      <c r="L1834">
        <v>94</v>
      </c>
      <c r="M1834">
        <v>100</v>
      </c>
      <c r="N1834" s="4">
        <v>67770</v>
      </c>
      <c r="O1834" s="1">
        <v>7.58141</v>
      </c>
      <c r="P1834" s="1">
        <v>8.9169</v>
      </c>
      <c r="Q1834" s="1">
        <v>5079.4549999999999</v>
      </c>
      <c r="R1834" s="1"/>
    </row>
    <row r="1835" spans="1:18" x14ac:dyDescent="0.2">
      <c r="A1835" t="s">
        <v>133</v>
      </c>
      <c r="B1835">
        <v>2014</v>
      </c>
      <c r="C1835" t="s">
        <v>24</v>
      </c>
      <c r="D1835" s="1">
        <v>82.226330000000004</v>
      </c>
      <c r="E1835" s="1">
        <v>56.744840000000003</v>
      </c>
      <c r="F1835" s="2">
        <v>2.2499999999999998E-3</v>
      </c>
      <c r="G1835" s="2">
        <v>6.06</v>
      </c>
      <c r="H1835">
        <v>26.6</v>
      </c>
      <c r="I1835">
        <v>8.6999999999999993</v>
      </c>
      <c r="J1835">
        <v>94</v>
      </c>
      <c r="K1835">
        <v>93</v>
      </c>
      <c r="L1835">
        <v>93</v>
      </c>
      <c r="M1835">
        <v>100</v>
      </c>
      <c r="N1835" s="4">
        <v>68100</v>
      </c>
      <c r="O1835" s="1">
        <v>7.9553799999999999</v>
      </c>
      <c r="P1835" s="1">
        <v>9.3275600000000001</v>
      </c>
      <c r="Q1835" s="1">
        <v>5142.2650000000003</v>
      </c>
      <c r="R1835" s="1"/>
    </row>
    <row r="1836" spans="1:18" x14ac:dyDescent="0.2">
      <c r="A1836" t="s">
        <v>133</v>
      </c>
      <c r="B1836">
        <v>2015</v>
      </c>
      <c r="C1836" t="s">
        <v>24</v>
      </c>
      <c r="D1836" s="1">
        <v>82.328669999999903</v>
      </c>
      <c r="E1836" s="1">
        <v>53.66254</v>
      </c>
      <c r="F1836" s="2">
        <v>2.1099999999999999E-3</v>
      </c>
      <c r="G1836" s="2">
        <v>5.97</v>
      </c>
      <c r="H1836">
        <v>26.6</v>
      </c>
      <c r="I1836">
        <v>8.9</v>
      </c>
      <c r="J1836">
        <v>95</v>
      </c>
      <c r="K1836">
        <v>95</v>
      </c>
      <c r="L1836">
        <v>95</v>
      </c>
      <c r="M1836">
        <v>100</v>
      </c>
      <c r="N1836" s="4">
        <v>63030</v>
      </c>
      <c r="O1836" s="1">
        <v>8.6445799999999995</v>
      </c>
      <c r="P1836" s="1">
        <v>10.108889999999899</v>
      </c>
      <c r="Q1836" s="1">
        <v>5199.8359999999902</v>
      </c>
      <c r="R1836" s="1"/>
    </row>
    <row r="1837" spans="1:18" x14ac:dyDescent="0.2">
      <c r="A1837" t="s">
        <v>133</v>
      </c>
      <c r="B1837">
        <v>2016</v>
      </c>
      <c r="C1837" t="s">
        <v>24</v>
      </c>
      <c r="D1837" s="1">
        <v>82.476299999999995</v>
      </c>
      <c r="E1837" s="1">
        <v>54.658119999999997</v>
      </c>
      <c r="F1837" s="2">
        <v>1.97E-3</v>
      </c>
      <c r="G1837" s="2">
        <v>6.03</v>
      </c>
      <c r="H1837">
        <v>26.7</v>
      </c>
      <c r="I1837">
        <v>9.1</v>
      </c>
      <c r="J1837">
        <v>96</v>
      </c>
      <c r="K1837">
        <v>96</v>
      </c>
      <c r="L1837">
        <v>96</v>
      </c>
      <c r="M1837">
        <v>100</v>
      </c>
      <c r="N1837" s="4">
        <v>60600</v>
      </c>
      <c r="O1837" s="1">
        <v>8.9814799999999995</v>
      </c>
      <c r="P1837" s="1">
        <v>10.519489999999999</v>
      </c>
      <c r="Q1837" s="1">
        <v>5250.9489999999996</v>
      </c>
      <c r="R1837" s="1"/>
    </row>
    <row r="1838" spans="1:18" x14ac:dyDescent="0.2">
      <c r="A1838" t="s">
        <v>134</v>
      </c>
      <c r="B1838">
        <v>2000</v>
      </c>
      <c r="C1838" t="s">
        <v>24</v>
      </c>
      <c r="D1838" s="1">
        <v>73.735799999999998</v>
      </c>
      <c r="E1838" s="1">
        <v>152.238</v>
      </c>
      <c r="F1838" s="2">
        <v>8.1399999999999997E-3</v>
      </c>
      <c r="G1838" s="2">
        <v>8.4041099999999993</v>
      </c>
      <c r="H1838">
        <v>25.4</v>
      </c>
      <c r="I1838">
        <v>3.6</v>
      </c>
      <c r="J1838">
        <v>97</v>
      </c>
      <c r="K1838">
        <v>98</v>
      </c>
      <c r="L1838">
        <v>98</v>
      </c>
      <c r="M1838">
        <f>M1839-(AVERAGE(($M$1846-$M$1845),($M$1845-$M$1844),($M$1844-$M$1843)))</f>
        <v>97.087723333333344</v>
      </c>
      <c r="N1838" s="4">
        <v>10610</v>
      </c>
      <c r="O1838" s="1">
        <v>3.6140400000000001</v>
      </c>
      <c r="P1838" s="1">
        <v>5.2981699999999998</v>
      </c>
      <c r="Q1838" s="1">
        <v>38556.692999999999</v>
      </c>
      <c r="R1838" s="1"/>
    </row>
    <row r="1839" spans="1:18" x14ac:dyDescent="0.2">
      <c r="A1839" t="s">
        <v>134</v>
      </c>
      <c r="B1839">
        <v>2001</v>
      </c>
      <c r="C1839" t="s">
        <v>24</v>
      </c>
      <c r="D1839" s="1">
        <v>74.228229999999996</v>
      </c>
      <c r="E1839" s="1">
        <v>147.03819999999999</v>
      </c>
      <c r="F1839" s="2">
        <v>7.6699999999999997E-3</v>
      </c>
      <c r="G1839" s="2">
        <v>7.73515</v>
      </c>
      <c r="H1839">
        <v>25.5</v>
      </c>
      <c r="I1839">
        <v>3.8</v>
      </c>
      <c r="J1839">
        <v>97</v>
      </c>
      <c r="K1839">
        <v>98</v>
      </c>
      <c r="L1839">
        <v>98</v>
      </c>
      <c r="M1839">
        <f>M1840-(AVERAGE(($M$1846-$M$1845),($M$1845-$M$1844),($M$1844-$M$1843)))</f>
        <v>97.082146666666674</v>
      </c>
      <c r="N1839" s="4">
        <v>11070</v>
      </c>
      <c r="O1839" s="1">
        <v>3.9944899999999999</v>
      </c>
      <c r="P1839" s="1">
        <v>5.6786399999999997</v>
      </c>
      <c r="Q1839" s="1">
        <v>38529.582000000002</v>
      </c>
      <c r="R1839" s="1"/>
    </row>
    <row r="1840" spans="1:18" x14ac:dyDescent="0.2">
      <c r="A1840" t="s">
        <v>134</v>
      </c>
      <c r="B1840">
        <v>2002</v>
      </c>
      <c r="C1840" t="s">
        <v>24</v>
      </c>
      <c r="D1840" s="1">
        <v>74.632379999999998</v>
      </c>
      <c r="E1840" s="1">
        <v>142.74600000000001</v>
      </c>
      <c r="F1840" s="2">
        <v>7.2549999999999898E-3</v>
      </c>
      <c r="G1840" s="2">
        <v>8.0190699999999993</v>
      </c>
      <c r="H1840">
        <v>25.5</v>
      </c>
      <c r="I1840">
        <v>4</v>
      </c>
      <c r="J1840">
        <v>98</v>
      </c>
      <c r="K1840">
        <v>98</v>
      </c>
      <c r="L1840">
        <v>99</v>
      </c>
      <c r="M1840">
        <f>M1841-(AVERAGE(($M$1846-$M$1845),($M$1845-$M$1844),($M$1844-$M$1843)))</f>
        <v>97.076570000000004</v>
      </c>
      <c r="N1840" s="4">
        <v>11740</v>
      </c>
      <c r="O1840" s="1">
        <v>4.2527400000000002</v>
      </c>
      <c r="P1840" s="1">
        <v>6.0792000000000002</v>
      </c>
      <c r="Q1840" s="1">
        <v>38488.646999999997</v>
      </c>
      <c r="R1840" s="1"/>
    </row>
    <row r="1841" spans="1:18" x14ac:dyDescent="0.2">
      <c r="A1841" t="s">
        <v>134</v>
      </c>
      <c r="B1841">
        <v>2003</v>
      </c>
      <c r="C1841" t="s">
        <v>24</v>
      </c>
      <c r="D1841" s="1">
        <v>74.775890000000004</v>
      </c>
      <c r="E1841" s="1">
        <v>140.2662</v>
      </c>
      <c r="F1841" s="2">
        <v>6.8999999999999999E-3</v>
      </c>
      <c r="G1841" s="2">
        <v>9.0594099999999997</v>
      </c>
      <c r="H1841">
        <v>25.6</v>
      </c>
      <c r="I1841">
        <v>4.2</v>
      </c>
      <c r="J1841">
        <v>97</v>
      </c>
      <c r="K1841">
        <v>98</v>
      </c>
      <c r="L1841">
        <v>99</v>
      </c>
      <c r="M1841">
        <f>M1842-(AVERAGE(($M$1846-$M$1845),($M$1845-$M$1844),($M$1844-$M$1843)))</f>
        <v>97.070993333333334</v>
      </c>
      <c r="N1841" s="4">
        <v>12140</v>
      </c>
      <c r="O1841" s="1">
        <v>4.0886399999999998</v>
      </c>
      <c r="P1841" s="1">
        <v>5.9623099999999898</v>
      </c>
      <c r="Q1841" s="1">
        <v>38441.824000000001</v>
      </c>
      <c r="R1841" s="1"/>
    </row>
    <row r="1842" spans="1:18" x14ac:dyDescent="0.2">
      <c r="A1842" t="s">
        <v>134</v>
      </c>
      <c r="B1842">
        <v>2004</v>
      </c>
      <c r="C1842" t="s">
        <v>24</v>
      </c>
      <c r="D1842" s="1">
        <v>74.977819999999994</v>
      </c>
      <c r="E1842" s="1">
        <v>142.1798</v>
      </c>
      <c r="F1842" s="2">
        <v>6.5950000000000002E-3</v>
      </c>
      <c r="G1842" s="2">
        <v>9.1936900000000001</v>
      </c>
      <c r="H1842">
        <v>25.7</v>
      </c>
      <c r="I1842">
        <v>4.4000000000000004</v>
      </c>
      <c r="J1842">
        <v>97</v>
      </c>
      <c r="K1842">
        <v>99</v>
      </c>
      <c r="L1842">
        <v>99</v>
      </c>
      <c r="M1842">
        <f>M1843-(AVERAGE(($M$1846-$M$1845),($M$1845-$M$1844),($M$1844-$M$1843)))</f>
        <v>97.065416666666664</v>
      </c>
      <c r="N1842" s="4">
        <v>12920</v>
      </c>
      <c r="O1842" s="1">
        <v>3.9591199999999902</v>
      </c>
      <c r="P1842" s="1">
        <v>5.8686299999999996</v>
      </c>
      <c r="Q1842" s="1">
        <v>38399.557999999997</v>
      </c>
      <c r="R1842" s="1"/>
    </row>
    <row r="1843" spans="1:18" x14ac:dyDescent="0.2">
      <c r="A1843" t="s">
        <v>134</v>
      </c>
      <c r="B1843">
        <v>2005</v>
      </c>
      <c r="C1843" t="s">
        <v>24</v>
      </c>
      <c r="D1843" s="1">
        <v>75.045079999999999</v>
      </c>
      <c r="E1843" s="1">
        <v>143.5583</v>
      </c>
      <c r="F1843" s="2">
        <v>6.3350000000000004E-3</v>
      </c>
      <c r="G1843" s="2">
        <v>9.0742899999999995</v>
      </c>
      <c r="H1843">
        <v>25.7</v>
      </c>
      <c r="I1843">
        <v>4.7</v>
      </c>
      <c r="J1843">
        <v>98</v>
      </c>
      <c r="K1843">
        <v>99</v>
      </c>
      <c r="L1843">
        <v>99</v>
      </c>
      <c r="M1843">
        <v>97.059839999999994</v>
      </c>
      <c r="N1843" s="4">
        <v>13650</v>
      </c>
      <c r="O1843" s="1">
        <v>3.97933</v>
      </c>
      <c r="P1843" s="1">
        <v>5.8072499999999998</v>
      </c>
      <c r="Q1843" s="1">
        <v>38368.949000000001</v>
      </c>
      <c r="R1843" s="1"/>
    </row>
    <row r="1844" spans="1:18" x14ac:dyDescent="0.2">
      <c r="A1844" t="s">
        <v>134</v>
      </c>
      <c r="B1844">
        <v>2006</v>
      </c>
      <c r="C1844" t="s">
        <v>24</v>
      </c>
      <c r="D1844" s="1">
        <v>75.283199999999994</v>
      </c>
      <c r="E1844" s="1">
        <v>144.886</v>
      </c>
      <c r="F1844" s="2">
        <v>6.0850000000000001E-3</v>
      </c>
      <c r="G1844" s="2">
        <v>9.7386900000000001</v>
      </c>
      <c r="H1844">
        <v>25.8</v>
      </c>
      <c r="I1844">
        <v>5</v>
      </c>
      <c r="J1844">
        <v>99</v>
      </c>
      <c r="K1844">
        <v>99</v>
      </c>
      <c r="L1844">
        <v>99</v>
      </c>
      <c r="M1844">
        <v>97.054310000000001</v>
      </c>
      <c r="N1844" s="4">
        <v>14820</v>
      </c>
      <c r="O1844" s="1">
        <v>4.0011299999999999</v>
      </c>
      <c r="P1844" s="1">
        <v>5.8006699999999896</v>
      </c>
      <c r="Q1844" s="1">
        <v>38354.449999999997</v>
      </c>
      <c r="R1844" s="1"/>
    </row>
    <row r="1845" spans="1:18" x14ac:dyDescent="0.2">
      <c r="A1845" t="s">
        <v>134</v>
      </c>
      <c r="B1845">
        <v>2007</v>
      </c>
      <c r="C1845" t="s">
        <v>24</v>
      </c>
      <c r="D1845" s="1">
        <v>75.356859999999998</v>
      </c>
      <c r="E1845" s="1">
        <v>144.94720000000001</v>
      </c>
      <c r="F1845" s="2">
        <v>5.8399999999999997E-3</v>
      </c>
      <c r="G1845" s="2">
        <v>10.38513</v>
      </c>
      <c r="H1845">
        <v>25.9</v>
      </c>
      <c r="I1845">
        <v>5.3</v>
      </c>
      <c r="J1845">
        <v>98</v>
      </c>
      <c r="K1845">
        <v>99</v>
      </c>
      <c r="L1845">
        <v>99</v>
      </c>
      <c r="M1845">
        <v>97.048739999999995</v>
      </c>
      <c r="N1845" s="4">
        <v>16220</v>
      </c>
      <c r="O1845" s="1">
        <v>4.0926099999999996</v>
      </c>
      <c r="P1845" s="1">
        <v>5.8729100000000001</v>
      </c>
      <c r="Q1845" s="1">
        <v>38353.337999999902</v>
      </c>
      <c r="R1845" s="1"/>
    </row>
    <row r="1846" spans="1:18" x14ac:dyDescent="0.2">
      <c r="A1846" t="s">
        <v>134</v>
      </c>
      <c r="B1846">
        <v>2008</v>
      </c>
      <c r="C1846" t="s">
        <v>24</v>
      </c>
      <c r="D1846" s="1">
        <v>75.597300000000004</v>
      </c>
      <c r="E1846" s="1">
        <v>141.76820000000001</v>
      </c>
      <c r="F1846" s="2">
        <v>5.5750000000000001E-3</v>
      </c>
      <c r="G1846" s="2">
        <v>10.8018</v>
      </c>
      <c r="H1846">
        <v>26</v>
      </c>
      <c r="I1846">
        <v>5.6</v>
      </c>
      <c r="J1846">
        <v>98</v>
      </c>
      <c r="K1846">
        <v>96</v>
      </c>
      <c r="L1846">
        <v>99</v>
      </c>
      <c r="M1846">
        <v>97.043109999999999</v>
      </c>
      <c r="N1846" s="4">
        <v>17990</v>
      </c>
      <c r="O1846" s="1">
        <v>4.53817</v>
      </c>
      <c r="P1846" s="1">
        <v>6.3734500000000001</v>
      </c>
      <c r="Q1846" s="1">
        <v>38356.786</v>
      </c>
      <c r="R1846" s="1"/>
    </row>
    <row r="1847" spans="1:18" x14ac:dyDescent="0.2">
      <c r="A1847" t="s">
        <v>134</v>
      </c>
      <c r="B1847">
        <v>2009</v>
      </c>
      <c r="C1847" t="s">
        <v>24</v>
      </c>
      <c r="D1847" s="1">
        <v>75.761930000000007</v>
      </c>
      <c r="E1847" s="1">
        <v>137.17060000000001</v>
      </c>
      <c r="F1847" s="2">
        <v>5.3E-3</v>
      </c>
      <c r="G1847" s="2">
        <v>10.16544</v>
      </c>
      <c r="H1847">
        <v>26.1</v>
      </c>
      <c r="I1847">
        <v>5.9</v>
      </c>
      <c r="J1847">
        <v>98</v>
      </c>
      <c r="K1847">
        <v>96</v>
      </c>
      <c r="L1847">
        <v>99</v>
      </c>
      <c r="M1847">
        <v>97.037540000000007</v>
      </c>
      <c r="N1847" s="4">
        <v>18670</v>
      </c>
      <c r="O1847" s="1">
        <v>4.7257400000000001</v>
      </c>
      <c r="P1847" s="1">
        <v>6.58683</v>
      </c>
      <c r="Q1847" s="1">
        <v>38351.915999999997</v>
      </c>
      <c r="R1847" s="1"/>
    </row>
    <row r="1848" spans="1:18" x14ac:dyDescent="0.2">
      <c r="A1848" t="s">
        <v>134</v>
      </c>
      <c r="B1848">
        <v>2010</v>
      </c>
      <c r="C1848" t="s">
        <v>24</v>
      </c>
      <c r="D1848" s="1">
        <v>76.255899999999997</v>
      </c>
      <c r="E1848" s="1">
        <v>131.19450000000001</v>
      </c>
      <c r="F1848" s="2">
        <v>5.01499999999999E-3</v>
      </c>
      <c r="G1848" s="2">
        <v>10.070449999999999</v>
      </c>
      <c r="H1848">
        <v>26.1</v>
      </c>
      <c r="I1848">
        <v>6.3</v>
      </c>
      <c r="J1848">
        <v>98</v>
      </c>
      <c r="K1848">
        <v>96</v>
      </c>
      <c r="L1848">
        <v>99</v>
      </c>
      <c r="M1848">
        <v>97.368870000000001</v>
      </c>
      <c r="N1848" s="4">
        <v>20290</v>
      </c>
      <c r="O1848" s="1">
        <v>4.5800199999999904</v>
      </c>
      <c r="P1848" s="1">
        <v>6.4190899999999997</v>
      </c>
      <c r="Q1848" s="1">
        <v>38329.781000000003</v>
      </c>
      <c r="R1848" s="1"/>
    </row>
    <row r="1849" spans="1:18" x14ac:dyDescent="0.2">
      <c r="A1849" t="s">
        <v>134</v>
      </c>
      <c r="B1849">
        <v>2011</v>
      </c>
      <c r="C1849" t="s">
        <v>24</v>
      </c>
      <c r="D1849" s="1">
        <v>76.624430000000004</v>
      </c>
      <c r="E1849" s="1">
        <v>128.49700000000001</v>
      </c>
      <c r="F1849" s="2">
        <v>4.7600000000000003E-3</v>
      </c>
      <c r="G1849" s="2">
        <v>10.236800000000001</v>
      </c>
      <c r="H1849">
        <v>26.2</v>
      </c>
      <c r="I1849">
        <v>6.7</v>
      </c>
      <c r="J1849">
        <v>98</v>
      </c>
      <c r="K1849">
        <v>96</v>
      </c>
      <c r="L1849">
        <v>99</v>
      </c>
      <c r="M1849">
        <v>97.701499999999996</v>
      </c>
      <c r="N1849" s="4">
        <v>22020</v>
      </c>
      <c r="O1849" s="1">
        <v>4.4276200000000001</v>
      </c>
      <c r="P1849" s="1">
        <v>6.2338199999999997</v>
      </c>
      <c r="Q1849" s="1">
        <v>38286.830999999998</v>
      </c>
      <c r="R1849" s="1"/>
    </row>
    <row r="1850" spans="1:18" x14ac:dyDescent="0.2">
      <c r="A1850" t="s">
        <v>134</v>
      </c>
      <c r="B1850">
        <v>2012</v>
      </c>
      <c r="C1850" t="s">
        <v>24</v>
      </c>
      <c r="D1850" s="1">
        <v>76.721429999999998</v>
      </c>
      <c r="E1850" s="1">
        <v>125.9997</v>
      </c>
      <c r="F1850" s="2">
        <v>4.555E-3</v>
      </c>
      <c r="G1850" s="2">
        <v>10.20692</v>
      </c>
      <c r="H1850">
        <v>26.3</v>
      </c>
      <c r="I1850">
        <v>7.1</v>
      </c>
      <c r="J1850">
        <v>98</v>
      </c>
      <c r="K1850">
        <v>95</v>
      </c>
      <c r="L1850">
        <v>99</v>
      </c>
      <c r="M1850">
        <v>98.034980000000004</v>
      </c>
      <c r="N1850" s="4">
        <v>22940</v>
      </c>
      <c r="O1850" s="1">
        <v>4.33012</v>
      </c>
      <c r="P1850" s="1">
        <v>6.2010800000000001</v>
      </c>
      <c r="Q1850" s="1">
        <v>38227.044000000002</v>
      </c>
      <c r="R1850" s="1"/>
    </row>
    <row r="1851" spans="1:18" x14ac:dyDescent="0.2">
      <c r="A1851" t="s">
        <v>134</v>
      </c>
      <c r="B1851">
        <v>2013</v>
      </c>
      <c r="C1851" t="s">
        <v>24</v>
      </c>
      <c r="D1851" s="1">
        <v>76.999269999999996</v>
      </c>
      <c r="E1851" s="1">
        <v>120.8826</v>
      </c>
      <c r="F1851" s="2">
        <v>4.3999999999999899E-3</v>
      </c>
      <c r="G1851" s="2">
        <v>10.796060000000001</v>
      </c>
      <c r="H1851">
        <v>26.4</v>
      </c>
      <c r="I1851">
        <v>7.6</v>
      </c>
      <c r="J1851">
        <v>98</v>
      </c>
      <c r="K1851">
        <v>95</v>
      </c>
      <c r="L1851">
        <v>99</v>
      </c>
      <c r="M1851">
        <v>98.369959999999907</v>
      </c>
      <c r="N1851" s="4">
        <v>23890</v>
      </c>
      <c r="O1851" s="1">
        <v>4.4816599999999998</v>
      </c>
      <c r="P1851" s="1">
        <v>6.3754799999999996</v>
      </c>
      <c r="Q1851" s="1">
        <v>38158.040999999997</v>
      </c>
      <c r="R1851" s="1"/>
    </row>
    <row r="1852" spans="1:18" x14ac:dyDescent="0.2">
      <c r="A1852" t="s">
        <v>134</v>
      </c>
      <c r="B1852">
        <v>2014</v>
      </c>
      <c r="C1852" t="s">
        <v>24</v>
      </c>
      <c r="D1852" s="1">
        <v>77.578289999999996</v>
      </c>
      <c r="E1852" s="1">
        <v>114.7206</v>
      </c>
      <c r="F1852" s="2">
        <v>4.2649999999999997E-3</v>
      </c>
      <c r="G1852" s="2">
        <v>10.45218</v>
      </c>
      <c r="H1852">
        <v>26.5</v>
      </c>
      <c r="I1852">
        <v>8.1</v>
      </c>
      <c r="J1852">
        <v>97</v>
      </c>
      <c r="K1852">
        <v>94</v>
      </c>
      <c r="L1852">
        <v>98</v>
      </c>
      <c r="M1852">
        <v>98.706379999999996</v>
      </c>
      <c r="N1852" s="4">
        <v>24660</v>
      </c>
      <c r="O1852" s="1">
        <v>4.4426899999999998</v>
      </c>
      <c r="P1852" s="1">
        <v>6.3525400000000003</v>
      </c>
      <c r="Q1852" s="1">
        <v>38091.089</v>
      </c>
      <c r="R1852" s="1"/>
    </row>
    <row r="1853" spans="1:18" x14ac:dyDescent="0.2">
      <c r="A1853" t="s">
        <v>134</v>
      </c>
      <c r="B1853">
        <v>2015</v>
      </c>
      <c r="C1853" t="s">
        <v>24</v>
      </c>
      <c r="D1853" s="1">
        <v>77.371030000000005</v>
      </c>
      <c r="E1853" s="1">
        <v>114.7604</v>
      </c>
      <c r="F1853" s="2">
        <v>4.15E-3</v>
      </c>
      <c r="G1853" s="2">
        <v>10.46922</v>
      </c>
      <c r="H1853">
        <v>26.6</v>
      </c>
      <c r="I1853">
        <v>8.6</v>
      </c>
      <c r="J1853">
        <v>96</v>
      </c>
      <c r="K1853">
        <v>92</v>
      </c>
      <c r="L1853">
        <v>98</v>
      </c>
      <c r="M1853">
        <v>99.044269999999997</v>
      </c>
      <c r="N1853" s="4">
        <v>25880</v>
      </c>
      <c r="O1853" s="1">
        <v>4.4358300000000002</v>
      </c>
      <c r="P1853" s="1">
        <v>6.3979099999999898</v>
      </c>
      <c r="Q1853" s="1">
        <v>38034.078999999998</v>
      </c>
      <c r="R1853" s="1"/>
    </row>
    <row r="1854" spans="1:18" x14ac:dyDescent="0.2">
      <c r="A1854" t="s">
        <v>134</v>
      </c>
      <c r="B1854">
        <v>2016</v>
      </c>
      <c r="C1854" t="s">
        <v>24</v>
      </c>
      <c r="D1854" s="1">
        <v>77.75282</v>
      </c>
      <c r="E1854" s="1">
        <v>110.5996</v>
      </c>
      <c r="F1854" s="2">
        <v>4.0499999999999998E-3</v>
      </c>
      <c r="G1854" s="2">
        <v>10.426589999999999</v>
      </c>
      <c r="H1854">
        <v>26.7</v>
      </c>
      <c r="I1854">
        <v>9.1</v>
      </c>
      <c r="J1854">
        <v>96</v>
      </c>
      <c r="K1854">
        <v>92</v>
      </c>
      <c r="L1854">
        <v>98</v>
      </c>
      <c r="M1854">
        <v>99.383849999999995</v>
      </c>
      <c r="N1854" s="4">
        <v>26640</v>
      </c>
      <c r="O1854" s="1">
        <v>4.5023099999999996</v>
      </c>
      <c r="P1854" s="1">
        <v>6.5430799999999998</v>
      </c>
      <c r="Q1854" s="1">
        <v>37989.22</v>
      </c>
      <c r="R1854" s="1"/>
    </row>
    <row r="1855" spans="1:18" x14ac:dyDescent="0.2">
      <c r="A1855" t="s">
        <v>135</v>
      </c>
      <c r="B1855">
        <v>2000</v>
      </c>
      <c r="C1855" t="s">
        <v>24</v>
      </c>
      <c r="D1855" s="1">
        <v>76.885869999999997</v>
      </c>
      <c r="E1855" s="1">
        <v>109.5857</v>
      </c>
      <c r="F1855" s="2">
        <v>5.3350000000000003E-3</v>
      </c>
      <c r="G1855" s="2">
        <v>12.77173</v>
      </c>
      <c r="H1855">
        <v>25.5</v>
      </c>
      <c r="I1855">
        <v>7.2</v>
      </c>
      <c r="J1855">
        <v>87</v>
      </c>
      <c r="K1855">
        <v>96</v>
      </c>
      <c r="L1855">
        <v>96</v>
      </c>
      <c r="M1855">
        <v>98.543040000000005</v>
      </c>
      <c r="N1855" s="4">
        <v>18530</v>
      </c>
      <c r="O1855" s="1">
        <v>5.8980800000000002</v>
      </c>
      <c r="P1855" s="1">
        <v>8.3748000000000005</v>
      </c>
      <c r="Q1855" s="1">
        <v>10297.111999999999</v>
      </c>
      <c r="R1855" s="1"/>
    </row>
    <row r="1856" spans="1:18" x14ac:dyDescent="0.2">
      <c r="A1856" t="s">
        <v>135</v>
      </c>
      <c r="B1856">
        <v>2001</v>
      </c>
      <c r="C1856" t="s">
        <v>24</v>
      </c>
      <c r="D1856" s="1">
        <v>77.170680000000004</v>
      </c>
      <c r="E1856" s="1">
        <v>109.1468</v>
      </c>
      <c r="F1856" s="2">
        <v>4.9899999999999996E-3</v>
      </c>
      <c r="G1856" s="2">
        <v>12.631460000000001</v>
      </c>
      <c r="H1856">
        <v>25.6</v>
      </c>
      <c r="I1856">
        <v>7.5</v>
      </c>
      <c r="J1856">
        <v>90</v>
      </c>
      <c r="K1856">
        <v>96</v>
      </c>
      <c r="L1856">
        <v>97</v>
      </c>
      <c r="M1856">
        <v>98.645340000000004</v>
      </c>
      <c r="N1856" s="4">
        <v>19150</v>
      </c>
      <c r="O1856" s="1">
        <v>5.9478999999999997</v>
      </c>
      <c r="P1856" s="1">
        <v>8.4039900000000003</v>
      </c>
      <c r="Q1856" s="1">
        <v>10341.454</v>
      </c>
      <c r="R1856" s="1"/>
    </row>
    <row r="1857" spans="1:18" x14ac:dyDescent="0.2">
      <c r="A1857" t="s">
        <v>135</v>
      </c>
      <c r="B1857">
        <v>2002</v>
      </c>
      <c r="C1857" t="s">
        <v>24</v>
      </c>
      <c r="D1857" s="1">
        <v>77.468249999999998</v>
      </c>
      <c r="E1857" s="1">
        <v>106.69970000000001</v>
      </c>
      <c r="F1857" s="2">
        <v>4.6699999999999997E-3</v>
      </c>
      <c r="G1857" s="2">
        <v>12.50165</v>
      </c>
      <c r="H1857">
        <v>25.6</v>
      </c>
      <c r="I1857">
        <v>7.8</v>
      </c>
      <c r="J1857">
        <v>93</v>
      </c>
      <c r="K1857">
        <v>96</v>
      </c>
      <c r="L1857">
        <v>98</v>
      </c>
      <c r="M1857">
        <v>98.747919999999993</v>
      </c>
      <c r="N1857" s="4">
        <v>20010</v>
      </c>
      <c r="O1857" s="1">
        <v>6.2083500000000003</v>
      </c>
      <c r="P1857" s="1">
        <v>8.5580499999999997</v>
      </c>
      <c r="Q1857" s="1">
        <v>10385.986999999999</v>
      </c>
      <c r="R1857" s="1"/>
    </row>
    <row r="1858" spans="1:18" x14ac:dyDescent="0.2">
      <c r="A1858" t="s">
        <v>135</v>
      </c>
      <c r="B1858">
        <v>2003</v>
      </c>
      <c r="C1858" t="s">
        <v>24</v>
      </c>
      <c r="D1858" s="1">
        <v>77.602590000000006</v>
      </c>
      <c r="E1858" s="1">
        <v>104.0389</v>
      </c>
      <c r="F1858" s="2">
        <v>4.3599999999999898E-3</v>
      </c>
      <c r="G1858" s="2">
        <v>12.21649</v>
      </c>
      <c r="H1858">
        <v>25.7</v>
      </c>
      <c r="I1858">
        <v>8.1999999999999993</v>
      </c>
      <c r="J1858">
        <v>96</v>
      </c>
      <c r="K1858">
        <v>96</v>
      </c>
      <c r="L1858">
        <v>99</v>
      </c>
      <c r="M1858">
        <v>98.850790000000003</v>
      </c>
      <c r="N1858" s="4">
        <v>20580</v>
      </c>
      <c r="O1858" s="1">
        <v>6.31717</v>
      </c>
      <c r="P1858" s="1">
        <v>8.9015199999999997</v>
      </c>
      <c r="Q1858" s="1">
        <v>10429.611999999999</v>
      </c>
      <c r="R1858" s="1"/>
    </row>
    <row r="1859" spans="1:18" x14ac:dyDescent="0.2">
      <c r="A1859" t="s">
        <v>135</v>
      </c>
      <c r="B1859">
        <v>2004</v>
      </c>
      <c r="C1859" t="s">
        <v>24</v>
      </c>
      <c r="D1859" s="1">
        <v>78.282519999999906</v>
      </c>
      <c r="E1859" s="1">
        <v>99.490350000000007</v>
      </c>
      <c r="F1859" s="2">
        <v>4.0249999999999999E-3</v>
      </c>
      <c r="G1859" s="2">
        <v>12.26027</v>
      </c>
      <c r="H1859">
        <v>25.7</v>
      </c>
      <c r="I1859">
        <v>8.5</v>
      </c>
      <c r="J1859">
        <v>95</v>
      </c>
      <c r="K1859">
        <v>95</v>
      </c>
      <c r="L1859">
        <v>95</v>
      </c>
      <c r="M1859">
        <v>98.953959999999995</v>
      </c>
      <c r="N1859" s="4">
        <v>21150</v>
      </c>
      <c r="O1859" s="1">
        <v>6.5983999999999998</v>
      </c>
      <c r="P1859" s="1">
        <v>9.2954799999999995</v>
      </c>
      <c r="Q1859" s="1">
        <v>10470.921</v>
      </c>
      <c r="R1859" s="1"/>
    </row>
    <row r="1860" spans="1:18" x14ac:dyDescent="0.2">
      <c r="A1860" t="s">
        <v>135</v>
      </c>
      <c r="B1860">
        <v>2005</v>
      </c>
      <c r="C1860" t="s">
        <v>24</v>
      </c>
      <c r="D1860" s="1">
        <v>78.590580000000003</v>
      </c>
      <c r="E1860" s="1">
        <v>97.147959999999998</v>
      </c>
      <c r="F1860" s="2">
        <v>3.715E-3</v>
      </c>
      <c r="G1860" s="2">
        <v>11.973289999999899</v>
      </c>
      <c r="H1860">
        <v>25.8</v>
      </c>
      <c r="I1860">
        <v>8.8000000000000007</v>
      </c>
      <c r="J1860">
        <v>93</v>
      </c>
      <c r="K1860">
        <v>93</v>
      </c>
      <c r="L1860">
        <v>93</v>
      </c>
      <c r="M1860">
        <v>99.057400000000001</v>
      </c>
      <c r="N1860" s="4">
        <v>22390</v>
      </c>
      <c r="O1860" s="1">
        <v>6.7197699999999996</v>
      </c>
      <c r="P1860" s="1">
        <v>9.4334100000000003</v>
      </c>
      <c r="Q1860" s="1">
        <v>10508.495000000001</v>
      </c>
      <c r="R1860" s="1"/>
    </row>
    <row r="1861" spans="1:18" x14ac:dyDescent="0.2">
      <c r="A1861" t="s">
        <v>135</v>
      </c>
      <c r="B1861">
        <v>2006</v>
      </c>
      <c r="C1861" t="s">
        <v>24</v>
      </c>
      <c r="D1861" s="1">
        <v>78.920969999999997</v>
      </c>
      <c r="E1861" s="1">
        <v>94.663349999999994</v>
      </c>
      <c r="F1861" s="2">
        <v>3.4499999999999999E-3</v>
      </c>
      <c r="G1861" s="2">
        <v>11.8145899999999</v>
      </c>
      <c r="H1861">
        <v>25.8</v>
      </c>
      <c r="I1861">
        <v>9</v>
      </c>
      <c r="J1861">
        <v>97</v>
      </c>
      <c r="K1861">
        <v>97</v>
      </c>
      <c r="L1861">
        <v>97</v>
      </c>
      <c r="M1861">
        <v>99.161140000000003</v>
      </c>
      <c r="N1861" s="4">
        <v>23870</v>
      </c>
      <c r="O1861" s="1">
        <v>6.3128900000000003</v>
      </c>
      <c r="P1861" s="1">
        <v>9.1361699999999999</v>
      </c>
      <c r="Q1861" s="1">
        <v>10542.83</v>
      </c>
      <c r="R1861" s="1"/>
    </row>
    <row r="1862" spans="1:18" x14ac:dyDescent="0.2">
      <c r="A1862" t="s">
        <v>135</v>
      </c>
      <c r="B1862">
        <v>2007</v>
      </c>
      <c r="C1862" t="s">
        <v>24</v>
      </c>
      <c r="D1862" s="1">
        <v>79.328289999999996</v>
      </c>
      <c r="E1862" s="1">
        <v>91.522130000000004</v>
      </c>
      <c r="F1862" s="2">
        <v>3.2799999999999999E-3</v>
      </c>
      <c r="G1862" s="2">
        <v>11.53787</v>
      </c>
      <c r="H1862">
        <v>25.8</v>
      </c>
      <c r="I1862">
        <v>9.3000000000000007</v>
      </c>
      <c r="J1862">
        <v>95</v>
      </c>
      <c r="K1862">
        <v>96</v>
      </c>
      <c r="L1862">
        <v>97</v>
      </c>
      <c r="M1862">
        <v>99.265159999999995</v>
      </c>
      <c r="N1862" s="4">
        <v>24890</v>
      </c>
      <c r="O1862" s="1">
        <v>6.2256999999999998</v>
      </c>
      <c r="P1862" s="1">
        <v>9.0658100000000008</v>
      </c>
      <c r="Q1862" s="1">
        <v>10573.143</v>
      </c>
      <c r="R1862" s="1"/>
    </row>
    <row r="1863" spans="1:18" x14ac:dyDescent="0.2">
      <c r="A1863" t="s">
        <v>135</v>
      </c>
      <c r="B1863">
        <v>2008</v>
      </c>
      <c r="C1863" t="s">
        <v>24</v>
      </c>
      <c r="D1863" s="1">
        <v>79.601559999999907</v>
      </c>
      <c r="E1863" s="1">
        <v>89.308269999999993</v>
      </c>
      <c r="F1863" s="2">
        <v>3.20499999999999E-3</v>
      </c>
      <c r="G1863" s="2">
        <v>11.46895</v>
      </c>
      <c r="H1863">
        <v>25.8</v>
      </c>
      <c r="I1863">
        <v>9.5</v>
      </c>
      <c r="J1863">
        <v>97</v>
      </c>
      <c r="K1863">
        <v>97</v>
      </c>
      <c r="L1863">
        <v>97</v>
      </c>
      <c r="M1863">
        <v>99.369460000000004</v>
      </c>
      <c r="N1863" s="4">
        <v>25590</v>
      </c>
      <c r="O1863" s="1">
        <v>6.39175</v>
      </c>
      <c r="P1863" s="1">
        <v>9.3525100000000005</v>
      </c>
      <c r="Q1863" s="1">
        <v>10595.3139999999</v>
      </c>
      <c r="R1863" s="1"/>
    </row>
    <row r="1864" spans="1:18" x14ac:dyDescent="0.2">
      <c r="A1864" t="s">
        <v>135</v>
      </c>
      <c r="B1864">
        <v>2009</v>
      </c>
      <c r="C1864" t="s">
        <v>24</v>
      </c>
      <c r="D1864" s="1">
        <v>79.835470000000001</v>
      </c>
      <c r="E1864" s="1">
        <v>87.848690000000005</v>
      </c>
      <c r="F1864" s="2">
        <v>3.1649999999999998E-3</v>
      </c>
      <c r="G1864" s="2">
        <v>11.50098</v>
      </c>
      <c r="H1864">
        <v>25.8</v>
      </c>
      <c r="I1864">
        <v>9.6999999999999993</v>
      </c>
      <c r="J1864">
        <v>95</v>
      </c>
      <c r="K1864">
        <v>96</v>
      </c>
      <c r="L1864">
        <v>96</v>
      </c>
      <c r="M1864">
        <v>99.474040000000002</v>
      </c>
      <c r="N1864" s="4">
        <v>25500</v>
      </c>
      <c r="O1864" s="1">
        <v>6.9029399999999903</v>
      </c>
      <c r="P1864" s="1">
        <v>9.8789499999999997</v>
      </c>
      <c r="Q1864" s="1">
        <v>10604.056</v>
      </c>
      <c r="R1864" s="1"/>
    </row>
    <row r="1865" spans="1:18" x14ac:dyDescent="0.2">
      <c r="A1865" t="s">
        <v>135</v>
      </c>
      <c r="B1865">
        <v>2010</v>
      </c>
      <c r="C1865" t="s">
        <v>24</v>
      </c>
      <c r="D1865" s="1">
        <v>79.979519999999994</v>
      </c>
      <c r="E1865" s="1">
        <v>86.037239999999997</v>
      </c>
      <c r="F1865" s="2">
        <v>3.13E-3</v>
      </c>
      <c r="G1865" s="2">
        <v>11.257429999999999</v>
      </c>
      <c r="H1865">
        <v>25.8</v>
      </c>
      <c r="I1865">
        <v>9.8000000000000007</v>
      </c>
      <c r="J1865">
        <v>96</v>
      </c>
      <c r="K1865">
        <v>97</v>
      </c>
      <c r="L1865">
        <v>98</v>
      </c>
      <c r="M1865">
        <v>99.578900000000004</v>
      </c>
      <c r="N1865" s="4">
        <v>26390</v>
      </c>
      <c r="O1865" s="1">
        <v>6.8466100000000001</v>
      </c>
      <c r="P1865" s="1">
        <v>9.8194699999999902</v>
      </c>
      <c r="Q1865" s="1">
        <v>10596.058000000001</v>
      </c>
      <c r="R1865" s="1"/>
    </row>
    <row r="1866" spans="1:18" x14ac:dyDescent="0.2">
      <c r="A1866" t="s">
        <v>135</v>
      </c>
      <c r="B1866">
        <v>2011</v>
      </c>
      <c r="C1866" t="s">
        <v>24</v>
      </c>
      <c r="D1866" s="1">
        <v>80.523899999999998</v>
      </c>
      <c r="E1866" s="1">
        <v>83.848789999999994</v>
      </c>
      <c r="F1866" s="2">
        <v>3.1050000000000001E-3</v>
      </c>
      <c r="G1866" s="2">
        <v>10.857430000000001</v>
      </c>
      <c r="H1866">
        <v>25.8</v>
      </c>
      <c r="I1866">
        <v>9.9</v>
      </c>
      <c r="J1866">
        <v>97</v>
      </c>
      <c r="K1866">
        <v>97</v>
      </c>
      <c r="L1866">
        <v>97</v>
      </c>
      <c r="M1866">
        <v>99.684030000000007</v>
      </c>
      <c r="N1866" s="4">
        <v>26260</v>
      </c>
      <c r="O1866" s="1">
        <v>6.4473599999999998</v>
      </c>
      <c r="P1866" s="1">
        <v>9.5311599999999999</v>
      </c>
      <c r="Q1866" s="1">
        <v>10569.38</v>
      </c>
      <c r="R1866" s="1"/>
    </row>
    <row r="1867" spans="1:18" x14ac:dyDescent="0.2">
      <c r="A1867" t="s">
        <v>135</v>
      </c>
      <c r="B1867">
        <v>2012</v>
      </c>
      <c r="C1867" t="s">
        <v>24</v>
      </c>
      <c r="D1867" s="1">
        <v>80.538740000000004</v>
      </c>
      <c r="E1867" s="1">
        <v>80.590950000000007</v>
      </c>
      <c r="F1867" s="2">
        <v>3.065E-3</v>
      </c>
      <c r="G1867" s="2">
        <v>9.7568099999999998</v>
      </c>
      <c r="H1867">
        <v>25.8</v>
      </c>
      <c r="I1867">
        <v>10.1</v>
      </c>
      <c r="J1867">
        <v>97</v>
      </c>
      <c r="K1867">
        <v>98</v>
      </c>
      <c r="L1867">
        <v>98</v>
      </c>
      <c r="M1867">
        <v>99.789429999999996</v>
      </c>
      <c r="N1867" s="4">
        <v>25810</v>
      </c>
      <c r="O1867" s="1">
        <v>6.1246799999999997</v>
      </c>
      <c r="P1867" s="1">
        <v>9.3482500000000002</v>
      </c>
      <c r="Q1867" s="1">
        <v>10526.308000000001</v>
      </c>
      <c r="R1867" s="1"/>
    </row>
    <row r="1868" spans="1:18" x14ac:dyDescent="0.2">
      <c r="A1868" t="s">
        <v>135</v>
      </c>
      <c r="B1868">
        <v>2013</v>
      </c>
      <c r="C1868" t="s">
        <v>24</v>
      </c>
      <c r="D1868" s="1">
        <v>80.855490000000003</v>
      </c>
      <c r="E1868" s="1">
        <v>78.486359999999905</v>
      </c>
      <c r="F1868" s="2">
        <v>2.98E-3</v>
      </c>
      <c r="G1868" s="2">
        <v>9.5214099999999995</v>
      </c>
      <c r="H1868">
        <v>25.7</v>
      </c>
      <c r="I1868">
        <v>10.199999999999999</v>
      </c>
      <c r="J1868">
        <v>98</v>
      </c>
      <c r="K1868">
        <v>98</v>
      </c>
      <c r="L1868">
        <v>98</v>
      </c>
      <c r="M1868">
        <v>99.868250000000003</v>
      </c>
      <c r="N1868" s="4">
        <v>27520</v>
      </c>
      <c r="O1868" s="1">
        <v>6.0780699999999896</v>
      </c>
      <c r="P1868" s="1">
        <v>9.0895399999999995</v>
      </c>
      <c r="Q1868" s="1">
        <v>10473.021000000001</v>
      </c>
      <c r="R1868" s="1"/>
    </row>
    <row r="1869" spans="1:18" x14ac:dyDescent="0.2">
      <c r="A1869" t="s">
        <v>135</v>
      </c>
      <c r="B1869">
        <v>2014</v>
      </c>
      <c r="C1869" t="s">
        <v>24</v>
      </c>
      <c r="D1869" s="1">
        <v>81.232529999999997</v>
      </c>
      <c r="E1869" s="1">
        <v>76.709019999999995</v>
      </c>
      <c r="F1869" s="2">
        <v>2.745E-3</v>
      </c>
      <c r="G1869" s="2">
        <v>10.19965</v>
      </c>
      <c r="H1869">
        <v>25.7</v>
      </c>
      <c r="I1869">
        <v>10.3</v>
      </c>
      <c r="J1869">
        <v>98</v>
      </c>
      <c r="K1869">
        <v>98</v>
      </c>
      <c r="L1869">
        <v>98</v>
      </c>
      <c r="M1869">
        <v>99.903180000000006</v>
      </c>
      <c r="N1869" s="4">
        <v>28250</v>
      </c>
      <c r="O1869" s="1">
        <v>5.9568699999999897</v>
      </c>
      <c r="P1869" s="1">
        <v>9.0223300000000002</v>
      </c>
      <c r="Q1869" s="1">
        <v>10418.218000000001</v>
      </c>
      <c r="R1869" s="1"/>
    </row>
    <row r="1870" spans="1:18" x14ac:dyDescent="0.2">
      <c r="A1870" t="s">
        <v>135</v>
      </c>
      <c r="B1870">
        <v>2015</v>
      </c>
      <c r="C1870" t="s">
        <v>24</v>
      </c>
      <c r="D1870" s="1">
        <v>81.309269999999998</v>
      </c>
      <c r="E1870" s="1">
        <v>76.518369999999905</v>
      </c>
      <c r="F1870" s="2">
        <v>2.4099999999999998E-3</v>
      </c>
      <c r="G1870" s="2">
        <v>10.338710000000001</v>
      </c>
      <c r="H1870">
        <v>25.7</v>
      </c>
      <c r="I1870">
        <v>10.3</v>
      </c>
      <c r="J1870">
        <v>98</v>
      </c>
      <c r="K1870">
        <v>98</v>
      </c>
      <c r="L1870">
        <v>98</v>
      </c>
      <c r="M1870">
        <v>99.904690000000002</v>
      </c>
      <c r="N1870" s="4">
        <v>28870</v>
      </c>
      <c r="O1870" s="1">
        <v>5.9313000000000002</v>
      </c>
      <c r="P1870" s="1">
        <v>8.9718400000000003</v>
      </c>
      <c r="Q1870" s="1">
        <v>10368.351000000001</v>
      </c>
      <c r="R1870" s="1"/>
    </row>
    <row r="1871" spans="1:18" x14ac:dyDescent="0.2">
      <c r="A1871" t="s">
        <v>135</v>
      </c>
      <c r="B1871">
        <v>2016</v>
      </c>
      <c r="C1871" t="s">
        <v>24</v>
      </c>
      <c r="D1871" s="1">
        <v>81.526269999999997</v>
      </c>
      <c r="E1871" s="1">
        <v>75.563029999999998</v>
      </c>
      <c r="F1871" s="2">
        <v>2.0449999999999999E-3</v>
      </c>
      <c r="G1871" s="2">
        <v>10.366210000000001</v>
      </c>
      <c r="H1871">
        <v>25.6</v>
      </c>
      <c r="I1871">
        <v>10.4</v>
      </c>
      <c r="J1871">
        <v>98</v>
      </c>
      <c r="K1871">
        <v>98</v>
      </c>
      <c r="L1871">
        <v>98</v>
      </c>
      <c r="M1871">
        <v>99.906180000000006</v>
      </c>
      <c r="N1871" s="4">
        <v>30330</v>
      </c>
      <c r="O1871" s="1">
        <v>5.9878099999999996</v>
      </c>
      <c r="P1871" s="1">
        <v>9.0379399999999901</v>
      </c>
      <c r="Q1871" s="1">
        <v>10325.538</v>
      </c>
      <c r="R1871" s="1"/>
    </row>
    <row r="1872" spans="1:18" x14ac:dyDescent="0.2">
      <c r="A1872" t="s">
        <v>136</v>
      </c>
      <c r="B1872">
        <v>2000</v>
      </c>
      <c r="C1872" t="s">
        <v>24</v>
      </c>
      <c r="D1872" s="1">
        <v>71.088939999999994</v>
      </c>
      <c r="E1872" s="1">
        <v>175.01310000000001</v>
      </c>
      <c r="F1872" s="2">
        <v>1.9185000000000001E-2</v>
      </c>
      <c r="G1872" s="2">
        <v>9.0022000000000002</v>
      </c>
      <c r="H1872">
        <v>24.8</v>
      </c>
      <c r="I1872">
        <v>2.8</v>
      </c>
      <c r="J1872">
        <v>98</v>
      </c>
      <c r="K1872">
        <v>99</v>
      </c>
      <c r="L1872">
        <v>99</v>
      </c>
      <c r="M1872">
        <v>100</v>
      </c>
      <c r="N1872" s="4">
        <v>5810</v>
      </c>
      <c r="O1872" s="1">
        <v>3.3358500000000002</v>
      </c>
      <c r="P1872" s="1">
        <v>4.2087599999999998</v>
      </c>
      <c r="Q1872" s="1">
        <v>22137.4189999999</v>
      </c>
      <c r="R1872" s="1"/>
    </row>
    <row r="1873" spans="1:18" x14ac:dyDescent="0.2">
      <c r="A1873" t="s">
        <v>136</v>
      </c>
      <c r="B1873">
        <v>2001</v>
      </c>
      <c r="C1873" t="s">
        <v>24</v>
      </c>
      <c r="D1873" s="1">
        <v>71.147750000000002</v>
      </c>
      <c r="E1873" s="1">
        <v>178.6814</v>
      </c>
      <c r="F1873" s="2">
        <v>1.8415000000000001E-2</v>
      </c>
      <c r="G1873" s="2">
        <v>12.070830000000001</v>
      </c>
      <c r="H1873">
        <v>24.9</v>
      </c>
      <c r="I1873">
        <v>2.9</v>
      </c>
      <c r="J1873">
        <v>98</v>
      </c>
      <c r="K1873">
        <v>99</v>
      </c>
      <c r="L1873">
        <v>99</v>
      </c>
      <c r="M1873">
        <v>100</v>
      </c>
      <c r="N1873" s="4">
        <v>6480</v>
      </c>
      <c r="O1873" s="1">
        <v>3.4899</v>
      </c>
      <c r="P1873" s="1">
        <v>4.3759800000000002</v>
      </c>
      <c r="Q1873" s="1">
        <v>21989.35</v>
      </c>
      <c r="R1873" s="1"/>
    </row>
    <row r="1874" spans="1:18" x14ac:dyDescent="0.2">
      <c r="A1874" t="s">
        <v>136</v>
      </c>
      <c r="B1874">
        <v>2002</v>
      </c>
      <c r="C1874" t="s">
        <v>24</v>
      </c>
      <c r="D1874" s="1">
        <v>71.091380000000001</v>
      </c>
      <c r="E1874" s="1">
        <v>178.0907</v>
      </c>
      <c r="F1874" s="2">
        <v>1.7595E-2</v>
      </c>
      <c r="G1874" s="2">
        <v>13.1499399999999</v>
      </c>
      <c r="H1874">
        <v>25</v>
      </c>
      <c r="I1874">
        <v>3.1</v>
      </c>
      <c r="J1874">
        <v>98</v>
      </c>
      <c r="K1874">
        <v>98</v>
      </c>
      <c r="L1874">
        <v>98</v>
      </c>
      <c r="M1874">
        <v>100</v>
      </c>
      <c r="N1874" s="4">
        <v>7090</v>
      </c>
      <c r="O1874" s="1">
        <v>3.6797499999999999</v>
      </c>
      <c r="P1874" s="1">
        <v>4.5769500000000001</v>
      </c>
      <c r="Q1874" s="1">
        <v>21853.272999999899</v>
      </c>
      <c r="R1874" s="1"/>
    </row>
    <row r="1875" spans="1:18" x14ac:dyDescent="0.2">
      <c r="A1875" t="s">
        <v>136</v>
      </c>
      <c r="B1875">
        <v>2003</v>
      </c>
      <c r="C1875" t="s">
        <v>24</v>
      </c>
      <c r="D1875" s="1">
        <v>71.500349999999997</v>
      </c>
      <c r="E1875" s="1">
        <v>173.73660000000001</v>
      </c>
      <c r="F1875" s="2">
        <v>1.6709999999999999E-2</v>
      </c>
      <c r="G1875" s="2">
        <v>11.5525</v>
      </c>
      <c r="H1875">
        <v>25.1</v>
      </c>
      <c r="I1875">
        <v>3.3</v>
      </c>
      <c r="J1875">
        <v>97</v>
      </c>
      <c r="K1875">
        <v>97</v>
      </c>
      <c r="L1875">
        <v>97</v>
      </c>
      <c r="M1875">
        <v>100</v>
      </c>
      <c r="N1875" s="4">
        <v>7380</v>
      </c>
      <c r="O1875" s="1">
        <v>4.4619400000000002</v>
      </c>
      <c r="P1875" s="1">
        <v>5.3713699999999998</v>
      </c>
      <c r="Q1875" s="1">
        <v>21720.406999999999</v>
      </c>
      <c r="R1875" s="1"/>
    </row>
    <row r="1876" spans="1:18" x14ac:dyDescent="0.2">
      <c r="A1876" t="s">
        <v>136</v>
      </c>
      <c r="B1876">
        <v>2004</v>
      </c>
      <c r="C1876" t="s">
        <v>24</v>
      </c>
      <c r="D1876" s="1">
        <v>72.127269999999996</v>
      </c>
      <c r="E1876" s="1">
        <v>165.60679999999999</v>
      </c>
      <c r="F1876" s="2">
        <v>1.5650000000000001E-2</v>
      </c>
      <c r="G1876" s="2">
        <v>11.774239999999899</v>
      </c>
      <c r="H1876">
        <v>25.3</v>
      </c>
      <c r="I1876">
        <v>3.5</v>
      </c>
      <c r="J1876">
        <v>97</v>
      </c>
      <c r="K1876">
        <v>97</v>
      </c>
      <c r="L1876">
        <v>97</v>
      </c>
      <c r="M1876">
        <v>100</v>
      </c>
      <c r="N1876" s="4">
        <v>8600</v>
      </c>
      <c r="O1876" s="1">
        <v>4.0427900000000001</v>
      </c>
      <c r="P1876" s="1">
        <v>5.4773399999999999</v>
      </c>
      <c r="Q1876" s="1">
        <v>21577.884999999998</v>
      </c>
      <c r="R1876" s="1"/>
    </row>
    <row r="1877" spans="1:18" x14ac:dyDescent="0.2">
      <c r="A1877" t="s">
        <v>136</v>
      </c>
      <c r="B1877">
        <v>2005</v>
      </c>
      <c r="C1877" t="s">
        <v>24</v>
      </c>
      <c r="D1877" s="1">
        <v>72.309030000000007</v>
      </c>
      <c r="E1877" s="1">
        <v>162.26779999999999</v>
      </c>
      <c r="F1877" s="2">
        <v>1.452E-2</v>
      </c>
      <c r="G1877" s="2">
        <v>9.6310099999999998</v>
      </c>
      <c r="H1877">
        <v>25.4</v>
      </c>
      <c r="I1877">
        <v>3.7</v>
      </c>
      <c r="J1877">
        <v>97</v>
      </c>
      <c r="K1877">
        <v>97</v>
      </c>
      <c r="L1877">
        <v>97</v>
      </c>
      <c r="M1877">
        <v>100</v>
      </c>
      <c r="N1877" s="4">
        <v>9320</v>
      </c>
      <c r="O1877" s="1">
        <v>4.4098100000000002</v>
      </c>
      <c r="P1877" s="1">
        <v>5.5277799999999999</v>
      </c>
      <c r="Q1877" s="1">
        <v>21417.291000000001</v>
      </c>
      <c r="R1877" s="1"/>
    </row>
    <row r="1878" spans="1:18" x14ac:dyDescent="0.2">
      <c r="A1878" t="s">
        <v>136</v>
      </c>
      <c r="B1878">
        <v>2006</v>
      </c>
      <c r="C1878" t="s">
        <v>24</v>
      </c>
      <c r="D1878" s="1">
        <v>72.832750000000004</v>
      </c>
      <c r="E1878" s="1">
        <v>157.84270000000001</v>
      </c>
      <c r="F1878" s="2">
        <v>1.342E-2</v>
      </c>
      <c r="G1878" s="2">
        <v>9.8901599999999998</v>
      </c>
      <c r="H1878">
        <v>25.5</v>
      </c>
      <c r="I1878">
        <v>4</v>
      </c>
      <c r="J1878">
        <v>95</v>
      </c>
      <c r="K1878">
        <v>97</v>
      </c>
      <c r="L1878">
        <v>97</v>
      </c>
      <c r="M1878">
        <v>100</v>
      </c>
      <c r="N1878" s="4">
        <v>11160</v>
      </c>
      <c r="O1878" s="1">
        <v>4.0208599999999999</v>
      </c>
      <c r="P1878" s="1">
        <v>5.0710600000000001</v>
      </c>
      <c r="Q1878" s="1">
        <v>21234.305</v>
      </c>
      <c r="R1878" s="1"/>
    </row>
    <row r="1879" spans="1:18" x14ac:dyDescent="0.2">
      <c r="A1879" t="s">
        <v>136</v>
      </c>
      <c r="B1879">
        <v>2007</v>
      </c>
      <c r="C1879" t="s">
        <v>24</v>
      </c>
      <c r="D1879" s="1">
        <v>73.287260000000003</v>
      </c>
      <c r="E1879" s="1">
        <v>155.33609999999999</v>
      </c>
      <c r="F1879" s="2">
        <v>1.243E-2</v>
      </c>
      <c r="G1879" s="2">
        <v>11.06157</v>
      </c>
      <c r="H1879">
        <v>25.6</v>
      </c>
      <c r="I1879">
        <v>4.3</v>
      </c>
      <c r="J1879">
        <v>97</v>
      </c>
      <c r="K1879">
        <v>96</v>
      </c>
      <c r="L1879">
        <v>96</v>
      </c>
      <c r="M1879">
        <v>100</v>
      </c>
      <c r="N1879" s="4">
        <v>13240</v>
      </c>
      <c r="O1879" s="1">
        <v>4.0906599999999997</v>
      </c>
      <c r="P1879" s="1">
        <v>5.0222300000000004</v>
      </c>
      <c r="Q1879" s="1">
        <v>21034.188999999998</v>
      </c>
      <c r="R1879" s="1"/>
    </row>
    <row r="1880" spans="1:18" x14ac:dyDescent="0.2">
      <c r="A1880" t="s">
        <v>136</v>
      </c>
      <c r="B1880">
        <v>2008</v>
      </c>
      <c r="C1880" t="s">
        <v>24</v>
      </c>
      <c r="D1880" s="1">
        <v>73.353700000000003</v>
      </c>
      <c r="E1880" s="1">
        <v>160.12379999999999</v>
      </c>
      <c r="F1880" s="2">
        <v>1.1585E-2</v>
      </c>
      <c r="G1880" s="2">
        <v>12.37987</v>
      </c>
      <c r="H1880">
        <v>25.8</v>
      </c>
      <c r="I1880">
        <v>4.5999999999999996</v>
      </c>
      <c r="J1880">
        <v>96</v>
      </c>
      <c r="K1880">
        <v>95</v>
      </c>
      <c r="L1880">
        <v>96</v>
      </c>
      <c r="M1880">
        <v>100</v>
      </c>
      <c r="N1880" s="4">
        <v>16360</v>
      </c>
      <c r="O1880" s="1">
        <v>4.0731799999999998</v>
      </c>
      <c r="P1880" s="1">
        <v>5.0227399999999998</v>
      </c>
      <c r="Q1880" s="1">
        <v>20829.517</v>
      </c>
      <c r="R1880" s="1"/>
    </row>
    <row r="1881" spans="1:18" x14ac:dyDescent="0.2">
      <c r="A1881" t="s">
        <v>136</v>
      </c>
      <c r="B1881">
        <v>2009</v>
      </c>
      <c r="C1881" t="s">
        <v>24</v>
      </c>
      <c r="D1881" s="1">
        <v>73.377759999999995</v>
      </c>
      <c r="E1881" s="1">
        <v>159.9667</v>
      </c>
      <c r="F1881" s="2">
        <v>1.0765E-2</v>
      </c>
      <c r="G1881" s="2">
        <v>11.01174</v>
      </c>
      <c r="H1881">
        <v>25.9</v>
      </c>
      <c r="I1881">
        <v>5</v>
      </c>
      <c r="J1881">
        <v>96</v>
      </c>
      <c r="K1881">
        <v>95</v>
      </c>
      <c r="L1881">
        <v>95</v>
      </c>
      <c r="M1881">
        <v>100</v>
      </c>
      <c r="N1881" s="4">
        <v>16380</v>
      </c>
      <c r="O1881" s="1">
        <v>4.1520799999999998</v>
      </c>
      <c r="P1881" s="1">
        <v>5.27841</v>
      </c>
      <c r="Q1881" s="1">
        <v>20637.991000000002</v>
      </c>
      <c r="R1881" s="1"/>
    </row>
    <row r="1882" spans="1:18" x14ac:dyDescent="0.2">
      <c r="A1882" t="s">
        <v>136</v>
      </c>
      <c r="B1882">
        <v>2010</v>
      </c>
      <c r="C1882" t="s">
        <v>24</v>
      </c>
      <c r="D1882" s="1">
        <v>73.579880000000003</v>
      </c>
      <c r="E1882" s="1">
        <v>154.6943</v>
      </c>
      <c r="F1882" s="2">
        <v>1.0005E-2</v>
      </c>
      <c r="G1882" s="2">
        <v>10.008089999999999</v>
      </c>
      <c r="H1882">
        <v>26</v>
      </c>
      <c r="I1882">
        <v>5.4</v>
      </c>
      <c r="J1882">
        <v>95</v>
      </c>
      <c r="K1882">
        <v>94</v>
      </c>
      <c r="L1882">
        <v>94</v>
      </c>
      <c r="M1882">
        <v>100</v>
      </c>
      <c r="N1882" s="4">
        <v>16710</v>
      </c>
      <c r="O1882" s="1">
        <v>4.6089699999999896</v>
      </c>
      <c r="P1882" s="1">
        <v>5.7690599999999996</v>
      </c>
      <c r="Q1882" s="1">
        <v>20471.8639999999</v>
      </c>
      <c r="R1882" s="1"/>
    </row>
    <row r="1883" spans="1:18" x14ac:dyDescent="0.2">
      <c r="A1883" t="s">
        <v>136</v>
      </c>
      <c r="B1883">
        <v>2011</v>
      </c>
      <c r="C1883" t="s">
        <v>24</v>
      </c>
      <c r="D1883" s="1">
        <v>74.413539999999998</v>
      </c>
      <c r="E1883" s="1">
        <v>141.2354</v>
      </c>
      <c r="F1883" s="2">
        <v>9.3500000000000007E-3</v>
      </c>
      <c r="G1883" s="2">
        <v>9.5802899999999998</v>
      </c>
      <c r="H1883">
        <v>26.2</v>
      </c>
      <c r="I1883">
        <v>5.8</v>
      </c>
      <c r="J1883">
        <v>93</v>
      </c>
      <c r="K1883">
        <v>89</v>
      </c>
      <c r="L1883">
        <v>89</v>
      </c>
      <c r="M1883">
        <v>100</v>
      </c>
      <c r="N1883" s="4">
        <v>17610</v>
      </c>
      <c r="O1883" s="1">
        <v>3.5231400000000002</v>
      </c>
      <c r="P1883" s="1">
        <v>4.69902</v>
      </c>
      <c r="Q1883" s="1">
        <v>20336.718000000001</v>
      </c>
      <c r="R1883" s="1"/>
    </row>
    <row r="1884" spans="1:18" x14ac:dyDescent="0.2">
      <c r="A1884" t="s">
        <v>136</v>
      </c>
      <c r="B1884">
        <v>2012</v>
      </c>
      <c r="C1884" t="s">
        <v>24</v>
      </c>
      <c r="D1884" s="1">
        <v>74.519750000000002</v>
      </c>
      <c r="E1884" s="1">
        <v>140.62739999999999</v>
      </c>
      <c r="F1884" s="2">
        <v>8.8299999999999993E-3</v>
      </c>
      <c r="G1884" s="2">
        <v>9.6557899999999997</v>
      </c>
      <c r="H1884">
        <v>26.3</v>
      </c>
      <c r="I1884">
        <v>6.3</v>
      </c>
      <c r="J1884">
        <v>94</v>
      </c>
      <c r="K1884">
        <v>92</v>
      </c>
      <c r="L1884">
        <v>91</v>
      </c>
      <c r="M1884">
        <v>100</v>
      </c>
      <c r="N1884" s="4">
        <v>18600</v>
      </c>
      <c r="O1884" s="1">
        <v>3.62649</v>
      </c>
      <c r="P1884" s="1">
        <v>4.7180400000000002</v>
      </c>
      <c r="Q1884" s="1">
        <v>20227.468999999899</v>
      </c>
      <c r="R1884" s="1"/>
    </row>
    <row r="1885" spans="1:18" x14ac:dyDescent="0.2">
      <c r="A1885" t="s">
        <v>136</v>
      </c>
      <c r="B1885">
        <v>2013</v>
      </c>
      <c r="C1885" t="s">
        <v>24</v>
      </c>
      <c r="D1885" s="1">
        <v>75.119829999999993</v>
      </c>
      <c r="E1885" s="1">
        <v>134.22479999999999</v>
      </c>
      <c r="F1885" s="2">
        <v>8.4499999999999992E-3</v>
      </c>
      <c r="G1885" s="2">
        <v>9.6455800000000007</v>
      </c>
      <c r="H1885">
        <v>26.4</v>
      </c>
      <c r="I1885">
        <v>6.7</v>
      </c>
      <c r="J1885">
        <v>92</v>
      </c>
      <c r="K1885">
        <v>88</v>
      </c>
      <c r="L1885">
        <v>92</v>
      </c>
      <c r="M1885">
        <v>100</v>
      </c>
      <c r="N1885" s="4">
        <v>19370</v>
      </c>
      <c r="O1885" s="1">
        <v>4.09971</v>
      </c>
      <c r="P1885" s="1">
        <v>5.1926199999999998</v>
      </c>
      <c r="Q1885" s="1">
        <v>20132.776000000002</v>
      </c>
      <c r="R1885" s="1"/>
    </row>
    <row r="1886" spans="1:18" x14ac:dyDescent="0.2">
      <c r="A1886" t="s">
        <v>136</v>
      </c>
      <c r="B1886">
        <v>2014</v>
      </c>
      <c r="C1886" t="s">
        <v>24</v>
      </c>
      <c r="D1886" s="1">
        <v>74.923540000000003</v>
      </c>
      <c r="E1886" s="1">
        <v>139.61789999999999</v>
      </c>
      <c r="F1886" s="2">
        <v>8.1199999999999901E-3</v>
      </c>
      <c r="G1886" s="2">
        <v>9.4845000000000006</v>
      </c>
      <c r="H1886">
        <v>26.6</v>
      </c>
      <c r="I1886">
        <v>7.1</v>
      </c>
      <c r="J1886">
        <v>89</v>
      </c>
      <c r="K1886">
        <v>94</v>
      </c>
      <c r="L1886">
        <v>94</v>
      </c>
      <c r="M1886">
        <v>100</v>
      </c>
      <c r="N1886" s="4">
        <v>20360</v>
      </c>
      <c r="O1886" s="1">
        <v>3.9678199999999899</v>
      </c>
      <c r="P1886" s="1">
        <v>5.0300500000000001</v>
      </c>
      <c r="Q1886" s="1">
        <v>20035.93</v>
      </c>
      <c r="R1886" s="1"/>
    </row>
    <row r="1887" spans="1:18" x14ac:dyDescent="0.2">
      <c r="A1887" t="s">
        <v>136</v>
      </c>
      <c r="B1887">
        <v>2015</v>
      </c>
      <c r="C1887" t="s">
        <v>24</v>
      </c>
      <c r="D1887" s="1">
        <v>74.927989999999994</v>
      </c>
      <c r="E1887" s="1">
        <v>135.929</v>
      </c>
      <c r="F1887" s="2">
        <v>7.8399999999999997E-3</v>
      </c>
      <c r="G1887" s="2">
        <v>9.4522200000000005</v>
      </c>
      <c r="H1887">
        <v>26.7</v>
      </c>
      <c r="I1887">
        <v>7.6</v>
      </c>
      <c r="J1887">
        <v>86</v>
      </c>
      <c r="K1887">
        <v>89</v>
      </c>
      <c r="L1887">
        <v>89</v>
      </c>
      <c r="M1887">
        <v>100</v>
      </c>
      <c r="N1887" s="4">
        <v>21130</v>
      </c>
      <c r="O1887" s="1">
        <v>3.8524400000000001</v>
      </c>
      <c r="P1887" s="1">
        <v>4.9426899999999998</v>
      </c>
      <c r="Q1887" s="1">
        <v>19925.174999999999</v>
      </c>
      <c r="R1887" s="1"/>
    </row>
    <row r="1888" spans="1:18" x14ac:dyDescent="0.2">
      <c r="A1888" t="s">
        <v>136</v>
      </c>
      <c r="B1888">
        <v>2016</v>
      </c>
      <c r="C1888" t="s">
        <v>24</v>
      </c>
      <c r="D1888" s="1">
        <v>75.236269999999905</v>
      </c>
      <c r="E1888" s="1">
        <v>134.82210000000001</v>
      </c>
      <c r="F1888" s="2">
        <v>7.6049999999999998E-3</v>
      </c>
      <c r="G1888" s="2">
        <v>9.5704999999999991</v>
      </c>
      <c r="H1888">
        <v>26.9</v>
      </c>
      <c r="I1888">
        <v>8.1</v>
      </c>
      <c r="J1888">
        <v>86</v>
      </c>
      <c r="K1888">
        <v>89</v>
      </c>
      <c r="L1888">
        <v>89</v>
      </c>
      <c r="M1888">
        <v>100</v>
      </c>
      <c r="N1888" s="4">
        <v>23240</v>
      </c>
      <c r="O1888" s="1">
        <v>3.90428</v>
      </c>
      <c r="P1888" s="1">
        <v>4.99376</v>
      </c>
      <c r="Q1888" s="1">
        <v>19796.285</v>
      </c>
      <c r="R1888" s="1"/>
    </row>
    <row r="1889" spans="1:18" x14ac:dyDescent="0.2">
      <c r="A1889" t="s">
        <v>137</v>
      </c>
      <c r="B1889">
        <v>2000</v>
      </c>
      <c r="C1889" t="s">
        <v>24</v>
      </c>
      <c r="D1889" s="1">
        <v>65.024019999999993</v>
      </c>
      <c r="E1889" s="1">
        <v>310.7482</v>
      </c>
      <c r="F1889" s="2">
        <v>1.9619999999999999E-2</v>
      </c>
      <c r="G1889" s="2">
        <v>10.20937</v>
      </c>
      <c r="H1889">
        <v>25.7</v>
      </c>
      <c r="I1889">
        <v>3.2</v>
      </c>
      <c r="J1889">
        <v>97</v>
      </c>
      <c r="K1889">
        <v>97</v>
      </c>
      <c r="L1889">
        <v>96</v>
      </c>
      <c r="M1889">
        <v>95.029480000000007</v>
      </c>
      <c r="N1889" s="4">
        <v>6650</v>
      </c>
      <c r="O1889" s="1">
        <v>2.9815499999999999</v>
      </c>
      <c r="P1889" s="1">
        <v>5.02311</v>
      </c>
      <c r="Q1889" s="1">
        <v>146404.90299999999</v>
      </c>
      <c r="R1889" s="1"/>
    </row>
    <row r="1890" spans="1:18" x14ac:dyDescent="0.2">
      <c r="A1890" t="s">
        <v>137</v>
      </c>
      <c r="B1890">
        <v>2001</v>
      </c>
      <c r="C1890" t="s">
        <v>24</v>
      </c>
      <c r="D1890" s="1">
        <v>65.048100000000005</v>
      </c>
      <c r="E1890" s="1">
        <v>311.44970000000001</v>
      </c>
      <c r="F1890" s="2">
        <v>1.8290000000000001E-2</v>
      </c>
      <c r="G1890" s="2">
        <v>10.46543</v>
      </c>
      <c r="H1890">
        <v>25.8</v>
      </c>
      <c r="I1890">
        <v>3.3</v>
      </c>
      <c r="J1890">
        <v>97</v>
      </c>
      <c r="K1890">
        <v>97</v>
      </c>
      <c r="L1890">
        <v>96</v>
      </c>
      <c r="M1890">
        <v>95.028919999999999</v>
      </c>
      <c r="N1890" s="4">
        <v>7260</v>
      </c>
      <c r="O1890" s="1">
        <v>3.0449599999999899</v>
      </c>
      <c r="P1890" s="1">
        <v>5.2461900000000004</v>
      </c>
      <c r="Q1890" s="1">
        <v>145830.72099999999</v>
      </c>
      <c r="R1890" s="1"/>
    </row>
    <row r="1891" spans="1:18" x14ac:dyDescent="0.2">
      <c r="A1891" t="s">
        <v>137</v>
      </c>
      <c r="B1891">
        <v>2002</v>
      </c>
      <c r="C1891" t="s">
        <v>24</v>
      </c>
      <c r="D1891" s="1">
        <v>64.761949999999999</v>
      </c>
      <c r="E1891" s="1">
        <v>316.88299999999998</v>
      </c>
      <c r="F1891" s="2">
        <v>1.6995E-2</v>
      </c>
      <c r="G1891" s="2">
        <v>10.873559999999999</v>
      </c>
      <c r="H1891">
        <v>25.8</v>
      </c>
      <c r="I1891">
        <v>3.4</v>
      </c>
      <c r="J1891">
        <v>98</v>
      </c>
      <c r="K1891">
        <v>97</v>
      </c>
      <c r="L1891">
        <v>97</v>
      </c>
      <c r="M1891">
        <v>95.153509999999997</v>
      </c>
      <c r="N1891" s="4">
        <v>7880</v>
      </c>
      <c r="O1891" s="1">
        <v>3.2211599999999998</v>
      </c>
      <c r="P1891" s="1">
        <v>5.5251900000000003</v>
      </c>
      <c r="Q1891" s="1">
        <v>145215.70000000001</v>
      </c>
      <c r="R1891" s="1"/>
    </row>
    <row r="1892" spans="1:18" x14ac:dyDescent="0.2">
      <c r="A1892" t="s">
        <v>137</v>
      </c>
      <c r="B1892">
        <v>2003</v>
      </c>
      <c r="C1892" t="s">
        <v>24</v>
      </c>
      <c r="D1892" s="1">
        <v>64.571770000000001</v>
      </c>
      <c r="E1892" s="1">
        <v>324.97609999999997</v>
      </c>
      <c r="F1892" s="2">
        <v>1.5789999999999998E-2</v>
      </c>
      <c r="G1892" s="2">
        <v>11.31686</v>
      </c>
      <c r="H1892">
        <v>25.9</v>
      </c>
      <c r="I1892">
        <v>3.5</v>
      </c>
      <c r="J1892">
        <v>98</v>
      </c>
      <c r="K1892">
        <v>97</v>
      </c>
      <c r="L1892">
        <v>96</v>
      </c>
      <c r="M1892">
        <v>95.282910000000001</v>
      </c>
      <c r="N1892" s="4">
        <v>8970</v>
      </c>
      <c r="O1892" s="1">
        <v>3.00197</v>
      </c>
      <c r="P1892" s="1">
        <v>5.1669799999999997</v>
      </c>
      <c r="Q1892" s="1">
        <v>144610.88199999899</v>
      </c>
      <c r="R1892" s="1"/>
    </row>
    <row r="1893" spans="1:18" x14ac:dyDescent="0.2">
      <c r="A1893" t="s">
        <v>137</v>
      </c>
      <c r="B1893">
        <v>2004</v>
      </c>
      <c r="C1893" t="s">
        <v>24</v>
      </c>
      <c r="D1893" s="1">
        <v>65.087069999999997</v>
      </c>
      <c r="E1893" s="1">
        <v>321.32499999999999</v>
      </c>
      <c r="F1893" s="2">
        <v>1.444E-2</v>
      </c>
      <c r="G1893" s="2">
        <v>11.501810000000001</v>
      </c>
      <c r="H1893">
        <v>25.9</v>
      </c>
      <c r="I1893">
        <v>3.6</v>
      </c>
      <c r="J1893">
        <v>98</v>
      </c>
      <c r="K1893">
        <v>98</v>
      </c>
      <c r="L1893">
        <v>97</v>
      </c>
      <c r="M1893">
        <v>95.413600000000002</v>
      </c>
      <c r="N1893" s="4">
        <v>10010</v>
      </c>
      <c r="O1893" s="1">
        <v>2.7993199999999998</v>
      </c>
      <c r="P1893" s="1">
        <v>4.7634099999999897</v>
      </c>
      <c r="Q1893" s="1">
        <v>144080.64300000001</v>
      </c>
      <c r="R1893" s="1"/>
    </row>
    <row r="1894" spans="1:18" x14ac:dyDescent="0.2">
      <c r="A1894" t="s">
        <v>137</v>
      </c>
      <c r="B1894">
        <v>2005</v>
      </c>
      <c r="C1894" t="s">
        <v>24</v>
      </c>
      <c r="D1894" s="1">
        <v>65.209630000000004</v>
      </c>
      <c r="E1894" s="1">
        <v>325.957999999999</v>
      </c>
      <c r="F1894" s="2">
        <v>1.3069999999999899E-2</v>
      </c>
      <c r="G1894" s="2">
        <v>11.593589999999899</v>
      </c>
      <c r="H1894">
        <v>26</v>
      </c>
      <c r="I1894">
        <v>3.7</v>
      </c>
      <c r="J1894">
        <v>99</v>
      </c>
      <c r="K1894">
        <v>98</v>
      </c>
      <c r="L1894">
        <v>98</v>
      </c>
      <c r="M1894">
        <v>95.543850000000006</v>
      </c>
      <c r="N1894" s="4">
        <v>11540</v>
      </c>
      <c r="O1894" s="1">
        <v>2.9195199999999999</v>
      </c>
      <c r="P1894" s="1">
        <v>4.7748200000000001</v>
      </c>
      <c r="Q1894" s="1">
        <v>143672.11600000001</v>
      </c>
      <c r="R1894" s="1"/>
    </row>
    <row r="1895" spans="1:18" x14ac:dyDescent="0.2">
      <c r="A1895" t="s">
        <v>137</v>
      </c>
      <c r="B1895">
        <v>2006</v>
      </c>
      <c r="C1895" t="s">
        <v>24</v>
      </c>
      <c r="D1895" s="1">
        <v>66.663349999999994</v>
      </c>
      <c r="E1895" s="1">
        <v>298.69560000000001</v>
      </c>
      <c r="F1895" s="2">
        <v>1.1845E-2</v>
      </c>
      <c r="G1895" s="2">
        <v>11.830539999999999</v>
      </c>
      <c r="H1895">
        <v>26</v>
      </c>
      <c r="I1895">
        <v>3.9</v>
      </c>
      <c r="J1895">
        <v>99</v>
      </c>
      <c r="K1895">
        <v>98</v>
      </c>
      <c r="L1895">
        <v>98</v>
      </c>
      <c r="M1895">
        <v>95.673649999999995</v>
      </c>
      <c r="N1895" s="4">
        <v>14480</v>
      </c>
      <c r="O1895" s="1">
        <v>2.9442499999999998</v>
      </c>
      <c r="P1895" s="1">
        <v>4.76959</v>
      </c>
      <c r="Q1895" s="1">
        <v>143403.25599999999</v>
      </c>
      <c r="R1895" s="1"/>
    </row>
    <row r="1896" spans="1:18" x14ac:dyDescent="0.2">
      <c r="A1896" t="s">
        <v>137</v>
      </c>
      <c r="B1896">
        <v>2007</v>
      </c>
      <c r="C1896" t="s">
        <v>24</v>
      </c>
      <c r="D1896" s="1">
        <v>67.61439</v>
      </c>
      <c r="E1896" s="1">
        <v>278.84089999999998</v>
      </c>
      <c r="F1896" s="2">
        <v>1.089E-2</v>
      </c>
      <c r="G1896" s="2">
        <v>12.23663</v>
      </c>
      <c r="H1896">
        <v>26</v>
      </c>
      <c r="I1896">
        <v>4.0999999999999996</v>
      </c>
      <c r="J1896">
        <v>99</v>
      </c>
      <c r="K1896">
        <v>98</v>
      </c>
      <c r="L1896">
        <v>98</v>
      </c>
      <c r="M1896">
        <v>95.803019999999904</v>
      </c>
      <c r="N1896" s="4">
        <v>16280</v>
      </c>
      <c r="O1896" s="1">
        <v>2.9481700000000002</v>
      </c>
      <c r="P1896" s="1">
        <v>4.7509600000000001</v>
      </c>
      <c r="Q1896" s="1">
        <v>143266.212</v>
      </c>
      <c r="R1896" s="1"/>
    </row>
    <row r="1897" spans="1:18" x14ac:dyDescent="0.2">
      <c r="A1897" t="s">
        <v>137</v>
      </c>
      <c r="B1897">
        <v>2008</v>
      </c>
      <c r="C1897" t="s">
        <v>24</v>
      </c>
      <c r="D1897" s="1">
        <v>67.906149999999997</v>
      </c>
      <c r="E1897" s="1">
        <v>273.890999999999</v>
      </c>
      <c r="F1897" s="2">
        <v>1.023E-2</v>
      </c>
      <c r="G1897" s="2">
        <v>12.09028</v>
      </c>
      <c r="H1897">
        <v>26.1</v>
      </c>
      <c r="I1897">
        <v>4.4000000000000004</v>
      </c>
      <c r="J1897">
        <v>99</v>
      </c>
      <c r="K1897">
        <v>98</v>
      </c>
      <c r="L1897">
        <v>98</v>
      </c>
      <c r="M1897">
        <v>95.931950000000001</v>
      </c>
      <c r="N1897" s="4">
        <v>19600</v>
      </c>
      <c r="O1897" s="1">
        <v>3.0729799999999998</v>
      </c>
      <c r="P1897" s="1">
        <v>4.9067699999999999</v>
      </c>
      <c r="Q1897" s="1">
        <v>143248.764</v>
      </c>
      <c r="R1897" s="1"/>
    </row>
    <row r="1898" spans="1:18" x14ac:dyDescent="0.2">
      <c r="A1898" t="s">
        <v>137</v>
      </c>
      <c r="B1898">
        <v>2009</v>
      </c>
      <c r="C1898" t="s">
        <v>24</v>
      </c>
      <c r="D1898" s="1">
        <v>68.669719999999998</v>
      </c>
      <c r="E1898" s="1">
        <v>255.53599999999901</v>
      </c>
      <c r="F1898" s="2">
        <v>9.7149999999999997E-3</v>
      </c>
      <c r="G1898" s="2">
        <v>11.25179</v>
      </c>
      <c r="H1898">
        <v>26.1</v>
      </c>
      <c r="I1898">
        <v>4.7</v>
      </c>
      <c r="J1898">
        <v>98</v>
      </c>
      <c r="K1898">
        <v>98</v>
      </c>
      <c r="L1898">
        <v>98</v>
      </c>
      <c r="M1898">
        <v>96.060339999999997</v>
      </c>
      <c r="N1898" s="4">
        <v>18760</v>
      </c>
      <c r="O1898" s="1">
        <v>3.5052400000000001</v>
      </c>
      <c r="P1898" s="1">
        <v>5.6475299999999997</v>
      </c>
      <c r="Q1898" s="1">
        <v>143326.913</v>
      </c>
      <c r="R1898" s="1"/>
    </row>
    <row r="1899" spans="1:18" x14ac:dyDescent="0.2">
      <c r="A1899" t="s">
        <v>137</v>
      </c>
      <c r="B1899">
        <v>2010</v>
      </c>
      <c r="C1899" t="s">
        <v>24</v>
      </c>
      <c r="D1899" s="1">
        <v>68.850589999999997</v>
      </c>
      <c r="E1899" s="1">
        <v>250.5558</v>
      </c>
      <c r="F1899" s="2">
        <v>9.2800000000000001E-3</v>
      </c>
      <c r="G1899" s="2">
        <v>10.95266</v>
      </c>
      <c r="H1899">
        <v>26.1</v>
      </c>
      <c r="I1899">
        <v>5</v>
      </c>
      <c r="J1899">
        <v>98</v>
      </c>
      <c r="K1899">
        <v>98</v>
      </c>
      <c r="L1899">
        <v>97</v>
      </c>
      <c r="M1899">
        <v>96.188389999999998</v>
      </c>
      <c r="N1899" s="4">
        <v>19860</v>
      </c>
      <c r="O1899" s="1">
        <v>3.0531700000000002</v>
      </c>
      <c r="P1899" s="1">
        <v>4.9742899999999999</v>
      </c>
      <c r="Q1899" s="1">
        <v>143479.274</v>
      </c>
      <c r="R1899" s="1"/>
    </row>
    <row r="1900" spans="1:18" x14ac:dyDescent="0.2">
      <c r="A1900" t="s">
        <v>137</v>
      </c>
      <c r="B1900">
        <v>2011</v>
      </c>
      <c r="C1900" t="s">
        <v>24</v>
      </c>
      <c r="D1900" s="1">
        <v>69.852040000000002</v>
      </c>
      <c r="E1900" s="1">
        <v>236.61660000000001</v>
      </c>
      <c r="F1900" s="2">
        <v>8.8999999999999999E-3</v>
      </c>
      <c r="G1900" s="2">
        <v>10.920589999999899</v>
      </c>
      <c r="H1900">
        <v>26.1</v>
      </c>
      <c r="I1900">
        <v>5.3</v>
      </c>
      <c r="J1900">
        <v>98</v>
      </c>
      <c r="K1900">
        <v>97</v>
      </c>
      <c r="L1900">
        <v>97</v>
      </c>
      <c r="M1900">
        <v>96.316009999999906</v>
      </c>
      <c r="N1900" s="4">
        <v>23590</v>
      </c>
      <c r="O1900" s="1">
        <v>3.00596</v>
      </c>
      <c r="P1900" s="1">
        <v>4.7979699999999896</v>
      </c>
      <c r="Q1900" s="1">
        <v>143703.02499999999</v>
      </c>
      <c r="R1900" s="1"/>
    </row>
    <row r="1901" spans="1:18" x14ac:dyDescent="0.2">
      <c r="A1901" t="s">
        <v>137</v>
      </c>
      <c r="B1901">
        <v>2012</v>
      </c>
      <c r="C1901" t="s">
        <v>24</v>
      </c>
      <c r="D1901" s="1">
        <v>70.169219999999996</v>
      </c>
      <c r="E1901" s="1">
        <v>229.66640000000001</v>
      </c>
      <c r="F1901" s="2">
        <v>8.5500000000000003E-3</v>
      </c>
      <c r="G1901" s="2">
        <v>10.85928</v>
      </c>
      <c r="H1901">
        <v>26.1</v>
      </c>
      <c r="I1901">
        <v>5.7</v>
      </c>
      <c r="J1901">
        <v>98</v>
      </c>
      <c r="K1901">
        <v>98</v>
      </c>
      <c r="L1901">
        <v>97</v>
      </c>
      <c r="M1901">
        <v>96.444369999999907</v>
      </c>
      <c r="N1901" s="4">
        <v>25000</v>
      </c>
      <c r="O1901" s="1">
        <v>3.1528700000000001</v>
      </c>
      <c r="P1901" s="1">
        <v>4.9489700000000001</v>
      </c>
      <c r="Q1901" s="1">
        <v>143993.89199999999</v>
      </c>
      <c r="R1901" s="1"/>
    </row>
    <row r="1902" spans="1:18" x14ac:dyDescent="0.2">
      <c r="A1902" t="s">
        <v>137</v>
      </c>
      <c r="B1902">
        <v>2013</v>
      </c>
      <c r="C1902" t="s">
        <v>24</v>
      </c>
      <c r="D1902" s="1">
        <v>70.676090000000002</v>
      </c>
      <c r="E1902" s="1">
        <v>221.1652</v>
      </c>
      <c r="F1902" s="2">
        <v>8.2150000000000001E-3</v>
      </c>
      <c r="G1902" s="2">
        <v>10.1655199999999</v>
      </c>
      <c r="H1902">
        <v>26.2</v>
      </c>
      <c r="I1902">
        <v>6</v>
      </c>
      <c r="J1902">
        <v>98</v>
      </c>
      <c r="K1902">
        <v>98</v>
      </c>
      <c r="L1902">
        <v>97</v>
      </c>
      <c r="M1902">
        <v>96.573189999999997</v>
      </c>
      <c r="N1902" s="4">
        <v>25330</v>
      </c>
      <c r="O1902" s="1">
        <v>3.1740599999999999</v>
      </c>
      <c r="P1902" s="1">
        <v>5.0882100000000001</v>
      </c>
      <c r="Q1902" s="1">
        <v>144325.44899999999</v>
      </c>
      <c r="R1902" s="1"/>
    </row>
    <row r="1903" spans="1:18" x14ac:dyDescent="0.2">
      <c r="A1903" t="s">
        <v>137</v>
      </c>
      <c r="B1903">
        <v>2014</v>
      </c>
      <c r="C1903" t="s">
        <v>24</v>
      </c>
      <c r="D1903" s="1">
        <v>71.131299999999996</v>
      </c>
      <c r="E1903" s="1">
        <v>213.9796</v>
      </c>
      <c r="F1903" s="2">
        <v>7.9049999999999902E-3</v>
      </c>
      <c r="G1903" s="2">
        <v>9.2546099999999996</v>
      </c>
      <c r="H1903">
        <v>26.2</v>
      </c>
      <c r="I1903">
        <v>6.4</v>
      </c>
      <c r="J1903">
        <v>98</v>
      </c>
      <c r="K1903">
        <v>97</v>
      </c>
      <c r="L1903">
        <v>97</v>
      </c>
      <c r="M1903">
        <v>96.702419999999904</v>
      </c>
      <c r="N1903" s="4">
        <v>24900</v>
      </c>
      <c r="O1903" s="1">
        <v>3.2059799999999998</v>
      </c>
      <c r="P1903" s="1">
        <v>5.1887999999999996</v>
      </c>
      <c r="Q1903" s="1">
        <v>144664.84099999999</v>
      </c>
      <c r="R1903" s="1"/>
    </row>
    <row r="1904" spans="1:18" x14ac:dyDescent="0.2">
      <c r="A1904" t="s">
        <v>137</v>
      </c>
      <c r="B1904">
        <v>2015</v>
      </c>
      <c r="C1904" t="s">
        <v>24</v>
      </c>
      <c r="D1904" s="1">
        <v>71.526880000000006</v>
      </c>
      <c r="E1904" s="1">
        <v>207.82570000000001</v>
      </c>
      <c r="F1904" s="2">
        <v>7.6150000000000002E-3</v>
      </c>
      <c r="G1904" s="2">
        <v>8.3623100000000008</v>
      </c>
      <c r="H1904">
        <v>26.2</v>
      </c>
      <c r="I1904">
        <v>6.7</v>
      </c>
      <c r="J1904">
        <v>98</v>
      </c>
      <c r="K1904">
        <v>97</v>
      </c>
      <c r="L1904">
        <v>97</v>
      </c>
      <c r="M1904">
        <v>96.831719999999905</v>
      </c>
      <c r="N1904" s="4">
        <v>23400</v>
      </c>
      <c r="O1904" s="1">
        <v>3.1092499999999998</v>
      </c>
      <c r="P1904" s="1">
        <v>5.2951699999999997</v>
      </c>
      <c r="Q1904" s="1">
        <v>144985.057</v>
      </c>
      <c r="R1904" s="1"/>
    </row>
    <row r="1905" spans="1:18" x14ac:dyDescent="0.2">
      <c r="A1905" t="s">
        <v>137</v>
      </c>
      <c r="B1905">
        <v>2016</v>
      </c>
      <c r="C1905" t="s">
        <v>24</v>
      </c>
      <c r="D1905" s="1">
        <v>71.86533</v>
      </c>
      <c r="E1905" s="1">
        <v>202.67420000000001</v>
      </c>
      <c r="F1905" s="2">
        <v>7.35499999999999E-3</v>
      </c>
      <c r="G1905" s="2">
        <v>8.1983499999999996</v>
      </c>
      <c r="H1905">
        <v>26.2</v>
      </c>
      <c r="I1905">
        <v>7.1</v>
      </c>
      <c r="J1905">
        <v>98</v>
      </c>
      <c r="K1905">
        <v>97</v>
      </c>
      <c r="L1905">
        <v>97</v>
      </c>
      <c r="M1905">
        <v>96.960949999999997</v>
      </c>
      <c r="N1905" s="4">
        <v>23410</v>
      </c>
      <c r="O1905" s="1">
        <v>2.9986899999999999</v>
      </c>
      <c r="P1905" s="1">
        <v>5.2654699999999997</v>
      </c>
      <c r="Q1905" s="1">
        <v>145275.383</v>
      </c>
      <c r="R1905" s="1"/>
    </row>
    <row r="1906" spans="1:18" x14ac:dyDescent="0.2">
      <c r="A1906" t="s">
        <v>138</v>
      </c>
      <c r="B1906">
        <v>2000</v>
      </c>
      <c r="C1906" t="s">
        <v>24</v>
      </c>
      <c r="D1906" s="1">
        <v>70.338750000000005</v>
      </c>
      <c r="E1906" s="1">
        <v>217.23580000000001</v>
      </c>
      <c r="F1906" s="2">
        <v>1.282E-2</v>
      </c>
      <c r="G1906" s="2">
        <v>7.1300499999999998</v>
      </c>
      <c r="H1906">
        <v>25.6</v>
      </c>
      <c r="I1906">
        <v>3.6</v>
      </c>
      <c r="J1906">
        <v>97</v>
      </c>
      <c r="K1906">
        <v>96</v>
      </c>
      <c r="L1906">
        <v>96</v>
      </c>
      <c r="M1906">
        <v>97.810550000000006</v>
      </c>
      <c r="N1906" s="4">
        <v>8010</v>
      </c>
      <c r="O1906" s="1">
        <v>2.7649400000000002</v>
      </c>
      <c r="P1906" s="1">
        <v>5.4478200000000001</v>
      </c>
      <c r="Q1906" s="1">
        <v>2384.1639999999902</v>
      </c>
      <c r="R1906" s="1"/>
    </row>
    <row r="1907" spans="1:18" x14ac:dyDescent="0.2">
      <c r="A1907" t="s">
        <v>138</v>
      </c>
      <c r="B1907">
        <v>2001</v>
      </c>
      <c r="C1907" t="s">
        <v>24</v>
      </c>
      <c r="D1907" s="1">
        <v>70.133519999999905</v>
      </c>
      <c r="E1907" s="1">
        <v>228.6754</v>
      </c>
      <c r="F1907" s="2">
        <v>1.1305000000000001E-2</v>
      </c>
      <c r="G1907" s="2">
        <v>6.6848000000000001</v>
      </c>
      <c r="H1907">
        <v>25.6</v>
      </c>
      <c r="I1907">
        <v>3.7</v>
      </c>
      <c r="J1907">
        <v>98</v>
      </c>
      <c r="K1907">
        <v>97</v>
      </c>
      <c r="L1907">
        <v>97</v>
      </c>
      <c r="M1907">
        <v>97.807079999999999</v>
      </c>
      <c r="N1907" s="4">
        <v>9060</v>
      </c>
      <c r="O1907" s="1">
        <v>2.8159000000000001</v>
      </c>
      <c r="P1907" s="1">
        <v>5.7784699999999898</v>
      </c>
      <c r="Q1907" s="1">
        <v>2358.6929999999902</v>
      </c>
      <c r="R1907" s="1"/>
    </row>
    <row r="1908" spans="1:18" x14ac:dyDescent="0.2">
      <c r="A1908" t="s">
        <v>138</v>
      </c>
      <c r="B1908">
        <v>2002</v>
      </c>
      <c r="C1908" t="s">
        <v>24</v>
      </c>
      <c r="D1908" s="1">
        <v>70.52364</v>
      </c>
      <c r="E1908" s="1">
        <v>221.0455</v>
      </c>
      <c r="F1908" s="2">
        <v>1.017E-2</v>
      </c>
      <c r="G1908" s="2">
        <v>7.4402200000000001</v>
      </c>
      <c r="H1908">
        <v>25.7</v>
      </c>
      <c r="I1908">
        <v>3.8</v>
      </c>
      <c r="J1908">
        <v>98</v>
      </c>
      <c r="K1908">
        <v>98</v>
      </c>
      <c r="L1908">
        <v>97</v>
      </c>
      <c r="M1908">
        <v>97.85539</v>
      </c>
      <c r="N1908" s="4">
        <v>10090</v>
      </c>
      <c r="O1908" s="1">
        <v>2.8603399999999999</v>
      </c>
      <c r="P1908" s="1">
        <v>5.76919</v>
      </c>
      <c r="Q1908" s="1">
        <v>2332.5300000000002</v>
      </c>
      <c r="R1908" s="1"/>
    </row>
    <row r="1909" spans="1:18" x14ac:dyDescent="0.2">
      <c r="A1909" t="s">
        <v>138</v>
      </c>
      <c r="B1909">
        <v>2003</v>
      </c>
      <c r="C1909" t="s">
        <v>24</v>
      </c>
      <c r="D1909" s="1">
        <v>70.985050000000001</v>
      </c>
      <c r="E1909" s="1">
        <v>212.05690000000001</v>
      </c>
      <c r="F1909" s="2">
        <v>9.5149999999999992E-3</v>
      </c>
      <c r="G1909" s="2">
        <v>8.2406699999999997</v>
      </c>
      <c r="H1909">
        <v>25.8</v>
      </c>
      <c r="I1909">
        <v>3.9</v>
      </c>
      <c r="J1909">
        <v>98</v>
      </c>
      <c r="K1909">
        <v>98</v>
      </c>
      <c r="L1909">
        <v>98</v>
      </c>
      <c r="M1909">
        <v>97.905339999999995</v>
      </c>
      <c r="N1909" s="4">
        <v>10970</v>
      </c>
      <c r="O1909" s="1">
        <v>2.7358099999999999</v>
      </c>
      <c r="P1909" s="1">
        <v>5.4903000000000004</v>
      </c>
      <c r="Q1909" s="1">
        <v>2305.848</v>
      </c>
      <c r="R1909" s="1"/>
    </row>
    <row r="1910" spans="1:18" x14ac:dyDescent="0.2">
      <c r="A1910" t="s">
        <v>138</v>
      </c>
      <c r="B1910">
        <v>2004</v>
      </c>
      <c r="C1910" t="s">
        <v>24</v>
      </c>
      <c r="D1910" s="1">
        <v>71.165769999999995</v>
      </c>
      <c r="E1910" s="1">
        <v>208.7182</v>
      </c>
      <c r="F1910" s="2">
        <v>9.0200000000000002E-3</v>
      </c>
      <c r="G1910" s="2">
        <v>8.8050899999999999</v>
      </c>
      <c r="H1910">
        <v>25.9</v>
      </c>
      <c r="I1910">
        <v>4</v>
      </c>
      <c r="J1910">
        <v>98</v>
      </c>
      <c r="K1910">
        <v>99</v>
      </c>
      <c r="L1910">
        <v>99</v>
      </c>
      <c r="M1910">
        <v>97.959239999999994</v>
      </c>
      <c r="N1910" s="4">
        <v>11960</v>
      </c>
      <c r="O1910" s="1">
        <v>3.4992299999999998</v>
      </c>
      <c r="P1910" s="1">
        <v>6.2291600000000003</v>
      </c>
      <c r="Q1910" s="1">
        <v>2278.9209999999998</v>
      </c>
      <c r="R1910" s="1"/>
    </row>
    <row r="1911" spans="1:18" x14ac:dyDescent="0.2">
      <c r="A1911" t="s">
        <v>138</v>
      </c>
      <c r="B1911">
        <v>2005</v>
      </c>
      <c r="C1911" t="s">
        <v>24</v>
      </c>
      <c r="D1911" s="1">
        <v>70.743769999999998</v>
      </c>
      <c r="E1911" s="1">
        <v>219.51249999999999</v>
      </c>
      <c r="F1911" s="2">
        <v>8.6099999999999996E-3</v>
      </c>
      <c r="G1911" s="2">
        <v>9.9152299999999993</v>
      </c>
      <c r="H1911">
        <v>25.9</v>
      </c>
      <c r="I1911">
        <v>4.2</v>
      </c>
      <c r="J1911">
        <v>98</v>
      </c>
      <c r="K1911">
        <v>99</v>
      </c>
      <c r="L1911">
        <v>99</v>
      </c>
      <c r="M1911">
        <v>98.012839999999997</v>
      </c>
      <c r="N1911" s="4">
        <v>13700</v>
      </c>
      <c r="O1911" s="1">
        <v>3.2641399999999998</v>
      </c>
      <c r="P1911" s="1">
        <v>5.8604000000000003</v>
      </c>
      <c r="Q1911" s="1">
        <v>2251.9929999999999</v>
      </c>
      <c r="R1911" s="1"/>
    </row>
    <row r="1912" spans="1:18" x14ac:dyDescent="0.2">
      <c r="A1912" t="s">
        <v>138</v>
      </c>
      <c r="B1912">
        <v>2006</v>
      </c>
      <c r="C1912" t="s">
        <v>24</v>
      </c>
      <c r="D1912" s="1">
        <v>70.62621</v>
      </c>
      <c r="E1912" s="1">
        <v>232.1001</v>
      </c>
      <c r="F1912" s="2">
        <v>8.2649999999999998E-3</v>
      </c>
      <c r="G1912" s="2">
        <v>10.396989999999899</v>
      </c>
      <c r="H1912">
        <v>26</v>
      </c>
      <c r="I1912">
        <v>4.3</v>
      </c>
      <c r="J1912">
        <v>98</v>
      </c>
      <c r="K1912">
        <v>96</v>
      </c>
      <c r="L1912">
        <v>96</v>
      </c>
      <c r="M1912">
        <v>98.063180000000003</v>
      </c>
      <c r="N1912" s="4">
        <v>15360</v>
      </c>
      <c r="O1912" s="1">
        <v>3.5303599999999999</v>
      </c>
      <c r="P1912" s="1">
        <v>5.7371099999999897</v>
      </c>
      <c r="Q1912" s="1">
        <v>2225.0659999999998</v>
      </c>
      <c r="R1912" s="1"/>
    </row>
    <row r="1913" spans="1:18" x14ac:dyDescent="0.2">
      <c r="A1913" t="s">
        <v>138</v>
      </c>
      <c r="B1913">
        <v>2007</v>
      </c>
      <c r="C1913" t="s">
        <v>24</v>
      </c>
      <c r="D1913" s="1">
        <v>70.94068</v>
      </c>
      <c r="E1913" s="1">
        <v>223.74719999999999</v>
      </c>
      <c r="F1913" s="2">
        <v>7.9600000000000001E-3</v>
      </c>
      <c r="G1913" s="2">
        <v>12.1243</v>
      </c>
      <c r="H1913">
        <v>26.1</v>
      </c>
      <c r="I1913">
        <v>4.5</v>
      </c>
      <c r="J1913">
        <v>95</v>
      </c>
      <c r="K1913">
        <v>94</v>
      </c>
      <c r="L1913">
        <v>94</v>
      </c>
      <c r="M1913">
        <v>98.112880000000004</v>
      </c>
      <c r="N1913" s="4">
        <v>17590</v>
      </c>
      <c r="O1913" s="1">
        <v>3.3720699999999999</v>
      </c>
      <c r="P1913" s="1">
        <v>5.7684499999999996</v>
      </c>
      <c r="Q1913" s="1">
        <v>2198.0889999999999</v>
      </c>
      <c r="R1913" s="1"/>
    </row>
    <row r="1914" spans="1:18" x14ac:dyDescent="0.2">
      <c r="A1914" t="s">
        <v>138</v>
      </c>
      <c r="B1914">
        <v>2008</v>
      </c>
      <c r="C1914" t="s">
        <v>24</v>
      </c>
      <c r="D1914" s="1">
        <v>72.064219999999906</v>
      </c>
      <c r="E1914" s="1">
        <v>200.26249999999999</v>
      </c>
      <c r="F1914" s="2">
        <v>7.6799999999999898E-3</v>
      </c>
      <c r="G1914" s="2">
        <v>11.84286</v>
      </c>
      <c r="H1914">
        <v>26.2</v>
      </c>
      <c r="I1914">
        <v>4.7</v>
      </c>
      <c r="J1914">
        <v>96</v>
      </c>
      <c r="K1914">
        <v>94</v>
      </c>
      <c r="L1914">
        <v>94</v>
      </c>
      <c r="M1914">
        <v>98.162800000000004</v>
      </c>
      <c r="N1914" s="4">
        <v>19180</v>
      </c>
      <c r="O1914" s="1">
        <v>3.3935699999999902</v>
      </c>
      <c r="P1914" s="1">
        <v>5.6253099999999998</v>
      </c>
      <c r="Q1914" s="1">
        <v>2171.259</v>
      </c>
      <c r="R1914" s="1"/>
    </row>
    <row r="1915" spans="1:18" x14ac:dyDescent="0.2">
      <c r="A1915" t="s">
        <v>138</v>
      </c>
      <c r="B1915">
        <v>2009</v>
      </c>
      <c r="C1915" t="s">
        <v>24</v>
      </c>
      <c r="D1915" s="1">
        <v>72.799350000000004</v>
      </c>
      <c r="E1915" s="1">
        <v>184.5395</v>
      </c>
      <c r="F1915" s="2">
        <v>7.3849999999999897E-3</v>
      </c>
      <c r="G1915" s="2">
        <v>9.8484699999999901</v>
      </c>
      <c r="H1915">
        <v>26.2</v>
      </c>
      <c r="I1915">
        <v>5</v>
      </c>
      <c r="J1915">
        <v>92</v>
      </c>
      <c r="K1915">
        <v>94</v>
      </c>
      <c r="L1915">
        <v>94</v>
      </c>
      <c r="M1915">
        <v>98.213750000000005</v>
      </c>
      <c r="N1915" s="4">
        <v>18070</v>
      </c>
      <c r="O1915" s="1">
        <v>3.6706400000000001</v>
      </c>
      <c r="P1915" s="1">
        <v>6.1537600000000001</v>
      </c>
      <c r="Q1915" s="1">
        <v>2144.7849999999999</v>
      </c>
      <c r="R1915" s="1"/>
    </row>
    <row r="1916" spans="1:18" x14ac:dyDescent="0.2">
      <c r="A1916" t="s">
        <v>138</v>
      </c>
      <c r="B1916">
        <v>2010</v>
      </c>
      <c r="C1916" t="s">
        <v>24</v>
      </c>
      <c r="D1916" s="1">
        <v>72.981830000000002</v>
      </c>
      <c r="E1916" s="1">
        <v>178.3279</v>
      </c>
      <c r="F1916" s="2">
        <v>7.1049999999999898E-3</v>
      </c>
      <c r="G1916" s="2">
        <v>9.83</v>
      </c>
      <c r="H1916">
        <v>26.3</v>
      </c>
      <c r="I1916">
        <v>5.2</v>
      </c>
      <c r="J1916">
        <v>95</v>
      </c>
      <c r="K1916">
        <v>92</v>
      </c>
      <c r="L1916">
        <v>92</v>
      </c>
      <c r="M1916">
        <v>98.265540000000001</v>
      </c>
      <c r="N1916" s="4">
        <v>17780</v>
      </c>
      <c r="O1916" s="1">
        <v>3.70044</v>
      </c>
      <c r="P1916" s="1">
        <v>6.14846</v>
      </c>
      <c r="Q1916" s="1">
        <v>2118.8609999999999</v>
      </c>
      <c r="R1916" s="1"/>
    </row>
    <row r="1917" spans="1:18" x14ac:dyDescent="0.2">
      <c r="A1917" t="s">
        <v>138</v>
      </c>
      <c r="B1917">
        <v>2011</v>
      </c>
      <c r="C1917" t="s">
        <v>24</v>
      </c>
      <c r="D1917" s="1">
        <v>73.841589999999997</v>
      </c>
      <c r="E1917" s="1">
        <v>167.03</v>
      </c>
      <c r="F1917" s="2">
        <v>6.8399999999999997E-3</v>
      </c>
      <c r="G1917" s="2">
        <v>10.11</v>
      </c>
      <c r="H1917">
        <v>26.3</v>
      </c>
      <c r="I1917">
        <v>5.5</v>
      </c>
      <c r="J1917">
        <v>92</v>
      </c>
      <c r="K1917">
        <v>92</v>
      </c>
      <c r="L1917">
        <v>92</v>
      </c>
      <c r="M1917">
        <v>98.317269999999994</v>
      </c>
      <c r="N1917" s="4">
        <v>19770</v>
      </c>
      <c r="O1917" s="1">
        <v>3.5381099999999899</v>
      </c>
      <c r="P1917" s="1">
        <v>5.5720499999999999</v>
      </c>
      <c r="Q1917" s="1">
        <v>2093.61</v>
      </c>
      <c r="R1917" s="1"/>
    </row>
    <row r="1918" spans="1:18" x14ac:dyDescent="0.2">
      <c r="A1918" t="s">
        <v>138</v>
      </c>
      <c r="B1918">
        <v>2012</v>
      </c>
      <c r="C1918" t="s">
        <v>24</v>
      </c>
      <c r="D1918" s="1">
        <v>74.035330000000002</v>
      </c>
      <c r="E1918" s="1">
        <v>161.96719999999999</v>
      </c>
      <c r="F1918" s="2">
        <v>6.5950000000000002E-3</v>
      </c>
      <c r="G1918" s="2">
        <v>10.199999999999999</v>
      </c>
      <c r="H1918">
        <v>26.4</v>
      </c>
      <c r="I1918">
        <v>5.8</v>
      </c>
      <c r="J1918">
        <v>90</v>
      </c>
      <c r="K1918">
        <v>91</v>
      </c>
      <c r="L1918">
        <v>91</v>
      </c>
      <c r="M1918">
        <v>98.368919999999903</v>
      </c>
      <c r="N1918" s="4">
        <v>21110</v>
      </c>
      <c r="O1918" s="1">
        <v>3.27090999999999</v>
      </c>
      <c r="P1918" s="1">
        <v>5.4200900000000001</v>
      </c>
      <c r="Q1918" s="1">
        <v>2069.0160000000001</v>
      </c>
      <c r="R1918" s="1"/>
    </row>
    <row r="1919" spans="1:18" x14ac:dyDescent="0.2">
      <c r="A1919" t="s">
        <v>138</v>
      </c>
      <c r="B1919">
        <v>2013</v>
      </c>
      <c r="C1919" t="s">
        <v>24</v>
      </c>
      <c r="D1919" s="1">
        <v>74.20317</v>
      </c>
      <c r="E1919" s="1">
        <v>164.28639999999999</v>
      </c>
      <c r="F1919" s="2">
        <v>6.365E-3</v>
      </c>
      <c r="G1919" s="2">
        <v>10.43</v>
      </c>
      <c r="H1919">
        <v>26.5</v>
      </c>
      <c r="I1919">
        <v>6.1</v>
      </c>
      <c r="J1919">
        <v>96</v>
      </c>
      <c r="K1919">
        <v>94</v>
      </c>
      <c r="L1919">
        <v>94</v>
      </c>
      <c r="M1919">
        <v>98.420490000000001</v>
      </c>
      <c r="N1919" s="4">
        <v>22630</v>
      </c>
      <c r="O1919" s="1">
        <v>3.24065</v>
      </c>
      <c r="P1919" s="1">
        <v>5.3998200000000001</v>
      </c>
      <c r="Q1919" s="1">
        <v>2044.9570000000001</v>
      </c>
      <c r="R1919" s="1"/>
    </row>
    <row r="1920" spans="1:18" x14ac:dyDescent="0.2">
      <c r="A1920" t="s">
        <v>138</v>
      </c>
      <c r="B1920">
        <v>2014</v>
      </c>
      <c r="C1920" t="s">
        <v>24</v>
      </c>
      <c r="D1920" s="1">
        <v>74.457169999999905</v>
      </c>
      <c r="E1920" s="1">
        <v>158.90219999999999</v>
      </c>
      <c r="F1920" s="2">
        <v>6.1250000000000002E-3</v>
      </c>
      <c r="G1920" s="2">
        <v>10.6</v>
      </c>
      <c r="H1920">
        <v>26.5</v>
      </c>
      <c r="I1920">
        <v>6.4</v>
      </c>
      <c r="J1920">
        <v>95</v>
      </c>
      <c r="K1920">
        <v>92</v>
      </c>
      <c r="L1920">
        <v>92</v>
      </c>
      <c r="M1920">
        <v>98.471959999999996</v>
      </c>
      <c r="N1920" s="4">
        <v>23720</v>
      </c>
      <c r="O1920" s="1">
        <v>3.26119</v>
      </c>
      <c r="P1920" s="1">
        <v>5.4651500000000004</v>
      </c>
      <c r="Q1920" s="1">
        <v>2021.2190000000001</v>
      </c>
      <c r="R1920" s="1"/>
    </row>
    <row r="1921" spans="1:18" x14ac:dyDescent="0.2">
      <c r="A1921" t="s">
        <v>138</v>
      </c>
      <c r="B1921">
        <v>2015</v>
      </c>
      <c r="C1921" t="s">
        <v>24</v>
      </c>
      <c r="D1921" s="1">
        <v>74.760540000000006</v>
      </c>
      <c r="E1921" s="1">
        <v>154.32390000000001</v>
      </c>
      <c r="F1921" s="2">
        <v>5.86499999999999E-3</v>
      </c>
      <c r="G1921" s="2">
        <v>10.8</v>
      </c>
      <c r="H1921">
        <v>26.6</v>
      </c>
      <c r="I1921">
        <v>6.7</v>
      </c>
      <c r="J1921">
        <v>96</v>
      </c>
      <c r="K1921">
        <v>94</v>
      </c>
      <c r="L1921">
        <v>94</v>
      </c>
      <c r="M1921">
        <v>98.523359999999997</v>
      </c>
      <c r="N1921" s="4">
        <v>24580</v>
      </c>
      <c r="O1921" s="1">
        <v>3.3511099999999998</v>
      </c>
      <c r="P1921" s="1">
        <v>5.7106399999999997</v>
      </c>
      <c r="Q1921" s="1">
        <v>1997.674</v>
      </c>
      <c r="R1921" s="1"/>
    </row>
    <row r="1922" spans="1:18" x14ac:dyDescent="0.2">
      <c r="A1922" t="s">
        <v>138</v>
      </c>
      <c r="B1922">
        <v>2016</v>
      </c>
      <c r="C1922" t="s">
        <v>24</v>
      </c>
      <c r="D1922" s="1">
        <v>74.990200000000002</v>
      </c>
      <c r="E1922" s="1">
        <v>153.79599999999999</v>
      </c>
      <c r="F1922" s="2">
        <v>5.6049999999999997E-3</v>
      </c>
      <c r="G1922" s="2">
        <v>11.3</v>
      </c>
      <c r="H1922">
        <v>26.7</v>
      </c>
      <c r="I1922">
        <v>7</v>
      </c>
      <c r="J1922">
        <v>93</v>
      </c>
      <c r="K1922">
        <v>98</v>
      </c>
      <c r="L1922">
        <v>98</v>
      </c>
      <c r="M1922">
        <v>98.574780000000004</v>
      </c>
      <c r="N1922" s="4">
        <v>25770</v>
      </c>
      <c r="O1922" s="1">
        <v>3.4707699999999999</v>
      </c>
      <c r="P1922" s="1">
        <v>6.2149799999999997</v>
      </c>
      <c r="Q1922" s="1">
        <v>1974.2660000000001</v>
      </c>
      <c r="R1922" s="1"/>
    </row>
    <row r="1923" spans="1:18" x14ac:dyDescent="0.2">
      <c r="A1923" t="s">
        <v>139</v>
      </c>
      <c r="B1923">
        <v>2000</v>
      </c>
      <c r="C1923" t="s">
        <v>24</v>
      </c>
      <c r="D1923" s="1">
        <v>67.361040000000003</v>
      </c>
      <c r="E1923" s="1">
        <v>226.1508</v>
      </c>
      <c r="F1923" s="2">
        <v>2.7439999999999999E-2</v>
      </c>
      <c r="G1923" s="2">
        <v>6.7590199999999996</v>
      </c>
      <c r="H1923">
        <v>25.9</v>
      </c>
      <c r="I1923">
        <v>1.7</v>
      </c>
      <c r="J1923">
        <v>89</v>
      </c>
      <c r="K1923">
        <v>97</v>
      </c>
      <c r="L1923">
        <v>95</v>
      </c>
      <c r="M1923">
        <v>83.246399999999994</v>
      </c>
      <c r="N1923" s="4">
        <v>2270</v>
      </c>
      <c r="O1923" s="1">
        <v>2.4174899999999999</v>
      </c>
      <c r="P1923" s="1">
        <v>4.9383099999999898</v>
      </c>
      <c r="Q1923" s="1">
        <v>4202.6579999999904</v>
      </c>
      <c r="R1923" s="1"/>
    </row>
    <row r="1924" spans="1:18" x14ac:dyDescent="0.2">
      <c r="A1924" t="s">
        <v>139</v>
      </c>
      <c r="B1924">
        <v>2001</v>
      </c>
      <c r="C1924" t="s">
        <v>24</v>
      </c>
      <c r="D1924" s="1">
        <v>67.999809999999997</v>
      </c>
      <c r="E1924" s="1">
        <v>218.62370000000001</v>
      </c>
      <c r="F1924" s="2">
        <v>2.4289999999999999E-2</v>
      </c>
      <c r="G1924" s="2">
        <v>6.3422000000000001</v>
      </c>
      <c r="H1924">
        <v>26</v>
      </c>
      <c r="I1924">
        <v>1.7</v>
      </c>
      <c r="J1924">
        <v>94</v>
      </c>
      <c r="K1924">
        <v>98</v>
      </c>
      <c r="L1924">
        <v>97</v>
      </c>
      <c r="M1924">
        <v>83.520569999999907</v>
      </c>
      <c r="N1924" s="4">
        <v>2590</v>
      </c>
      <c r="O1924" s="1">
        <v>2.3879299999999999</v>
      </c>
      <c r="P1924" s="1">
        <v>5.19482</v>
      </c>
      <c r="Q1924" s="1">
        <v>4187.0929999999998</v>
      </c>
      <c r="R1924" s="1"/>
    </row>
    <row r="1925" spans="1:18" x14ac:dyDescent="0.2">
      <c r="A1925" t="s">
        <v>139</v>
      </c>
      <c r="B1925">
        <v>2002</v>
      </c>
      <c r="C1925" t="s">
        <v>24</v>
      </c>
      <c r="D1925" s="1">
        <v>67.938319999999905</v>
      </c>
      <c r="E1925" s="1">
        <v>215.50049999999999</v>
      </c>
      <c r="F1925" s="2">
        <v>2.1559999999999999E-2</v>
      </c>
      <c r="G1925" s="2">
        <v>5.8443800000000001</v>
      </c>
      <c r="H1925">
        <v>26</v>
      </c>
      <c r="I1925">
        <v>1.8</v>
      </c>
      <c r="J1925">
        <v>94</v>
      </c>
      <c r="K1925">
        <v>98</v>
      </c>
      <c r="L1925">
        <v>97</v>
      </c>
      <c r="M1925">
        <v>83.798459999999906</v>
      </c>
      <c r="N1925" s="4">
        <v>2840</v>
      </c>
      <c r="O1925" s="1">
        <v>2.95519</v>
      </c>
      <c r="P1925" s="1">
        <v>6.1694500000000003</v>
      </c>
      <c r="Q1925" s="1">
        <v>4178.2299999999996</v>
      </c>
      <c r="R1925" s="1"/>
    </row>
    <row r="1926" spans="1:18" x14ac:dyDescent="0.2">
      <c r="A1926" t="s">
        <v>139</v>
      </c>
      <c r="B1926">
        <v>2003</v>
      </c>
      <c r="C1926" t="s">
        <v>24</v>
      </c>
      <c r="D1926" s="1">
        <v>68.00873</v>
      </c>
      <c r="E1926" s="1">
        <v>216.5669</v>
      </c>
      <c r="F1926" s="2">
        <v>1.9554999999999999E-2</v>
      </c>
      <c r="G1926" s="2">
        <v>6.27027</v>
      </c>
      <c r="H1926">
        <v>26.1</v>
      </c>
      <c r="I1926">
        <v>1.9</v>
      </c>
      <c r="J1926">
        <v>96</v>
      </c>
      <c r="K1926">
        <v>98</v>
      </c>
      <c r="L1926">
        <v>98</v>
      </c>
      <c r="M1926">
        <v>84.080089999999998</v>
      </c>
      <c r="N1926" s="4">
        <v>3250</v>
      </c>
      <c r="O1926" s="1">
        <v>2.67794</v>
      </c>
      <c r="P1926" s="1">
        <v>5.8509799999999998</v>
      </c>
      <c r="Q1926" s="1">
        <v>4173.2740000000003</v>
      </c>
      <c r="R1926" s="1"/>
    </row>
    <row r="1927" spans="1:18" x14ac:dyDescent="0.2">
      <c r="A1927" t="s">
        <v>139</v>
      </c>
      <c r="B1927">
        <v>2004</v>
      </c>
      <c r="C1927" t="s">
        <v>24</v>
      </c>
      <c r="D1927" s="1">
        <v>68.403180000000006</v>
      </c>
      <c r="E1927" s="1">
        <v>216.31200000000001</v>
      </c>
      <c r="F1927" s="2">
        <v>1.8089999999999998E-2</v>
      </c>
      <c r="G1927" s="2">
        <v>7.6064399999999903</v>
      </c>
      <c r="H1927">
        <v>26.2</v>
      </c>
      <c r="I1927">
        <v>1.9</v>
      </c>
      <c r="J1927">
        <v>96</v>
      </c>
      <c r="K1927">
        <v>98</v>
      </c>
      <c r="L1927">
        <v>98</v>
      </c>
      <c r="M1927">
        <v>84.365619999999893</v>
      </c>
      <c r="N1927" s="4">
        <v>3630</v>
      </c>
      <c r="O1927" s="1">
        <v>4.4230799999999997</v>
      </c>
      <c r="P1927" s="1">
        <v>7.4748700000000001</v>
      </c>
      <c r="Q1927" s="1">
        <v>4167.9589999999998</v>
      </c>
      <c r="R1927" s="1"/>
    </row>
    <row r="1928" spans="1:18" x14ac:dyDescent="0.2">
      <c r="A1928" t="s">
        <v>139</v>
      </c>
      <c r="B1928">
        <v>2005</v>
      </c>
      <c r="C1928" t="s">
        <v>24</v>
      </c>
      <c r="D1928" s="1">
        <v>67.673069999999996</v>
      </c>
      <c r="E1928" s="1">
        <v>240.3708</v>
      </c>
      <c r="F1928" s="2">
        <v>1.6905E-2</v>
      </c>
      <c r="G1928" s="2">
        <v>11.810600000000001</v>
      </c>
      <c r="H1928">
        <v>26.3</v>
      </c>
      <c r="I1928">
        <v>2</v>
      </c>
      <c r="J1928">
        <v>97</v>
      </c>
      <c r="K1928">
        <v>99</v>
      </c>
      <c r="L1928">
        <v>98</v>
      </c>
      <c r="M1928">
        <v>84.69014</v>
      </c>
      <c r="N1928" s="4">
        <v>4000</v>
      </c>
      <c r="O1928" s="1">
        <v>4.1989700000000001</v>
      </c>
      <c r="P1928" s="1">
        <v>7.9639600000000002</v>
      </c>
      <c r="Q1928" s="1">
        <v>4159.2929999999997</v>
      </c>
      <c r="R1928" s="1"/>
    </row>
    <row r="1929" spans="1:18" x14ac:dyDescent="0.2">
      <c r="A1929" t="s">
        <v>139</v>
      </c>
      <c r="B1929">
        <v>2006</v>
      </c>
      <c r="C1929" t="s">
        <v>24</v>
      </c>
      <c r="D1929" s="1">
        <v>68.293169999999904</v>
      </c>
      <c r="E1929" s="1">
        <v>236.57339999999999</v>
      </c>
      <c r="F1929" s="2">
        <v>1.6119999999999999E-2</v>
      </c>
      <c r="G1929" s="2">
        <v>7.9433899999999902</v>
      </c>
      <c r="H1929">
        <v>26.4</v>
      </c>
      <c r="I1929">
        <v>2.1</v>
      </c>
      <c r="J1929">
        <v>96</v>
      </c>
      <c r="K1929">
        <v>98</v>
      </c>
      <c r="L1929">
        <v>97</v>
      </c>
      <c r="M1929">
        <v>85.051159999999996</v>
      </c>
      <c r="N1929" s="4">
        <v>4320</v>
      </c>
      <c r="O1929" s="1">
        <v>4.3281900000000002</v>
      </c>
      <c r="P1929" s="1">
        <v>8.7857000000000003</v>
      </c>
      <c r="Q1929" s="1">
        <v>4146.2650000000003</v>
      </c>
      <c r="R1929" s="1"/>
    </row>
    <row r="1930" spans="1:18" x14ac:dyDescent="0.2">
      <c r="A1930" t="s">
        <v>139</v>
      </c>
      <c r="B1930">
        <v>2007</v>
      </c>
      <c r="C1930" t="s">
        <v>24</v>
      </c>
      <c r="D1930" s="1">
        <v>68.654330000000002</v>
      </c>
      <c r="E1930" s="1">
        <v>232.31229999999999</v>
      </c>
      <c r="F1930" s="2">
        <v>1.5429999999999999E-2</v>
      </c>
      <c r="G1930" s="2">
        <v>7.8130300000000004</v>
      </c>
      <c r="H1930">
        <v>26.4</v>
      </c>
      <c r="I1930">
        <v>2.2000000000000002</v>
      </c>
      <c r="J1930">
        <v>96</v>
      </c>
      <c r="K1930">
        <v>93</v>
      </c>
      <c r="L1930">
        <v>92</v>
      </c>
      <c r="M1930">
        <v>85.412580000000005</v>
      </c>
      <c r="N1930" s="4">
        <v>4480</v>
      </c>
      <c r="O1930" s="1">
        <v>4.6909299999999998</v>
      </c>
      <c r="P1930" s="1">
        <v>9.1826000000000008</v>
      </c>
      <c r="Q1930" s="1">
        <v>4130.1359999999904</v>
      </c>
      <c r="R1930" s="1"/>
    </row>
    <row r="1931" spans="1:18" x14ac:dyDescent="0.2">
      <c r="A1931" t="s">
        <v>139</v>
      </c>
      <c r="B1931">
        <v>2008</v>
      </c>
      <c r="C1931" t="s">
        <v>24</v>
      </c>
      <c r="D1931" s="1">
        <v>69.258359999999996</v>
      </c>
      <c r="E1931" s="1">
        <v>221.7414</v>
      </c>
      <c r="F1931" s="2">
        <v>1.4829999999999999E-2</v>
      </c>
      <c r="G1931" s="2">
        <v>7.7211600000000002</v>
      </c>
      <c r="H1931">
        <v>26.5</v>
      </c>
      <c r="I1931">
        <v>2.4</v>
      </c>
      <c r="J1931">
        <v>95</v>
      </c>
      <c r="K1931">
        <v>96</v>
      </c>
      <c r="L1931">
        <v>90</v>
      </c>
      <c r="M1931">
        <v>85.774439999999998</v>
      </c>
      <c r="N1931" s="4">
        <v>4950</v>
      </c>
      <c r="O1931" s="1">
        <v>4.3986599999999996</v>
      </c>
      <c r="P1931" s="1">
        <v>9.1230499999999992</v>
      </c>
      <c r="Q1931" s="1">
        <v>4112.8909999999996</v>
      </c>
      <c r="R1931" s="1"/>
    </row>
    <row r="1932" spans="1:18" x14ac:dyDescent="0.2">
      <c r="A1932" t="s">
        <v>139</v>
      </c>
      <c r="B1932">
        <v>2009</v>
      </c>
      <c r="C1932" t="s">
        <v>24</v>
      </c>
      <c r="D1932" s="1">
        <v>69.18938</v>
      </c>
      <c r="E1932" s="1">
        <v>217.22309999999999</v>
      </c>
      <c r="F1932" s="2">
        <v>1.444E-2</v>
      </c>
      <c r="G1932" s="2">
        <v>6.24024</v>
      </c>
      <c r="H1932">
        <v>26.6</v>
      </c>
      <c r="I1932">
        <v>2.5</v>
      </c>
      <c r="J1932">
        <v>90</v>
      </c>
      <c r="K1932">
        <v>87</v>
      </c>
      <c r="L1932">
        <v>85</v>
      </c>
      <c r="M1932">
        <v>86.136709999999994</v>
      </c>
      <c r="N1932" s="4">
        <v>4520</v>
      </c>
      <c r="O1932" s="1">
        <v>4.8599600000000001</v>
      </c>
      <c r="P1932" s="1">
        <v>11.39546</v>
      </c>
      <c r="Q1932" s="1">
        <v>4097.518</v>
      </c>
      <c r="R1932" s="1"/>
    </row>
    <row r="1933" spans="1:18" x14ac:dyDescent="0.2">
      <c r="A1933" t="s">
        <v>139</v>
      </c>
      <c r="B1933">
        <v>2010</v>
      </c>
      <c r="C1933" t="s">
        <v>24</v>
      </c>
      <c r="D1933" s="1">
        <v>68.759799999999998</v>
      </c>
      <c r="E1933" s="1">
        <v>223.34030000000001</v>
      </c>
      <c r="F1933" s="2">
        <v>1.4154999999999999E-2</v>
      </c>
      <c r="G1933" s="2">
        <v>6.9194100000000001</v>
      </c>
      <c r="H1933">
        <v>26.6</v>
      </c>
      <c r="I1933">
        <v>2.7</v>
      </c>
      <c r="J1933">
        <v>97</v>
      </c>
      <c r="K1933">
        <v>97</v>
      </c>
      <c r="L1933">
        <v>90</v>
      </c>
      <c r="M1933">
        <v>86.499399999999994</v>
      </c>
      <c r="N1933" s="4">
        <v>4970</v>
      </c>
      <c r="O1933" s="1">
        <v>4.6463400000000004</v>
      </c>
      <c r="P1933" s="1">
        <v>10.131130000000001</v>
      </c>
      <c r="Q1933" s="1">
        <v>4086.0809999999901</v>
      </c>
      <c r="R1933" s="1"/>
    </row>
    <row r="1934" spans="1:18" x14ac:dyDescent="0.2">
      <c r="A1934" t="s">
        <v>139</v>
      </c>
      <c r="B1934">
        <v>2011</v>
      </c>
      <c r="C1934" t="s">
        <v>24</v>
      </c>
      <c r="D1934" s="1">
        <v>70.512699999999995</v>
      </c>
      <c r="E1934" s="1">
        <v>183.15299999999999</v>
      </c>
      <c r="F1934" s="2">
        <v>1.4085E-2</v>
      </c>
      <c r="G1934" s="2">
        <v>8.2132100000000001</v>
      </c>
      <c r="H1934">
        <v>26.7</v>
      </c>
      <c r="I1934">
        <v>2.9</v>
      </c>
      <c r="J1934">
        <v>91</v>
      </c>
      <c r="K1934">
        <v>96</v>
      </c>
      <c r="L1934">
        <v>93</v>
      </c>
      <c r="M1934">
        <v>86.86251</v>
      </c>
      <c r="N1934" s="4">
        <v>5360</v>
      </c>
      <c r="O1934" s="1">
        <v>4.2451800000000004</v>
      </c>
      <c r="P1934" s="1">
        <v>9.0967000000000002</v>
      </c>
      <c r="Q1934" s="1">
        <v>4079.1640000000002</v>
      </c>
      <c r="R1934" s="1"/>
    </row>
    <row r="1935" spans="1:18" x14ac:dyDescent="0.2">
      <c r="A1935" t="s">
        <v>139</v>
      </c>
      <c r="B1935">
        <v>2012</v>
      </c>
      <c r="C1935" t="s">
        <v>24</v>
      </c>
      <c r="D1935" s="1">
        <v>70.564880000000002</v>
      </c>
      <c r="E1935" s="1">
        <v>183.13059999999999</v>
      </c>
      <c r="F1935" s="2">
        <v>1.3990000000000001E-2</v>
      </c>
      <c r="G1935" s="2">
        <v>8.3010199999999994</v>
      </c>
      <c r="H1935">
        <v>26.8</v>
      </c>
      <c r="I1935">
        <v>3.1</v>
      </c>
      <c r="J1935">
        <v>91</v>
      </c>
      <c r="K1935">
        <v>92</v>
      </c>
      <c r="L1935">
        <v>92</v>
      </c>
      <c r="M1935">
        <v>87.226039999999998</v>
      </c>
      <c r="N1935" s="4">
        <v>5550</v>
      </c>
      <c r="O1935" s="1">
        <v>4.4354100000000001</v>
      </c>
      <c r="P1935" s="1">
        <v>9.1396199999999901</v>
      </c>
      <c r="Q1935" s="1">
        <v>4075.808</v>
      </c>
      <c r="R1935" s="1"/>
    </row>
    <row r="1936" spans="1:18" x14ac:dyDescent="0.2">
      <c r="A1936" t="s">
        <v>139</v>
      </c>
      <c r="B1936">
        <v>2013</v>
      </c>
      <c r="C1936" t="s">
        <v>24</v>
      </c>
      <c r="D1936" s="1">
        <v>71.336740000000006</v>
      </c>
      <c r="E1936" s="1">
        <v>170.4425</v>
      </c>
      <c r="F1936" s="2">
        <v>1.406E-2</v>
      </c>
      <c r="G1936" s="2">
        <v>8.4814299999999996</v>
      </c>
      <c r="H1936">
        <v>26.8</v>
      </c>
      <c r="I1936">
        <v>3.4</v>
      </c>
      <c r="J1936">
        <v>91</v>
      </c>
      <c r="K1936">
        <v>92</v>
      </c>
      <c r="L1936">
        <v>90</v>
      </c>
      <c r="M1936">
        <v>87.58999</v>
      </c>
      <c r="N1936" s="4">
        <v>6170</v>
      </c>
      <c r="O1936" s="1">
        <v>4.0549900000000001</v>
      </c>
      <c r="P1936" s="1">
        <v>8.6829999999999998</v>
      </c>
      <c r="Q1936" s="1">
        <v>4074.5909999999999</v>
      </c>
      <c r="R1936" s="1"/>
    </row>
    <row r="1937" spans="1:18" x14ac:dyDescent="0.2">
      <c r="A1937" t="s">
        <v>139</v>
      </c>
      <c r="B1937">
        <v>2014</v>
      </c>
      <c r="C1937" t="s">
        <v>24</v>
      </c>
      <c r="D1937" s="1">
        <v>70.829350000000005</v>
      </c>
      <c r="E1937" s="1">
        <v>180.4</v>
      </c>
      <c r="F1937" s="2">
        <v>1.4069999999999999E-2</v>
      </c>
      <c r="G1937" s="2">
        <v>7.3972499999999997</v>
      </c>
      <c r="H1937">
        <v>26.9</v>
      </c>
      <c r="I1937">
        <v>3.6</v>
      </c>
      <c r="J1937">
        <v>90</v>
      </c>
      <c r="K1937">
        <v>92</v>
      </c>
      <c r="L1937">
        <v>90</v>
      </c>
      <c r="M1937">
        <v>87.954350000000005</v>
      </c>
      <c r="N1937" s="4">
        <v>6560</v>
      </c>
      <c r="O1937" s="1">
        <v>4.2598799999999999</v>
      </c>
      <c r="P1937" s="1">
        <v>8.6327599999999993</v>
      </c>
      <c r="Q1937" s="1">
        <v>4073.4070000000002</v>
      </c>
      <c r="R1937" s="1"/>
    </row>
    <row r="1938" spans="1:18" x14ac:dyDescent="0.2">
      <c r="A1938" t="s">
        <v>139</v>
      </c>
      <c r="B1938">
        <v>2015</v>
      </c>
      <c r="C1938" t="s">
        <v>24</v>
      </c>
      <c r="D1938" s="1">
        <v>70.758799999999994</v>
      </c>
      <c r="E1938" s="1">
        <v>183.60299999999901</v>
      </c>
      <c r="F1938" s="2">
        <v>1.4069999999999999E-2</v>
      </c>
      <c r="G1938" s="2">
        <v>6.7593100000000002</v>
      </c>
      <c r="H1938">
        <v>27</v>
      </c>
      <c r="I1938">
        <v>3.9</v>
      </c>
      <c r="J1938">
        <v>89</v>
      </c>
      <c r="K1938">
        <v>88</v>
      </c>
      <c r="L1938">
        <v>87</v>
      </c>
      <c r="M1938">
        <v>88.317759999999893</v>
      </c>
      <c r="N1938" s="4">
        <v>6440</v>
      </c>
      <c r="O1938" s="1">
        <v>3.8970400000000001</v>
      </c>
      <c r="P1938" s="1">
        <v>8.5576399999999992</v>
      </c>
      <c r="Q1938" s="1">
        <v>4070.7</v>
      </c>
      <c r="R1938" s="1"/>
    </row>
    <row r="1939" spans="1:18" x14ac:dyDescent="0.2">
      <c r="A1939" t="s">
        <v>139</v>
      </c>
      <c r="B1939">
        <v>2016</v>
      </c>
      <c r="C1939" t="s">
        <v>24</v>
      </c>
      <c r="D1939" s="1">
        <v>71.497879999999995</v>
      </c>
      <c r="E1939" s="1">
        <v>166.75389999999999</v>
      </c>
      <c r="F1939" s="2">
        <v>1.4075000000000001E-2</v>
      </c>
      <c r="G1939" s="2">
        <v>7.2220300000000002</v>
      </c>
      <c r="H1939">
        <v>27</v>
      </c>
      <c r="I1939">
        <v>4.2</v>
      </c>
      <c r="J1939">
        <v>88</v>
      </c>
      <c r="K1939">
        <v>91</v>
      </c>
      <c r="L1939">
        <v>89</v>
      </c>
      <c r="M1939">
        <v>88.685059999999993</v>
      </c>
      <c r="N1939" s="4">
        <v>6790</v>
      </c>
      <c r="O1939" s="1">
        <v>3.67679</v>
      </c>
      <c r="P1939" s="1">
        <v>7.5359299999999996</v>
      </c>
      <c r="Q1939" s="1">
        <v>4066.009</v>
      </c>
      <c r="R1939" s="1"/>
    </row>
    <row r="1940" spans="1:18" x14ac:dyDescent="0.2">
      <c r="A1940" t="s">
        <v>140</v>
      </c>
      <c r="B1940">
        <v>2000</v>
      </c>
      <c r="C1940" t="s">
        <v>24</v>
      </c>
      <c r="D1940" s="1">
        <v>73.006720000000001</v>
      </c>
      <c r="E1940" s="1">
        <v>123.6913</v>
      </c>
      <c r="F1940" s="2">
        <v>1.51949999999999E-2</v>
      </c>
      <c r="G1940" s="2">
        <v>4.4929199999999998</v>
      </c>
      <c r="H1940">
        <v>25.6</v>
      </c>
      <c r="I1940">
        <v>4</v>
      </c>
      <c r="J1940">
        <v>97</v>
      </c>
      <c r="K1940">
        <v>96</v>
      </c>
      <c r="L1940">
        <v>95</v>
      </c>
      <c r="M1940">
        <v>99.314679999999996</v>
      </c>
      <c r="N1940" s="4">
        <v>6010</v>
      </c>
      <c r="O1940" s="1">
        <v>4.7122099999999998</v>
      </c>
      <c r="P1940" s="1">
        <v>8.8699200000000005</v>
      </c>
      <c r="Q1940" s="1">
        <v>2034.819</v>
      </c>
      <c r="R1940" s="1"/>
    </row>
    <row r="1941" spans="1:18" x14ac:dyDescent="0.2">
      <c r="A1941" t="s">
        <v>140</v>
      </c>
      <c r="B1941">
        <v>2001</v>
      </c>
      <c r="C1941" t="s">
        <v>24</v>
      </c>
      <c r="D1941" s="1">
        <v>73.341560000000001</v>
      </c>
      <c r="E1941" s="1">
        <v>128.00919999999999</v>
      </c>
      <c r="F1941" s="2">
        <v>1.4075000000000001E-2</v>
      </c>
      <c r="G1941" s="2">
        <v>4.3979400000000002</v>
      </c>
      <c r="H1941">
        <v>25.7</v>
      </c>
      <c r="I1941">
        <v>4.3</v>
      </c>
      <c r="J1941">
        <v>92</v>
      </c>
      <c r="K1941">
        <v>91</v>
      </c>
      <c r="L1941">
        <v>91</v>
      </c>
      <c r="M1941">
        <v>99.311940000000007</v>
      </c>
      <c r="N1941" s="4">
        <v>5980</v>
      </c>
      <c r="O1941" s="1">
        <v>4.5579000000000001</v>
      </c>
      <c r="P1941" s="1">
        <v>8.3815899999999992</v>
      </c>
      <c r="Q1941" s="1">
        <v>2042.8420000000001</v>
      </c>
      <c r="R1941" s="1"/>
    </row>
    <row r="1942" spans="1:18" x14ac:dyDescent="0.2">
      <c r="A1942" t="s">
        <v>140</v>
      </c>
      <c r="B1942">
        <v>2002</v>
      </c>
      <c r="C1942" t="s">
        <v>24</v>
      </c>
      <c r="D1942" s="1">
        <v>73.204089999999994</v>
      </c>
      <c r="E1942" s="1">
        <v>127.0311</v>
      </c>
      <c r="F1942" s="2">
        <v>1.3180000000000001E-2</v>
      </c>
      <c r="G1942" s="2">
        <v>4.6653099999999998</v>
      </c>
      <c r="H1942">
        <v>25.8</v>
      </c>
      <c r="I1942">
        <v>4.5</v>
      </c>
      <c r="J1942">
        <v>98</v>
      </c>
      <c r="K1942">
        <v>97</v>
      </c>
      <c r="L1942">
        <v>96</v>
      </c>
      <c r="M1942">
        <v>99.309200000000004</v>
      </c>
      <c r="N1942" s="4">
        <v>6230</v>
      </c>
      <c r="O1942" s="1">
        <v>4.7312099999999999</v>
      </c>
      <c r="P1942" s="1">
        <v>8.9782700000000002</v>
      </c>
      <c r="Q1942" s="1">
        <v>2048.9279999999999</v>
      </c>
      <c r="R1942" s="1"/>
    </row>
    <row r="1943" spans="1:18" x14ac:dyDescent="0.2">
      <c r="A1943" t="s">
        <v>140</v>
      </c>
      <c r="B1943">
        <v>2003</v>
      </c>
      <c r="C1943" t="s">
        <v>24</v>
      </c>
      <c r="D1943" s="1">
        <v>73.605930000000001</v>
      </c>
      <c r="E1943" s="1">
        <v>124.4667</v>
      </c>
      <c r="F1943" s="2">
        <v>1.256E-2</v>
      </c>
      <c r="G1943" s="2">
        <v>5.18323</v>
      </c>
      <c r="H1943">
        <v>25.8</v>
      </c>
      <c r="I1943">
        <v>4.7</v>
      </c>
      <c r="J1943">
        <v>96</v>
      </c>
      <c r="K1943">
        <v>96</v>
      </c>
      <c r="L1943">
        <v>96</v>
      </c>
      <c r="M1943">
        <v>99.306460000000001</v>
      </c>
      <c r="N1943" s="4">
        <v>6420</v>
      </c>
      <c r="O1943" s="1">
        <v>4.9539799999999996</v>
      </c>
      <c r="P1943" s="1">
        <v>9.0085800000000003</v>
      </c>
      <c r="Q1943" s="1">
        <v>2053.4259999999999</v>
      </c>
      <c r="R1943" s="1"/>
    </row>
    <row r="1944" spans="1:18" x14ac:dyDescent="0.2">
      <c r="A1944" t="s">
        <v>140</v>
      </c>
      <c r="B1944">
        <v>2004</v>
      </c>
      <c r="C1944" t="s">
        <v>24</v>
      </c>
      <c r="D1944" s="1">
        <v>73.937849999999997</v>
      </c>
      <c r="E1944" s="1">
        <v>118.7842</v>
      </c>
      <c r="F1944" s="2">
        <v>1.2095E-2</v>
      </c>
      <c r="G1944" s="2">
        <v>4.9768400000000002</v>
      </c>
      <c r="H1944">
        <v>25.9</v>
      </c>
      <c r="I1944">
        <v>4.9000000000000004</v>
      </c>
      <c r="J1944">
        <v>96</v>
      </c>
      <c r="K1944">
        <v>95</v>
      </c>
      <c r="L1944">
        <v>94</v>
      </c>
      <c r="M1944">
        <v>99.303700000000006</v>
      </c>
      <c r="N1944" s="4">
        <v>7040</v>
      </c>
      <c r="O1944" s="1">
        <v>4.7195900000000002</v>
      </c>
      <c r="P1944" s="1">
        <v>8.4650499999999997</v>
      </c>
      <c r="Q1944" s="1">
        <v>2057.0479999999998</v>
      </c>
      <c r="R1944" s="1"/>
    </row>
    <row r="1945" spans="1:18" x14ac:dyDescent="0.2">
      <c r="A1945" t="s">
        <v>140</v>
      </c>
      <c r="B1945">
        <v>2005</v>
      </c>
      <c r="C1945" t="s">
        <v>24</v>
      </c>
      <c r="D1945" s="1">
        <v>74.018140000000002</v>
      </c>
      <c r="E1945" s="1">
        <v>118.02670000000001</v>
      </c>
      <c r="F1945" s="2">
        <v>1.171E-2</v>
      </c>
      <c r="G1945" s="2">
        <v>4.2399199999999997</v>
      </c>
      <c r="H1945">
        <v>25.9</v>
      </c>
      <c r="I1945">
        <v>5.0999999999999996</v>
      </c>
      <c r="J1945">
        <v>96</v>
      </c>
      <c r="K1945">
        <v>98</v>
      </c>
      <c r="L1945">
        <v>97</v>
      </c>
      <c r="M1945">
        <v>99.303550000000001</v>
      </c>
      <c r="N1945" s="4">
        <v>7620</v>
      </c>
      <c r="O1945" s="1">
        <v>4.3757900000000003</v>
      </c>
      <c r="P1945" s="1">
        <v>7.6790799999999999</v>
      </c>
      <c r="Q1945" s="1">
        <v>2060.2729999999901</v>
      </c>
      <c r="R1945" s="1"/>
    </row>
    <row r="1946" spans="1:18" x14ac:dyDescent="0.2">
      <c r="A1946" t="s">
        <v>140</v>
      </c>
      <c r="B1946">
        <v>2006</v>
      </c>
      <c r="C1946" t="s">
        <v>24</v>
      </c>
      <c r="D1946" s="1">
        <v>74.080860000000001</v>
      </c>
      <c r="E1946" s="1">
        <v>120.1661</v>
      </c>
      <c r="F1946" s="2">
        <v>1.13599999999999E-2</v>
      </c>
      <c r="G1946" s="2">
        <v>3.7863699999999998</v>
      </c>
      <c r="H1946">
        <v>26</v>
      </c>
      <c r="I1946">
        <v>5.4</v>
      </c>
      <c r="J1946">
        <v>94</v>
      </c>
      <c r="K1946">
        <v>92</v>
      </c>
      <c r="L1946">
        <v>93</v>
      </c>
      <c r="M1946">
        <v>98.564369999999997</v>
      </c>
      <c r="N1946" s="4">
        <v>8550</v>
      </c>
      <c r="O1946" s="1">
        <v>4.21516</v>
      </c>
      <c r="P1946" s="1">
        <v>7.3831499999999997</v>
      </c>
      <c r="Q1946" s="1">
        <v>2063.1309999999999</v>
      </c>
      <c r="R1946" s="1"/>
    </row>
    <row r="1947" spans="1:18" x14ac:dyDescent="0.2">
      <c r="A1947" t="s">
        <v>140</v>
      </c>
      <c r="B1947">
        <v>2007</v>
      </c>
      <c r="C1947" t="s">
        <v>24</v>
      </c>
      <c r="D1947" s="1">
        <v>73.863240000000005</v>
      </c>
      <c r="E1947" s="1">
        <v>118.2779</v>
      </c>
      <c r="F1947" s="2">
        <v>1.1010000000000001E-2</v>
      </c>
      <c r="G1947" s="2">
        <v>3.8389000000000002</v>
      </c>
      <c r="H1947">
        <v>26.1</v>
      </c>
      <c r="I1947">
        <v>5.7</v>
      </c>
      <c r="J1947">
        <v>96</v>
      </c>
      <c r="K1947">
        <v>96</v>
      </c>
      <c r="L1947">
        <v>95</v>
      </c>
      <c r="M1947">
        <v>97.793350000000004</v>
      </c>
      <c r="N1947" s="4">
        <v>8810</v>
      </c>
      <c r="O1947" s="1">
        <v>4.0400799999999997</v>
      </c>
      <c r="P1947" s="1">
        <v>6.5706499999999997</v>
      </c>
      <c r="Q1947" s="1">
        <v>2065.4259999999999</v>
      </c>
      <c r="R1947" s="1"/>
    </row>
    <row r="1948" spans="1:18" x14ac:dyDescent="0.2">
      <c r="A1948" t="s">
        <v>140</v>
      </c>
      <c r="B1948">
        <v>2008</v>
      </c>
      <c r="C1948" t="s">
        <v>24</v>
      </c>
      <c r="D1948" s="1">
        <v>74.491690000000006</v>
      </c>
      <c r="E1948" s="1">
        <v>109.3049</v>
      </c>
      <c r="F1948" s="2">
        <v>1.0630000000000001E-2</v>
      </c>
      <c r="G1948" s="2">
        <v>4.0216000000000003</v>
      </c>
      <c r="H1948">
        <v>26.1</v>
      </c>
      <c r="I1948">
        <v>6</v>
      </c>
      <c r="J1948">
        <v>98</v>
      </c>
      <c r="K1948">
        <v>96</v>
      </c>
      <c r="L1948">
        <v>95</v>
      </c>
      <c r="M1948">
        <v>97.02413</v>
      </c>
      <c r="N1948" s="4">
        <v>10290</v>
      </c>
      <c r="O1948" s="1">
        <v>4.23245</v>
      </c>
      <c r="P1948" s="1">
        <v>6.5531800000000002</v>
      </c>
      <c r="Q1948" s="1">
        <v>2067.3130000000001</v>
      </c>
      <c r="R1948" s="1"/>
    </row>
    <row r="1949" spans="1:18" x14ac:dyDescent="0.2">
      <c r="A1949" t="s">
        <v>140</v>
      </c>
      <c r="B1949">
        <v>2009</v>
      </c>
      <c r="C1949" t="s">
        <v>24</v>
      </c>
      <c r="D1949" s="1">
        <v>74.658819999999906</v>
      </c>
      <c r="E1949" s="1">
        <v>108.8553</v>
      </c>
      <c r="F1949" s="2">
        <v>1.022E-2</v>
      </c>
      <c r="G1949" s="2">
        <v>3.6652399999999998</v>
      </c>
      <c r="H1949">
        <v>26.2</v>
      </c>
      <c r="I1949">
        <v>6.3</v>
      </c>
      <c r="J1949">
        <v>96</v>
      </c>
      <c r="K1949">
        <v>96</v>
      </c>
      <c r="L1949">
        <v>96</v>
      </c>
      <c r="M1949">
        <v>96.255849999999995</v>
      </c>
      <c r="N1949" s="4">
        <v>10840</v>
      </c>
      <c r="O1949" s="1">
        <v>4.09192</v>
      </c>
      <c r="P1949" s="1">
        <v>6.5284599999999999</v>
      </c>
      <c r="Q1949" s="1">
        <v>2069.0389999999902</v>
      </c>
      <c r="R1949" s="1"/>
    </row>
    <row r="1950" spans="1:18" x14ac:dyDescent="0.2">
      <c r="A1950" t="s">
        <v>140</v>
      </c>
      <c r="B1950">
        <v>2010</v>
      </c>
      <c r="C1950" t="s">
        <v>24</v>
      </c>
      <c r="D1950" s="1">
        <v>74.829319999999996</v>
      </c>
      <c r="E1950" s="1">
        <v>105.8477</v>
      </c>
      <c r="F1950" s="2">
        <v>9.8200000000000006E-3</v>
      </c>
      <c r="G1950" s="2">
        <v>3.5337399999999999</v>
      </c>
      <c r="H1950">
        <v>26.3</v>
      </c>
      <c r="I1950">
        <v>6.7</v>
      </c>
      <c r="J1950">
        <v>98</v>
      </c>
      <c r="K1950">
        <v>95</v>
      </c>
      <c r="L1950">
        <v>95</v>
      </c>
      <c r="M1950">
        <v>95.487690000000001</v>
      </c>
      <c r="N1950" s="4">
        <v>11120</v>
      </c>
      <c r="O1950" s="1">
        <v>4.0665699999999996</v>
      </c>
      <c r="P1950" s="1">
        <v>6.7137000000000002</v>
      </c>
      <c r="Q1950" s="1">
        <v>2070.741</v>
      </c>
      <c r="R1950" s="1"/>
    </row>
    <row r="1951" spans="1:18" x14ac:dyDescent="0.2">
      <c r="A1951" t="s">
        <v>140</v>
      </c>
      <c r="B1951">
        <v>2011</v>
      </c>
      <c r="C1951" t="s">
        <v>24</v>
      </c>
      <c r="D1951" s="1">
        <v>75.034120000000001</v>
      </c>
      <c r="E1951" s="1">
        <v>101.67230000000001</v>
      </c>
      <c r="F1951" s="2">
        <v>9.4649999999999995E-3</v>
      </c>
      <c r="G1951" s="2">
        <v>3.5259</v>
      </c>
      <c r="H1951">
        <v>26.4</v>
      </c>
      <c r="I1951">
        <v>7</v>
      </c>
      <c r="J1951">
        <v>97</v>
      </c>
      <c r="K1951">
        <v>97</v>
      </c>
      <c r="L1951">
        <v>96</v>
      </c>
      <c r="M1951">
        <v>94.718769999999907</v>
      </c>
      <c r="N1951" s="4">
        <v>11400</v>
      </c>
      <c r="O1951" s="1">
        <v>4.0569899999999999</v>
      </c>
      <c r="P1951" s="1">
        <v>6.5188699999999997</v>
      </c>
      <c r="Q1951" s="1">
        <v>2072.4870000000001</v>
      </c>
      <c r="R1951" s="1"/>
    </row>
    <row r="1952" spans="1:18" x14ac:dyDescent="0.2">
      <c r="A1952" t="s">
        <v>140</v>
      </c>
      <c r="B1952">
        <v>2012</v>
      </c>
      <c r="C1952" t="s">
        <v>24</v>
      </c>
      <c r="D1952" s="1">
        <v>75.104640000000003</v>
      </c>
      <c r="E1952" s="1">
        <v>102.0622</v>
      </c>
      <c r="F1952" s="2">
        <v>9.1699999999999993E-3</v>
      </c>
      <c r="G1952" s="2">
        <v>3.5390299999999999</v>
      </c>
      <c r="H1952">
        <v>26.4</v>
      </c>
      <c r="I1952">
        <v>7.4</v>
      </c>
      <c r="J1952">
        <v>96</v>
      </c>
      <c r="K1952">
        <v>97</v>
      </c>
      <c r="L1952">
        <v>95</v>
      </c>
      <c r="M1952">
        <v>93.948269999999994</v>
      </c>
      <c r="N1952" s="4">
        <v>11580</v>
      </c>
      <c r="O1952" s="1">
        <v>4.1349599999999898</v>
      </c>
      <c r="P1952" s="1">
        <v>6.6146799999999999</v>
      </c>
      <c r="Q1952" s="1">
        <v>2074.2779999999998</v>
      </c>
      <c r="R1952" s="1"/>
    </row>
    <row r="1953" spans="1:18" x14ac:dyDescent="0.2">
      <c r="A1953" t="s">
        <v>140</v>
      </c>
      <c r="B1953">
        <v>2013</v>
      </c>
      <c r="C1953" t="s">
        <v>24</v>
      </c>
      <c r="D1953" s="1">
        <v>75.632249999999999</v>
      </c>
      <c r="E1953" s="1">
        <v>98.452550000000002</v>
      </c>
      <c r="F1953" s="2">
        <v>8.9549999999999994E-3</v>
      </c>
      <c r="G1953" s="2">
        <v>3.6125500000000001</v>
      </c>
      <c r="H1953">
        <v>26.5</v>
      </c>
      <c r="I1953">
        <v>7.9</v>
      </c>
      <c r="J1953">
        <v>96</v>
      </c>
      <c r="K1953">
        <v>98</v>
      </c>
      <c r="L1953">
        <v>98</v>
      </c>
      <c r="M1953">
        <v>93.175309999999996</v>
      </c>
      <c r="N1953" s="4">
        <v>12350</v>
      </c>
      <c r="O1953" s="1">
        <v>4.4111199999999897</v>
      </c>
      <c r="P1953" s="1">
        <v>6.7192800000000004</v>
      </c>
      <c r="Q1953" s="1">
        <v>2076.067</v>
      </c>
      <c r="R1953" s="1"/>
    </row>
    <row r="1954" spans="1:18" x14ac:dyDescent="0.2">
      <c r="A1954" t="s">
        <v>140</v>
      </c>
      <c r="B1954">
        <v>2014</v>
      </c>
      <c r="C1954" t="s">
        <v>24</v>
      </c>
      <c r="D1954" s="1">
        <v>75.582340000000002</v>
      </c>
      <c r="E1954" s="1">
        <v>98.162669999999906</v>
      </c>
      <c r="F1954" s="2">
        <v>8.7449999999999993E-3</v>
      </c>
      <c r="G1954" s="2">
        <v>3.5592800000000002</v>
      </c>
      <c r="H1954">
        <v>26.6</v>
      </c>
      <c r="I1954">
        <v>8.3000000000000007</v>
      </c>
      <c r="J1954">
        <v>93</v>
      </c>
      <c r="K1954">
        <v>96</v>
      </c>
      <c r="L1954">
        <v>95</v>
      </c>
      <c r="M1954">
        <v>93.169560000000004</v>
      </c>
      <c r="N1954" s="4">
        <v>13120</v>
      </c>
      <c r="O1954" s="1">
        <v>4.0187200000000001</v>
      </c>
      <c r="P1954" s="1">
        <v>6.28993</v>
      </c>
      <c r="Q1954" s="1">
        <v>2077.7750000000001</v>
      </c>
      <c r="R1954" s="1"/>
    </row>
    <row r="1955" spans="1:18" x14ac:dyDescent="0.2">
      <c r="A1955" t="s">
        <v>140</v>
      </c>
      <c r="B1955">
        <v>2015</v>
      </c>
      <c r="C1955" t="s">
        <v>24</v>
      </c>
      <c r="D1955" s="1">
        <v>75.709590000000006</v>
      </c>
      <c r="E1955" s="1">
        <v>96.987719999999996</v>
      </c>
      <c r="F1955" s="2">
        <v>8.5399999999999903E-3</v>
      </c>
      <c r="G1955" s="2">
        <v>3.5747499999999999</v>
      </c>
      <c r="H1955">
        <v>26.7</v>
      </c>
      <c r="I1955">
        <v>8.8000000000000007</v>
      </c>
      <c r="J1955">
        <v>89</v>
      </c>
      <c r="K1955">
        <v>92</v>
      </c>
      <c r="L1955">
        <v>91</v>
      </c>
      <c r="M1955">
        <v>93.162049999999994</v>
      </c>
      <c r="N1955" s="4">
        <v>13400</v>
      </c>
      <c r="O1955" s="1">
        <v>4.1193</v>
      </c>
      <c r="P1955" s="1">
        <v>6.3422799999999997</v>
      </c>
      <c r="Q1955" s="1">
        <v>2079.328</v>
      </c>
      <c r="R1955" s="1"/>
    </row>
    <row r="1956" spans="1:18" x14ac:dyDescent="0.2">
      <c r="A1956" t="s">
        <v>140</v>
      </c>
      <c r="B1956">
        <v>2016</v>
      </c>
      <c r="C1956" t="s">
        <v>24</v>
      </c>
      <c r="D1956" s="1">
        <v>75.859009999999998</v>
      </c>
      <c r="E1956" s="1">
        <v>95.825130000000001</v>
      </c>
      <c r="F1956" s="2">
        <v>8.33499999999999E-3</v>
      </c>
      <c r="G1956" s="2">
        <v>3.63089</v>
      </c>
      <c r="H1956">
        <v>26.8</v>
      </c>
      <c r="I1956">
        <v>9.3000000000000007</v>
      </c>
      <c r="J1956">
        <v>82</v>
      </c>
      <c r="K1956">
        <v>95</v>
      </c>
      <c r="L1956">
        <v>95</v>
      </c>
      <c r="M1956">
        <v>93.152659999999997</v>
      </c>
      <c r="N1956" s="4">
        <v>14220</v>
      </c>
      <c r="O1956" s="1">
        <v>4.0607300000000004</v>
      </c>
      <c r="P1956" s="1">
        <v>6.3794300000000002</v>
      </c>
      <c r="Q1956" s="1">
        <v>2080.7429999999999</v>
      </c>
      <c r="R1956" s="1"/>
    </row>
    <row r="1957" spans="1:18" x14ac:dyDescent="0.2">
      <c r="A1957" t="s">
        <v>141</v>
      </c>
      <c r="B1957">
        <v>2000</v>
      </c>
      <c r="C1957" t="s">
        <v>24</v>
      </c>
      <c r="D1957" s="1">
        <v>78.049189999999996</v>
      </c>
      <c r="E1957" s="1">
        <v>69.510639999999995</v>
      </c>
      <c r="F1957" s="2">
        <v>7.4849999999999899E-3</v>
      </c>
      <c r="G1957" s="2">
        <v>5.9402699999999999</v>
      </c>
      <c r="H1957">
        <v>26.9</v>
      </c>
      <c r="I1957">
        <v>11.4</v>
      </c>
      <c r="J1957">
        <v>74</v>
      </c>
      <c r="K1957">
        <v>94</v>
      </c>
      <c r="L1957">
        <v>94</v>
      </c>
      <c r="M1957">
        <v>100</v>
      </c>
      <c r="N1957" s="4">
        <v>19010</v>
      </c>
      <c r="O1957" s="1">
        <v>4.7378499999999999</v>
      </c>
      <c r="P1957" s="1">
        <v>6.5991399999999896</v>
      </c>
      <c r="Q1957" s="1">
        <v>393.64499999999998</v>
      </c>
      <c r="R1957" s="1"/>
    </row>
    <row r="1958" spans="1:18" x14ac:dyDescent="0.2">
      <c r="A1958" t="s">
        <v>141</v>
      </c>
      <c r="B1958">
        <v>2001</v>
      </c>
      <c r="C1958" t="s">
        <v>24</v>
      </c>
      <c r="D1958" s="1">
        <v>78.423209999999997</v>
      </c>
      <c r="E1958" s="1">
        <v>68.957459999999998</v>
      </c>
      <c r="F1958" s="2">
        <v>7.2150000000000001E-3</v>
      </c>
      <c r="G1958" s="2">
        <v>5.9946199999999896</v>
      </c>
      <c r="H1958">
        <v>26.9</v>
      </c>
      <c r="I1958">
        <v>11.5</v>
      </c>
      <c r="J1958">
        <v>70</v>
      </c>
      <c r="K1958">
        <v>95</v>
      </c>
      <c r="L1958">
        <v>95</v>
      </c>
      <c r="M1958">
        <v>100</v>
      </c>
      <c r="N1958" s="4">
        <v>19800</v>
      </c>
      <c r="O1958" s="1">
        <v>4.8323900000000002</v>
      </c>
      <c r="P1958" s="1">
        <v>7.0374600000000003</v>
      </c>
      <c r="Q1958" s="1">
        <v>396.32799999999997</v>
      </c>
      <c r="R1958" s="1"/>
    </row>
    <row r="1959" spans="1:18" x14ac:dyDescent="0.2">
      <c r="A1959" t="s">
        <v>141</v>
      </c>
      <c r="B1959">
        <v>2002</v>
      </c>
      <c r="C1959" t="s">
        <v>24</v>
      </c>
      <c r="D1959" s="1">
        <v>78.618229999999997</v>
      </c>
      <c r="E1959" s="1">
        <v>67.732740000000007</v>
      </c>
      <c r="F1959" s="2">
        <v>6.9549999999999898E-3</v>
      </c>
      <c r="G1959" s="2">
        <v>6.1194600000000001</v>
      </c>
      <c r="H1959">
        <v>27</v>
      </c>
      <c r="I1959">
        <v>11.7</v>
      </c>
      <c r="J1959">
        <v>65</v>
      </c>
      <c r="K1959">
        <v>95</v>
      </c>
      <c r="L1959">
        <v>95</v>
      </c>
      <c r="M1959">
        <v>100</v>
      </c>
      <c r="N1959" s="4">
        <v>20670</v>
      </c>
      <c r="O1959" s="1">
        <v>5.4298400000000004</v>
      </c>
      <c r="P1959" s="1">
        <v>7.7126000000000001</v>
      </c>
      <c r="Q1959" s="1">
        <v>398.71800000000002</v>
      </c>
      <c r="R1959" s="1"/>
    </row>
    <row r="1960" spans="1:18" x14ac:dyDescent="0.2">
      <c r="A1960" t="s">
        <v>141</v>
      </c>
      <c r="B1960">
        <v>2003</v>
      </c>
      <c r="C1960" t="s">
        <v>24</v>
      </c>
      <c r="D1960" s="1">
        <v>78.841040000000007</v>
      </c>
      <c r="E1960" s="1">
        <v>66.290570000000002</v>
      </c>
      <c r="F1960" s="2">
        <v>6.7200000000000003E-3</v>
      </c>
      <c r="G1960" s="2">
        <v>6.5397499999999997</v>
      </c>
      <c r="H1960">
        <v>27</v>
      </c>
      <c r="I1960">
        <v>11.8</v>
      </c>
      <c r="J1960">
        <v>90</v>
      </c>
      <c r="K1960">
        <v>94</v>
      </c>
      <c r="L1960">
        <v>94</v>
      </c>
      <c r="M1960">
        <v>100</v>
      </c>
      <c r="N1960" s="4">
        <v>20830</v>
      </c>
      <c r="O1960" s="1">
        <v>5.5475000000000003</v>
      </c>
      <c r="P1960" s="1">
        <v>7.9430100000000001</v>
      </c>
      <c r="Q1960" s="1">
        <v>400.85899999999998</v>
      </c>
      <c r="R1960" s="1"/>
    </row>
    <row r="1961" spans="1:18" x14ac:dyDescent="0.2">
      <c r="A1961" t="s">
        <v>141</v>
      </c>
      <c r="B1961">
        <v>2004</v>
      </c>
      <c r="C1961" t="s">
        <v>24</v>
      </c>
      <c r="D1961" s="1">
        <v>79.047240000000002</v>
      </c>
      <c r="E1961" s="1">
        <v>64.208889999999997</v>
      </c>
      <c r="F1961" s="2">
        <v>6.4949999999999999E-3</v>
      </c>
      <c r="G1961" s="2">
        <v>6.6098899999999903</v>
      </c>
      <c r="H1961">
        <v>27</v>
      </c>
      <c r="I1961">
        <v>12</v>
      </c>
      <c r="J1961">
        <v>94</v>
      </c>
      <c r="K1961">
        <v>89</v>
      </c>
      <c r="L1961">
        <v>89</v>
      </c>
      <c r="M1961">
        <v>100</v>
      </c>
      <c r="N1961" s="4">
        <v>21350</v>
      </c>
      <c r="O1961" s="1">
        <v>5.6466900000000004</v>
      </c>
      <c r="P1961" s="1">
        <v>8.1196900000000003</v>
      </c>
      <c r="Q1961" s="1">
        <v>402.81699999999898</v>
      </c>
      <c r="R1961" s="1"/>
    </row>
    <row r="1962" spans="1:18" x14ac:dyDescent="0.2">
      <c r="A1962" t="s">
        <v>141</v>
      </c>
      <c r="B1962">
        <v>2005</v>
      </c>
      <c r="C1962" t="s">
        <v>24</v>
      </c>
      <c r="D1962" s="1">
        <v>79.259659999999997</v>
      </c>
      <c r="E1962" s="1">
        <v>62.725790000000003</v>
      </c>
      <c r="F1962" s="2">
        <v>6.2899999999999996E-3</v>
      </c>
      <c r="G1962" s="2">
        <v>6.1406599999999996</v>
      </c>
      <c r="H1962">
        <v>27.1</v>
      </c>
      <c r="I1962">
        <v>12.1</v>
      </c>
      <c r="J1962">
        <v>86</v>
      </c>
      <c r="K1962">
        <v>94</v>
      </c>
      <c r="L1962">
        <v>92</v>
      </c>
      <c r="M1962">
        <v>100</v>
      </c>
      <c r="N1962" s="4">
        <v>21520</v>
      </c>
      <c r="O1962" s="1">
        <v>6.00082</v>
      </c>
      <c r="P1962" s="1">
        <v>8.68079</v>
      </c>
      <c r="Q1962" s="1">
        <v>404.65300000000002</v>
      </c>
      <c r="R1962" s="1"/>
    </row>
    <row r="1963" spans="1:18" x14ac:dyDescent="0.2">
      <c r="A1963" t="s">
        <v>141</v>
      </c>
      <c r="B1963">
        <v>2006</v>
      </c>
      <c r="C1963" t="s">
        <v>24</v>
      </c>
      <c r="D1963" s="1">
        <v>79.476460000000003</v>
      </c>
      <c r="E1963" s="1">
        <v>63.120019999999997</v>
      </c>
      <c r="F1963" s="2">
        <v>6.0850000000000001E-3</v>
      </c>
      <c r="G1963" s="2">
        <v>8.2509300000000003</v>
      </c>
      <c r="H1963">
        <v>27.1</v>
      </c>
      <c r="I1963">
        <v>12.2</v>
      </c>
      <c r="J1963">
        <v>94</v>
      </c>
      <c r="K1963">
        <v>83</v>
      </c>
      <c r="L1963">
        <v>85</v>
      </c>
      <c r="M1963">
        <v>100</v>
      </c>
      <c r="N1963" s="4">
        <v>22380</v>
      </c>
      <c r="O1963" s="1">
        <v>6.0526200000000001</v>
      </c>
      <c r="P1963" s="1">
        <v>8.8375599999999999</v>
      </c>
      <c r="Q1963" s="1">
        <v>406.32799999999997</v>
      </c>
      <c r="R1963" s="1"/>
    </row>
    <row r="1964" spans="1:18" x14ac:dyDescent="0.2">
      <c r="A1964" t="s">
        <v>141</v>
      </c>
      <c r="B1964">
        <v>2007</v>
      </c>
      <c r="C1964" t="s">
        <v>24</v>
      </c>
      <c r="D1964" s="1">
        <v>79.659520000000001</v>
      </c>
      <c r="E1964" s="1">
        <v>64.938990000000004</v>
      </c>
      <c r="F1964" s="2">
        <v>5.8849999999999996E-3</v>
      </c>
      <c r="G1964" s="2">
        <v>7.4737399999999896</v>
      </c>
      <c r="H1964">
        <v>27.1</v>
      </c>
      <c r="I1964">
        <v>12.4</v>
      </c>
      <c r="J1964">
        <v>79</v>
      </c>
      <c r="K1964">
        <v>76</v>
      </c>
      <c r="L1964">
        <v>74</v>
      </c>
      <c r="M1964">
        <v>100</v>
      </c>
      <c r="N1964" s="4">
        <v>24110</v>
      </c>
      <c r="O1964" s="1">
        <v>5.4884899999999996</v>
      </c>
      <c r="P1964" s="1">
        <v>8.2153700000000001</v>
      </c>
      <c r="Q1964" s="1">
        <v>407.85199999999998</v>
      </c>
      <c r="R1964" s="1"/>
    </row>
    <row r="1965" spans="1:18" x14ac:dyDescent="0.2">
      <c r="A1965" t="s">
        <v>141</v>
      </c>
      <c r="B1965">
        <v>2008</v>
      </c>
      <c r="C1965" t="s">
        <v>24</v>
      </c>
      <c r="D1965" s="1">
        <v>80.070009999999996</v>
      </c>
      <c r="E1965" s="1">
        <v>61.880209999999998</v>
      </c>
      <c r="F1965" s="2">
        <v>5.6849999999999999E-3</v>
      </c>
      <c r="G1965" s="2">
        <v>6.8696099999999998</v>
      </c>
      <c r="H1965">
        <v>27.1</v>
      </c>
      <c r="I1965">
        <v>12.5</v>
      </c>
      <c r="J1965">
        <v>78</v>
      </c>
      <c r="K1965">
        <v>72</v>
      </c>
      <c r="L1965">
        <v>72</v>
      </c>
      <c r="M1965">
        <v>100</v>
      </c>
      <c r="N1965" s="4">
        <v>25530</v>
      </c>
      <c r="O1965" s="1">
        <v>5.1560699999999997</v>
      </c>
      <c r="P1965" s="1">
        <v>7.9625399999999997</v>
      </c>
      <c r="Q1965" s="1">
        <v>409.49099999999999</v>
      </c>
      <c r="R1965" s="1"/>
    </row>
    <row r="1966" spans="1:18" x14ac:dyDescent="0.2">
      <c r="A1966" t="s">
        <v>141</v>
      </c>
      <c r="B1966">
        <v>2009</v>
      </c>
      <c r="C1966" t="s">
        <v>24</v>
      </c>
      <c r="D1966" s="1">
        <v>80.425229999999999</v>
      </c>
      <c r="E1966" s="1">
        <v>60.873139999999999</v>
      </c>
      <c r="F1966" s="2">
        <v>5.4799999999999996E-3</v>
      </c>
      <c r="G1966" s="2">
        <v>7.09518</v>
      </c>
      <c r="H1966">
        <v>27.1</v>
      </c>
      <c r="I1966">
        <v>12.6</v>
      </c>
      <c r="J1966">
        <v>82</v>
      </c>
      <c r="K1966">
        <v>73</v>
      </c>
      <c r="L1966">
        <v>73</v>
      </c>
      <c r="M1966">
        <v>100</v>
      </c>
      <c r="N1966" s="4">
        <v>24360</v>
      </c>
      <c r="O1966" s="1">
        <v>5.2454999999999998</v>
      </c>
      <c r="P1966" s="1">
        <v>8.0800199999999993</v>
      </c>
      <c r="Q1966" s="1">
        <v>411.551999999999</v>
      </c>
      <c r="R1966" s="1"/>
    </row>
    <row r="1967" spans="1:18" x14ac:dyDescent="0.2">
      <c r="A1967" t="s">
        <v>141</v>
      </c>
      <c r="B1967">
        <v>2010</v>
      </c>
      <c r="C1967" t="s">
        <v>24</v>
      </c>
      <c r="D1967" s="1">
        <v>80.701719999999995</v>
      </c>
      <c r="E1967" s="1">
        <v>58.288089999999997</v>
      </c>
      <c r="F1967" s="2">
        <v>5.28E-3</v>
      </c>
      <c r="G1967" s="2">
        <v>6.9794299999999998</v>
      </c>
      <c r="H1967">
        <v>27.1</v>
      </c>
      <c r="I1967">
        <v>12.7</v>
      </c>
      <c r="J1967">
        <v>73</v>
      </c>
      <c r="K1967">
        <v>76</v>
      </c>
      <c r="L1967">
        <v>76</v>
      </c>
      <c r="M1967">
        <v>100</v>
      </c>
      <c r="N1967" s="4">
        <v>26350</v>
      </c>
      <c r="O1967" s="1">
        <v>5.3034299999999996</v>
      </c>
      <c r="P1967" s="1">
        <v>8.2127400000000002</v>
      </c>
      <c r="Q1967" s="1">
        <v>414.25299999999999</v>
      </c>
      <c r="R1967" s="1"/>
    </row>
    <row r="1968" spans="1:18" x14ac:dyDescent="0.2">
      <c r="A1968" t="s">
        <v>141</v>
      </c>
      <c r="B1968">
        <v>2011</v>
      </c>
      <c r="C1968" t="s">
        <v>24</v>
      </c>
      <c r="D1968" s="1">
        <v>80.865709999999893</v>
      </c>
      <c r="E1968" s="1">
        <v>58.853389999999997</v>
      </c>
      <c r="F1968" s="2">
        <v>5.0899999999999999E-3</v>
      </c>
      <c r="G1968" s="2">
        <v>6.8939599999999999</v>
      </c>
      <c r="H1968">
        <v>27.1</v>
      </c>
      <c r="I1968">
        <v>12.8</v>
      </c>
      <c r="J1968">
        <v>84</v>
      </c>
      <c r="K1968">
        <v>96</v>
      </c>
      <c r="L1968">
        <v>96</v>
      </c>
      <c r="M1968">
        <v>100</v>
      </c>
      <c r="N1968" s="4">
        <v>27670</v>
      </c>
      <c r="O1968" s="1">
        <v>5.51823</v>
      </c>
      <c r="P1968" s="1">
        <v>8.5627700000000004</v>
      </c>
      <c r="Q1968" s="1">
        <v>417.714</v>
      </c>
      <c r="R1968" s="1"/>
    </row>
    <row r="1969" spans="1:18" x14ac:dyDescent="0.2">
      <c r="A1969" t="s">
        <v>141</v>
      </c>
      <c r="B1969">
        <v>2012</v>
      </c>
      <c r="C1969" t="s">
        <v>24</v>
      </c>
      <c r="D1969" s="1">
        <v>81.042909999999907</v>
      </c>
      <c r="E1969" s="1">
        <v>56.765189999999997</v>
      </c>
      <c r="F1969" s="2">
        <v>4.9049999999999996E-3</v>
      </c>
      <c r="G1969" s="2">
        <v>7.2041199999999996</v>
      </c>
      <c r="H1969">
        <v>27.1</v>
      </c>
      <c r="I1969">
        <v>13</v>
      </c>
      <c r="J1969">
        <v>93</v>
      </c>
      <c r="K1969">
        <v>99</v>
      </c>
      <c r="L1969">
        <v>99</v>
      </c>
      <c r="M1969">
        <v>100</v>
      </c>
      <c r="N1969" s="4">
        <v>28250</v>
      </c>
      <c r="O1969" s="1">
        <v>5.6502699999999999</v>
      </c>
      <c r="P1969" s="1">
        <v>8.6079399999999993</v>
      </c>
      <c r="Q1969" s="1">
        <v>421.80900000000003</v>
      </c>
      <c r="R1969" s="1"/>
    </row>
    <row r="1970" spans="1:18" x14ac:dyDescent="0.2">
      <c r="A1970" t="s">
        <v>141</v>
      </c>
      <c r="B1970">
        <v>2013</v>
      </c>
      <c r="C1970" t="s">
        <v>24</v>
      </c>
      <c r="D1970" s="1">
        <v>81.231030000000004</v>
      </c>
      <c r="E1970" s="1">
        <v>56.691780000000001</v>
      </c>
      <c r="F1970" s="2">
        <v>4.7400000000000003E-3</v>
      </c>
      <c r="G1970" s="2">
        <v>7.3708099999999996</v>
      </c>
      <c r="H1970">
        <v>27.1</v>
      </c>
      <c r="I1970">
        <v>13.1</v>
      </c>
      <c r="J1970">
        <v>99</v>
      </c>
      <c r="K1970">
        <v>99</v>
      </c>
      <c r="L1970">
        <v>99</v>
      </c>
      <c r="M1970">
        <v>100</v>
      </c>
      <c r="N1970" s="4">
        <v>29720</v>
      </c>
      <c r="O1970" s="1">
        <v>5.9650699999999999</v>
      </c>
      <c r="P1970" s="1">
        <v>8.8298799999999993</v>
      </c>
      <c r="Q1970" s="1">
        <v>426.15100000000001</v>
      </c>
      <c r="R1970" s="1"/>
    </row>
    <row r="1971" spans="1:18" x14ac:dyDescent="0.2">
      <c r="A1971" t="s">
        <v>141</v>
      </c>
      <c r="B1971">
        <v>2014</v>
      </c>
      <c r="C1971" t="s">
        <v>24</v>
      </c>
      <c r="D1971" s="1">
        <v>81.543569999999903</v>
      </c>
      <c r="E1971" s="1">
        <v>53.075229999999998</v>
      </c>
      <c r="F1971" s="2">
        <v>4.5799999999999999E-3</v>
      </c>
      <c r="G1971" s="2">
        <v>7.3698800000000002</v>
      </c>
      <c r="H1971">
        <v>27.1</v>
      </c>
      <c r="I1971">
        <v>13.2</v>
      </c>
      <c r="J1971">
        <v>98</v>
      </c>
      <c r="K1971">
        <v>99</v>
      </c>
      <c r="L1971">
        <v>99</v>
      </c>
      <c r="M1971">
        <v>100</v>
      </c>
      <c r="N1971" s="4">
        <v>32080</v>
      </c>
      <c r="O1971" s="1">
        <v>5.7601699999999996</v>
      </c>
      <c r="P1971" s="1">
        <v>9.3690899999999999</v>
      </c>
      <c r="Q1971" s="1">
        <v>430.19699999999898</v>
      </c>
      <c r="R1971" s="1"/>
    </row>
    <row r="1972" spans="1:18" x14ac:dyDescent="0.2">
      <c r="A1972" t="s">
        <v>141</v>
      </c>
      <c r="B1972">
        <v>2015</v>
      </c>
      <c r="C1972" t="s">
        <v>24</v>
      </c>
      <c r="D1972" s="1">
        <v>81.463290000000001</v>
      </c>
      <c r="E1972" s="1">
        <v>55.179900000000004</v>
      </c>
      <c r="F1972" s="2">
        <v>4.4299999999999999E-3</v>
      </c>
      <c r="G1972" s="2">
        <v>7.2919399999999897</v>
      </c>
      <c r="H1972">
        <v>27.1</v>
      </c>
      <c r="I1972">
        <v>13.3</v>
      </c>
      <c r="J1972">
        <v>89</v>
      </c>
      <c r="K1972">
        <v>97</v>
      </c>
      <c r="L1972">
        <v>97</v>
      </c>
      <c r="M1972">
        <v>100</v>
      </c>
      <c r="N1972" s="4">
        <v>34250</v>
      </c>
      <c r="O1972" s="1">
        <v>5.6023899999999998</v>
      </c>
      <c r="P1972" s="1">
        <v>9.2372099999999993</v>
      </c>
      <c r="Q1972" s="1">
        <v>433.55900000000003</v>
      </c>
      <c r="R1972" s="1"/>
    </row>
    <row r="1973" spans="1:18" x14ac:dyDescent="0.2">
      <c r="A1973" t="s">
        <v>141</v>
      </c>
      <c r="B1973">
        <v>2016</v>
      </c>
      <c r="C1973" t="s">
        <v>24</v>
      </c>
      <c r="D1973" s="1">
        <v>81.495739999999998</v>
      </c>
      <c r="E1973" s="1">
        <v>55.026309999999903</v>
      </c>
      <c r="F1973" s="2">
        <v>4.2849999999999997E-3</v>
      </c>
      <c r="G1973" s="2">
        <v>7.5118299999999998</v>
      </c>
      <c r="H1973">
        <v>27.1</v>
      </c>
      <c r="I1973">
        <v>13.4</v>
      </c>
      <c r="J1973">
        <v>93</v>
      </c>
      <c r="K1973">
        <v>97</v>
      </c>
      <c r="L1973">
        <v>97</v>
      </c>
      <c r="M1973">
        <v>100</v>
      </c>
      <c r="N1973" s="4">
        <v>35140</v>
      </c>
      <c r="O1973" s="1">
        <v>5.7628500000000003</v>
      </c>
      <c r="P1973" s="1">
        <v>9.1664200000000005</v>
      </c>
      <c r="Q1973" s="1">
        <v>436.09699999999998</v>
      </c>
      <c r="R1973" s="1"/>
    </row>
    <row r="1974" spans="1:18" x14ac:dyDescent="0.2">
      <c r="A1974" t="s">
        <v>142</v>
      </c>
      <c r="B1974">
        <v>2000</v>
      </c>
      <c r="C1974" t="s">
        <v>24</v>
      </c>
      <c r="D1974" s="1">
        <v>79.62312</v>
      </c>
      <c r="E1974" s="1">
        <v>75.389399999999995</v>
      </c>
      <c r="F1974" s="2">
        <v>4.6999999999999898E-3</v>
      </c>
      <c r="G1974" s="2">
        <v>9.7753599999999992</v>
      </c>
      <c r="H1974">
        <v>25.4</v>
      </c>
      <c r="I1974">
        <v>9.3000000000000007</v>
      </c>
      <c r="J1974">
        <v>74</v>
      </c>
      <c r="K1974">
        <v>97</v>
      </c>
      <c r="L1974">
        <v>87</v>
      </c>
      <c r="M1974">
        <v>100</v>
      </c>
      <c r="N1974" s="4">
        <v>26920</v>
      </c>
      <c r="O1974" s="1">
        <v>5.50624</v>
      </c>
      <c r="P1974" s="1">
        <v>7.5803699999999896</v>
      </c>
      <c r="Q1974" s="1">
        <v>56692.178</v>
      </c>
      <c r="R1974" s="1"/>
    </row>
    <row r="1975" spans="1:18" x14ac:dyDescent="0.2">
      <c r="A1975" t="s">
        <v>142</v>
      </c>
      <c r="B1975">
        <v>2001</v>
      </c>
      <c r="C1975" t="s">
        <v>24</v>
      </c>
      <c r="D1975" s="1">
        <v>80.001919999999998</v>
      </c>
      <c r="E1975" s="1">
        <v>73.223559999999907</v>
      </c>
      <c r="F1975" s="2">
        <v>4.4400000000000004E-3</v>
      </c>
      <c r="G1975" s="2">
        <v>9.6832799999999999</v>
      </c>
      <c r="H1975">
        <v>25.4</v>
      </c>
      <c r="I1975">
        <v>9.5</v>
      </c>
      <c r="J1975">
        <v>77</v>
      </c>
      <c r="K1975">
        <v>96</v>
      </c>
      <c r="L1975">
        <v>93</v>
      </c>
      <c r="M1975">
        <v>100</v>
      </c>
      <c r="N1975" s="4">
        <v>27850</v>
      </c>
      <c r="O1975" s="1">
        <v>5.7973299999999997</v>
      </c>
      <c r="P1975" s="1">
        <v>7.7688600000000001</v>
      </c>
      <c r="Q1975" s="1">
        <v>56875.146999999997</v>
      </c>
      <c r="R1975" s="1"/>
    </row>
    <row r="1976" spans="1:18" x14ac:dyDescent="0.2">
      <c r="A1976" t="s">
        <v>142</v>
      </c>
      <c r="B1976">
        <v>2002</v>
      </c>
      <c r="C1976" t="s">
        <v>24</v>
      </c>
      <c r="D1976" s="1">
        <v>80.276989999999998</v>
      </c>
      <c r="E1976" s="1">
        <v>70.752700000000004</v>
      </c>
      <c r="F1976" s="2">
        <v>4.2199999999999998E-3</v>
      </c>
      <c r="G1976" s="2">
        <v>9.2518499999999992</v>
      </c>
      <c r="H1976">
        <v>25.5</v>
      </c>
      <c r="I1976">
        <v>9.8000000000000007</v>
      </c>
      <c r="J1976">
        <v>81</v>
      </c>
      <c r="K1976">
        <v>96</v>
      </c>
      <c r="L1976">
        <v>93</v>
      </c>
      <c r="M1976">
        <v>99.992329999999995</v>
      </c>
      <c r="N1976" s="4">
        <v>28510</v>
      </c>
      <c r="O1976" s="1">
        <v>5.9165099999999997</v>
      </c>
      <c r="P1976" s="1">
        <v>7.8930300000000004</v>
      </c>
      <c r="Q1976" s="1">
        <v>57182.519</v>
      </c>
      <c r="R1976" s="1"/>
    </row>
    <row r="1977" spans="1:18" x14ac:dyDescent="0.2">
      <c r="A1977" t="s">
        <v>142</v>
      </c>
      <c r="B1977">
        <v>2003</v>
      </c>
      <c r="C1977" t="s">
        <v>24</v>
      </c>
      <c r="D1977" s="1">
        <v>80.167649999999995</v>
      </c>
      <c r="E1977" s="1">
        <v>70.185980000000001</v>
      </c>
      <c r="F1977" s="2">
        <v>4.0299999999999997E-3</v>
      </c>
      <c r="G1977" s="2">
        <v>9.2951599999999992</v>
      </c>
      <c r="H1977">
        <v>25.5</v>
      </c>
      <c r="I1977">
        <v>10</v>
      </c>
      <c r="J1977">
        <v>84</v>
      </c>
      <c r="K1977">
        <v>97</v>
      </c>
      <c r="L1977">
        <v>96</v>
      </c>
      <c r="M1977">
        <v>99.946349999999995</v>
      </c>
      <c r="N1977" s="4">
        <v>28940</v>
      </c>
      <c r="O1977" s="1">
        <v>5.91777</v>
      </c>
      <c r="P1977" s="1">
        <v>7.85541</v>
      </c>
      <c r="Q1977" s="1">
        <v>57564.587999999902</v>
      </c>
      <c r="R1977" s="1"/>
    </row>
    <row r="1978" spans="1:18" x14ac:dyDescent="0.2">
      <c r="A1978" t="s">
        <v>142</v>
      </c>
      <c r="B1978">
        <v>2004</v>
      </c>
      <c r="C1978" t="s">
        <v>24</v>
      </c>
      <c r="D1978" s="1">
        <v>81.032139999999998</v>
      </c>
      <c r="E1978" s="1">
        <v>66.098150000000004</v>
      </c>
      <c r="F1978" s="2">
        <v>3.8549999999999999E-3</v>
      </c>
      <c r="G1978" s="2">
        <v>8.9814699999999998</v>
      </c>
      <c r="H1978">
        <v>25.6</v>
      </c>
      <c r="I1978">
        <v>10.199999999999999</v>
      </c>
      <c r="J1978">
        <v>86</v>
      </c>
      <c r="K1978">
        <v>97</v>
      </c>
      <c r="L1978">
        <v>94</v>
      </c>
      <c r="M1978">
        <v>99.900390000000002</v>
      </c>
      <c r="N1978" s="4">
        <v>29400</v>
      </c>
      <c r="O1978" s="1">
        <v>6.2427000000000001</v>
      </c>
      <c r="P1978" s="1">
        <v>8.1877999999999993</v>
      </c>
      <c r="Q1978" s="1">
        <v>57948.423999999999</v>
      </c>
      <c r="R1978" s="1"/>
    </row>
    <row r="1979" spans="1:18" x14ac:dyDescent="0.2">
      <c r="A1979" t="s">
        <v>142</v>
      </c>
      <c r="B1979">
        <v>2005</v>
      </c>
      <c r="C1979" t="s">
        <v>24</v>
      </c>
      <c r="D1979" s="1">
        <v>80.941369999999907</v>
      </c>
      <c r="E1979" s="1">
        <v>65.049909999999997</v>
      </c>
      <c r="F1979" s="2">
        <v>3.70499999999999E-3</v>
      </c>
      <c r="G1979" s="2">
        <v>8.6510300000000004</v>
      </c>
      <c r="H1979">
        <v>25.6</v>
      </c>
      <c r="I1979">
        <v>10.4</v>
      </c>
      <c r="J1979">
        <v>87</v>
      </c>
      <c r="K1979">
        <v>97</v>
      </c>
      <c r="L1979">
        <v>95</v>
      </c>
      <c r="M1979">
        <v>99.854439999999997</v>
      </c>
      <c r="N1979" s="4">
        <v>30100</v>
      </c>
      <c r="O1979" s="1">
        <v>6.47898</v>
      </c>
      <c r="P1979" s="1">
        <v>8.3612000000000002</v>
      </c>
      <c r="Q1979" s="1">
        <v>58281.212</v>
      </c>
      <c r="R1979" s="1"/>
    </row>
    <row r="1980" spans="1:18" x14ac:dyDescent="0.2">
      <c r="A1980" t="s">
        <v>142</v>
      </c>
      <c r="B1980">
        <v>2006</v>
      </c>
      <c r="C1980" t="s">
        <v>24</v>
      </c>
      <c r="D1980" s="1">
        <v>81.390529999999998</v>
      </c>
      <c r="E1980" s="1">
        <v>63.957900000000002</v>
      </c>
      <c r="F1980" s="2">
        <v>3.5699999999999998E-3</v>
      </c>
      <c r="G1980" s="2">
        <v>8.44008</v>
      </c>
      <c r="H1980">
        <v>25.6</v>
      </c>
      <c r="I1980">
        <v>10.6</v>
      </c>
      <c r="J1980">
        <v>88</v>
      </c>
      <c r="K1980">
        <v>97</v>
      </c>
      <c r="L1980">
        <v>96</v>
      </c>
      <c r="M1980">
        <v>99.808509999999998</v>
      </c>
      <c r="N1980" s="4">
        <v>32460</v>
      </c>
      <c r="O1980" s="1">
        <v>6.5774499999999998</v>
      </c>
      <c r="P1980" s="1">
        <v>8.4596900000000002</v>
      </c>
      <c r="Q1980" s="1">
        <v>58542.618999999999</v>
      </c>
      <c r="R1980" s="1"/>
    </row>
    <row r="1981" spans="1:18" x14ac:dyDescent="0.2">
      <c r="A1981" t="s">
        <v>142</v>
      </c>
      <c r="B1981">
        <v>2007</v>
      </c>
      <c r="C1981" t="s">
        <v>24</v>
      </c>
      <c r="D1981" s="1">
        <v>81.477549999999994</v>
      </c>
      <c r="E1981" s="1">
        <v>62.4955199999999</v>
      </c>
      <c r="F1981" s="2">
        <v>3.46E-3</v>
      </c>
      <c r="G1981" s="2">
        <v>8.3721399999999999</v>
      </c>
      <c r="H1981">
        <v>25.7</v>
      </c>
      <c r="I1981">
        <v>10.8</v>
      </c>
      <c r="J1981">
        <v>90</v>
      </c>
      <c r="K1981">
        <v>97</v>
      </c>
      <c r="L1981">
        <v>97</v>
      </c>
      <c r="M1981">
        <v>99.762590000000003</v>
      </c>
      <c r="N1981" s="4">
        <v>34020</v>
      </c>
      <c r="O1981" s="1">
        <v>6.32524</v>
      </c>
      <c r="P1981" s="1">
        <v>8.1628399999999992</v>
      </c>
      <c r="Q1981" s="1">
        <v>58747.860999999997</v>
      </c>
      <c r="R1981" s="1"/>
    </row>
    <row r="1982" spans="1:18" x14ac:dyDescent="0.2">
      <c r="A1982" t="s">
        <v>142</v>
      </c>
      <c r="B1982">
        <v>2008</v>
      </c>
      <c r="C1982" t="s">
        <v>24</v>
      </c>
      <c r="D1982" s="1">
        <v>81.653899999999993</v>
      </c>
      <c r="E1982" s="1">
        <v>61.155479999999997</v>
      </c>
      <c r="F1982" s="2">
        <v>3.3700000000000002E-3</v>
      </c>
      <c r="G1982" s="2">
        <v>7.9642999999999997</v>
      </c>
      <c r="H1982">
        <v>25.7</v>
      </c>
      <c r="I1982">
        <v>11</v>
      </c>
      <c r="J1982">
        <v>90</v>
      </c>
      <c r="K1982">
        <v>96</v>
      </c>
      <c r="L1982">
        <v>96</v>
      </c>
      <c r="M1982">
        <v>99.71669</v>
      </c>
      <c r="N1982" s="4">
        <v>35080</v>
      </c>
      <c r="O1982" s="1">
        <v>6.6504300000000001</v>
      </c>
      <c r="P1982" s="1">
        <v>8.5618300000000005</v>
      </c>
      <c r="Q1982" s="1">
        <v>58922.108999999997</v>
      </c>
      <c r="R1982" s="1"/>
    </row>
    <row r="1983" spans="1:18" x14ac:dyDescent="0.2">
      <c r="A1983" t="s">
        <v>142</v>
      </c>
      <c r="B1983">
        <v>2009</v>
      </c>
      <c r="C1983" t="s">
        <v>24</v>
      </c>
      <c r="D1983" s="1">
        <v>81.752979999999994</v>
      </c>
      <c r="E1983" s="1">
        <v>60.074750000000002</v>
      </c>
      <c r="F1983" s="2">
        <v>3.2950000000000002E-3</v>
      </c>
      <c r="G1983" s="2">
        <v>7.2531899999999903</v>
      </c>
      <c r="H1983">
        <v>25.7</v>
      </c>
      <c r="I1983">
        <v>11.2</v>
      </c>
      <c r="J1983">
        <v>90</v>
      </c>
      <c r="K1983">
        <v>96</v>
      </c>
      <c r="L1983">
        <v>96</v>
      </c>
      <c r="M1983">
        <v>99.6708</v>
      </c>
      <c r="N1983" s="4">
        <v>34490</v>
      </c>
      <c r="O1983" s="1">
        <v>7.0290899999999903</v>
      </c>
      <c r="P1983" s="1">
        <v>8.97654</v>
      </c>
      <c r="Q1983" s="1">
        <v>59105.625</v>
      </c>
      <c r="R1983" s="1"/>
    </row>
    <row r="1984" spans="1:18" x14ac:dyDescent="0.2">
      <c r="A1984" t="s">
        <v>142</v>
      </c>
      <c r="B1984">
        <v>2010</v>
      </c>
      <c r="C1984" t="s">
        <v>24</v>
      </c>
      <c r="D1984" s="1">
        <v>82.047929999999994</v>
      </c>
      <c r="E1984" s="1">
        <v>57.759650000000001</v>
      </c>
      <c r="F1984" s="2">
        <v>3.235E-3</v>
      </c>
      <c r="G1984" s="2">
        <v>6.9520299999999997</v>
      </c>
      <c r="H1984">
        <v>25.7</v>
      </c>
      <c r="I1984">
        <v>11.4</v>
      </c>
      <c r="J1984">
        <v>91</v>
      </c>
      <c r="K1984">
        <v>96</v>
      </c>
      <c r="L1984">
        <v>96</v>
      </c>
      <c r="M1984">
        <v>99.624939999999995</v>
      </c>
      <c r="N1984" s="4">
        <v>34940</v>
      </c>
      <c r="O1984" s="1">
        <v>7.0244299999999997</v>
      </c>
      <c r="P1984" s="1">
        <v>8.9536099999999994</v>
      </c>
      <c r="Q1984" s="1">
        <v>59325.228999999999</v>
      </c>
      <c r="R1984" s="1"/>
    </row>
    <row r="1985" spans="1:18" x14ac:dyDescent="0.2">
      <c r="A1985" t="s">
        <v>142</v>
      </c>
      <c r="B1985">
        <v>2011</v>
      </c>
      <c r="C1985" t="s">
        <v>24</v>
      </c>
      <c r="D1985" s="1">
        <v>82.167739999999995</v>
      </c>
      <c r="E1985" s="1">
        <v>57.579149999999998</v>
      </c>
      <c r="F1985" s="2">
        <v>3.1749999999999999E-3</v>
      </c>
      <c r="G1985" s="2">
        <v>6.9738399999999903</v>
      </c>
      <c r="H1985">
        <v>25.7</v>
      </c>
      <c r="I1985">
        <v>11.6</v>
      </c>
      <c r="J1985">
        <v>90</v>
      </c>
      <c r="K1985">
        <v>96</v>
      </c>
      <c r="L1985">
        <v>96</v>
      </c>
      <c r="M1985">
        <v>99.579080000000005</v>
      </c>
      <c r="N1985" s="4">
        <v>36250</v>
      </c>
      <c r="O1985" s="1">
        <v>6.8037599999999996</v>
      </c>
      <c r="P1985" s="1">
        <v>8.8346400000000003</v>
      </c>
      <c r="Q1985" s="1">
        <v>59589.075999999899</v>
      </c>
      <c r="R1985" s="1"/>
    </row>
    <row r="1986" spans="1:18" x14ac:dyDescent="0.2">
      <c r="A1986" t="s">
        <v>142</v>
      </c>
      <c r="B1986">
        <v>2012</v>
      </c>
      <c r="C1986" t="s">
        <v>24</v>
      </c>
      <c r="D1986" s="1">
        <v>82.192119999999903</v>
      </c>
      <c r="E1986" s="1">
        <v>56.778750000000002</v>
      </c>
      <c r="F1986" s="2">
        <v>3.1050000000000001E-3</v>
      </c>
      <c r="G1986" s="2">
        <v>7.4777199999999997</v>
      </c>
      <c r="H1986">
        <v>25.7</v>
      </c>
      <c r="I1986">
        <v>11.7</v>
      </c>
      <c r="J1986">
        <v>90</v>
      </c>
      <c r="K1986">
        <v>96</v>
      </c>
      <c r="L1986">
        <v>97</v>
      </c>
      <c r="M1986">
        <v>99.533330000000007</v>
      </c>
      <c r="N1986" s="4">
        <v>36190</v>
      </c>
      <c r="O1986" s="1">
        <v>6.81853</v>
      </c>
      <c r="P1986" s="1">
        <v>8.9560600000000008</v>
      </c>
      <c r="Q1986" s="1">
        <v>59879.470999999998</v>
      </c>
      <c r="R1986" s="1"/>
    </row>
    <row r="1987" spans="1:18" x14ac:dyDescent="0.2">
      <c r="A1987" t="s">
        <v>142</v>
      </c>
      <c r="B1987">
        <v>2013</v>
      </c>
      <c r="C1987" t="s">
        <v>24</v>
      </c>
      <c r="D1987" s="1">
        <v>82.577200000000005</v>
      </c>
      <c r="E1987" s="1">
        <v>55.55059</v>
      </c>
      <c r="F1987" s="2">
        <v>3.0100000000000001E-3</v>
      </c>
      <c r="G1987" s="2">
        <v>7.3381600000000002</v>
      </c>
      <c r="H1987">
        <v>25.6</v>
      </c>
      <c r="I1987">
        <v>11.9</v>
      </c>
      <c r="J1987">
        <v>90</v>
      </c>
      <c r="K1987">
        <v>96</v>
      </c>
      <c r="L1987">
        <v>96</v>
      </c>
      <c r="M1987">
        <v>99.487650000000002</v>
      </c>
      <c r="N1987" s="4">
        <v>36070</v>
      </c>
      <c r="O1987" s="1">
        <v>6.8087999999999997</v>
      </c>
      <c r="P1987" s="1">
        <v>8.9522700000000004</v>
      </c>
      <c r="Q1987" s="1">
        <v>60166.83</v>
      </c>
      <c r="R1987" s="1"/>
    </row>
    <row r="1988" spans="1:18" x14ac:dyDescent="0.2">
      <c r="A1988" t="s">
        <v>142</v>
      </c>
      <c r="B1988">
        <v>2014</v>
      </c>
      <c r="C1988" t="s">
        <v>24</v>
      </c>
      <c r="D1988" s="1">
        <v>82.839489999999998</v>
      </c>
      <c r="E1988" s="1">
        <v>53.56635</v>
      </c>
      <c r="F1988" s="2">
        <v>2.885E-3</v>
      </c>
      <c r="G1988" s="2">
        <v>7.3317600000000001</v>
      </c>
      <c r="H1988">
        <v>25.6</v>
      </c>
      <c r="I1988">
        <v>12.1</v>
      </c>
      <c r="J1988">
        <v>87</v>
      </c>
      <c r="K1988">
        <v>95</v>
      </c>
      <c r="L1988">
        <v>95</v>
      </c>
      <c r="M1988">
        <v>99.442019999999999</v>
      </c>
      <c r="N1988" s="4">
        <v>36070</v>
      </c>
      <c r="O1988" s="1">
        <v>6.8167600000000004</v>
      </c>
      <c r="P1988" s="1">
        <v>9.0114399999999897</v>
      </c>
      <c r="Q1988" s="1">
        <v>60409.62</v>
      </c>
      <c r="R1988" s="1"/>
    </row>
    <row r="1989" spans="1:18" x14ac:dyDescent="0.2">
      <c r="A1989" t="s">
        <v>142</v>
      </c>
      <c r="B1989">
        <v>2015</v>
      </c>
      <c r="C1989" t="s">
        <v>24</v>
      </c>
      <c r="D1989" s="1">
        <v>82.423299999999998</v>
      </c>
      <c r="E1989" s="1">
        <v>54.856299999999997</v>
      </c>
      <c r="F1989" s="2">
        <v>2.7299999999999998E-3</v>
      </c>
      <c r="G1989" s="2">
        <v>7.1424199999999898</v>
      </c>
      <c r="H1989">
        <v>25.6</v>
      </c>
      <c r="I1989">
        <v>12.3</v>
      </c>
      <c r="J1989">
        <v>85</v>
      </c>
      <c r="K1989">
        <v>93</v>
      </c>
      <c r="L1989">
        <v>93</v>
      </c>
      <c r="M1989">
        <v>99.442250000000001</v>
      </c>
      <c r="N1989" s="4">
        <v>36580</v>
      </c>
      <c r="O1989" s="1">
        <v>6.7043799999999996</v>
      </c>
      <c r="P1989" s="1">
        <v>8.9880300000000002</v>
      </c>
      <c r="Q1989" s="1">
        <v>60578.493999999999</v>
      </c>
      <c r="R1989" s="1"/>
    </row>
    <row r="1990" spans="1:18" x14ac:dyDescent="0.2">
      <c r="A1990" t="s">
        <v>142</v>
      </c>
      <c r="B1990">
        <v>2016</v>
      </c>
      <c r="C1990" t="s">
        <v>24</v>
      </c>
      <c r="D1990" s="1">
        <v>82.772840000000002</v>
      </c>
      <c r="E1990" s="1">
        <v>53.529589999999999</v>
      </c>
      <c r="F1990" s="2">
        <v>2.575E-3</v>
      </c>
      <c r="G1990" s="2">
        <v>7.0955699999999897</v>
      </c>
      <c r="H1990">
        <v>25.6</v>
      </c>
      <c r="I1990">
        <v>12.5</v>
      </c>
      <c r="J1990">
        <v>87</v>
      </c>
      <c r="K1990">
        <v>93</v>
      </c>
      <c r="L1990">
        <v>94</v>
      </c>
      <c r="M1990">
        <v>99.442499999999995</v>
      </c>
      <c r="N1990" s="4">
        <v>39140</v>
      </c>
      <c r="O1990" s="1">
        <v>6.6272000000000002</v>
      </c>
      <c r="P1990" s="1">
        <v>8.88063</v>
      </c>
      <c r="Q1990" s="1">
        <v>60663.06</v>
      </c>
      <c r="R1990" s="1"/>
    </row>
    <row r="1991" spans="1:18" x14ac:dyDescent="0.2">
      <c r="A1991" t="s">
        <v>143</v>
      </c>
      <c r="B1991">
        <v>2000</v>
      </c>
      <c r="C1991" t="s">
        <v>24</v>
      </c>
      <c r="D1991" s="1">
        <v>63.852569999999901</v>
      </c>
      <c r="E1991" s="1">
        <v>287.44</v>
      </c>
      <c r="F1991" s="2">
        <v>4.3400000000000001E-2</v>
      </c>
      <c r="G1991" s="2">
        <v>5.81</v>
      </c>
      <c r="H1991">
        <v>25.6</v>
      </c>
      <c r="I1991">
        <v>2.9</v>
      </c>
      <c r="J1991">
        <v>99</v>
      </c>
      <c r="K1991">
        <v>96</v>
      </c>
      <c r="L1991">
        <v>97</v>
      </c>
      <c r="M1991">
        <v>84.564419999999998</v>
      </c>
      <c r="N1991" s="4">
        <v>7380</v>
      </c>
      <c r="O1991" s="1">
        <v>2.11958</v>
      </c>
      <c r="P1991" s="1">
        <v>4.16031</v>
      </c>
      <c r="Q1991" s="1">
        <v>14922.718999999999</v>
      </c>
      <c r="R1991" s="1"/>
    </row>
    <row r="1992" spans="1:18" x14ac:dyDescent="0.2">
      <c r="A1992" t="s">
        <v>143</v>
      </c>
      <c r="B1992">
        <v>2001</v>
      </c>
      <c r="C1992" t="s">
        <v>24</v>
      </c>
      <c r="D1992" s="1">
        <v>64.296930000000003</v>
      </c>
      <c r="E1992" s="1">
        <v>282.54910000000001</v>
      </c>
      <c r="F1992" s="2">
        <v>3.9640000000000002E-2</v>
      </c>
      <c r="G1992" s="2">
        <v>5.55</v>
      </c>
      <c r="H1992">
        <v>25.6</v>
      </c>
      <c r="I1992">
        <v>3</v>
      </c>
      <c r="J1992">
        <v>95</v>
      </c>
      <c r="K1992">
        <v>95</v>
      </c>
      <c r="L1992">
        <v>95</v>
      </c>
      <c r="M1992">
        <v>84.942119999999903</v>
      </c>
      <c r="N1992" s="4">
        <v>8690</v>
      </c>
      <c r="O1992" s="1">
        <v>1.96617</v>
      </c>
      <c r="P1992" s="1">
        <v>3.4709699999999999</v>
      </c>
      <c r="Q1992" s="1">
        <v>14910.205</v>
      </c>
      <c r="R1992" s="1"/>
    </row>
    <row r="1993" spans="1:18" x14ac:dyDescent="0.2">
      <c r="A1993" t="s">
        <v>143</v>
      </c>
      <c r="B1993">
        <v>2002</v>
      </c>
      <c r="C1993" t="s">
        <v>24</v>
      </c>
      <c r="D1993" s="1">
        <v>64.574659999999994</v>
      </c>
      <c r="E1993" s="1">
        <v>276.49349999999998</v>
      </c>
      <c r="F1993" s="2">
        <v>3.6045000000000001E-2</v>
      </c>
      <c r="G1993" s="2">
        <v>5.78</v>
      </c>
      <c r="H1993">
        <v>25.7</v>
      </c>
      <c r="I1993">
        <v>3.1</v>
      </c>
      <c r="J1993">
        <v>95</v>
      </c>
      <c r="K1993">
        <v>95</v>
      </c>
      <c r="L1993">
        <v>95</v>
      </c>
      <c r="M1993">
        <v>85.627719999999997</v>
      </c>
      <c r="N1993" s="4">
        <v>9790</v>
      </c>
      <c r="O1993" s="1">
        <v>1.9337799999999901</v>
      </c>
      <c r="P1993" s="1">
        <v>3.6147999999999998</v>
      </c>
      <c r="Q1993" s="1">
        <v>14976.188</v>
      </c>
      <c r="R1993" s="1"/>
    </row>
    <row r="1994" spans="1:18" x14ac:dyDescent="0.2">
      <c r="A1994" t="s">
        <v>143</v>
      </c>
      <c r="B1994">
        <v>2003</v>
      </c>
      <c r="C1994" t="s">
        <v>24</v>
      </c>
      <c r="D1994" s="1">
        <v>64.294910000000002</v>
      </c>
      <c r="E1994" s="1">
        <v>283.37610000000001</v>
      </c>
      <c r="F1994" s="2">
        <v>3.279E-2</v>
      </c>
      <c r="G1994" s="2">
        <v>6.22</v>
      </c>
      <c r="H1994">
        <v>25.7</v>
      </c>
      <c r="I1994">
        <v>3.2</v>
      </c>
      <c r="J1994">
        <v>99</v>
      </c>
      <c r="K1994">
        <v>99</v>
      </c>
      <c r="L1994">
        <v>99</v>
      </c>
      <c r="M1994">
        <v>86.316119999999998</v>
      </c>
      <c r="N1994" s="4">
        <v>10740</v>
      </c>
      <c r="O1994" s="1">
        <v>2.0406</v>
      </c>
      <c r="P1994" s="1">
        <v>3.7233499999999999</v>
      </c>
      <c r="Q1994" s="1">
        <v>15100.040999999999</v>
      </c>
      <c r="R1994" s="1"/>
    </row>
    <row r="1995" spans="1:18" x14ac:dyDescent="0.2">
      <c r="A1995" t="s">
        <v>143</v>
      </c>
      <c r="B1995">
        <v>2004</v>
      </c>
      <c r="C1995" t="s">
        <v>24</v>
      </c>
      <c r="D1995" s="1">
        <v>64.623999999999995</v>
      </c>
      <c r="E1995" s="1">
        <v>288.57350000000002</v>
      </c>
      <c r="F1995" s="2">
        <v>3.0145000000000002E-2</v>
      </c>
      <c r="G1995" s="2">
        <v>6.23</v>
      </c>
      <c r="H1995">
        <v>25.7</v>
      </c>
      <c r="I1995">
        <v>3.4</v>
      </c>
      <c r="J1995">
        <v>99</v>
      </c>
      <c r="K1995">
        <v>99</v>
      </c>
      <c r="L1995">
        <v>82</v>
      </c>
      <c r="M1995">
        <v>87.007300000000001</v>
      </c>
      <c r="N1995" s="4">
        <v>11880</v>
      </c>
      <c r="O1995" s="1">
        <v>2.3200500000000002</v>
      </c>
      <c r="P1995" s="1">
        <v>3.9830800000000002</v>
      </c>
      <c r="Q1995" s="1">
        <v>15250.014999999999</v>
      </c>
      <c r="R1995" s="1"/>
    </row>
    <row r="1996" spans="1:18" x14ac:dyDescent="0.2">
      <c r="A1996" t="s">
        <v>143</v>
      </c>
      <c r="B1996">
        <v>2005</v>
      </c>
      <c r="C1996" t="s">
        <v>24</v>
      </c>
      <c r="D1996" s="1">
        <v>64.573430000000002</v>
      </c>
      <c r="E1996" s="1">
        <v>296.60570000000001</v>
      </c>
      <c r="F1996" s="2">
        <v>2.79899999999999E-2</v>
      </c>
      <c r="G1996" s="2">
        <v>6.57</v>
      </c>
      <c r="H1996">
        <v>25.8</v>
      </c>
      <c r="I1996">
        <v>3.5</v>
      </c>
      <c r="J1996">
        <v>99</v>
      </c>
      <c r="K1996">
        <v>99</v>
      </c>
      <c r="L1996">
        <v>98</v>
      </c>
      <c r="M1996">
        <v>87.701239999999999</v>
      </c>
      <c r="N1996" s="4">
        <v>12930</v>
      </c>
      <c r="O1996" s="1">
        <v>2.5324900000000001</v>
      </c>
      <c r="P1996" s="1">
        <v>3.9017300000000001</v>
      </c>
      <c r="Q1996" s="1">
        <v>15402.806999999901</v>
      </c>
      <c r="R1996" s="1"/>
    </row>
    <row r="1997" spans="1:18" x14ac:dyDescent="0.2">
      <c r="A1997" t="s">
        <v>143</v>
      </c>
      <c r="B1997">
        <v>2006</v>
      </c>
      <c r="C1997" t="s">
        <v>24</v>
      </c>
      <c r="D1997" s="1">
        <v>64.885829999999999</v>
      </c>
      <c r="E1997" s="1">
        <v>298.84100000000001</v>
      </c>
      <c r="F1997" s="2">
        <v>2.622E-2</v>
      </c>
      <c r="G1997" s="2">
        <v>6.76</v>
      </c>
      <c r="H1997">
        <v>25.8</v>
      </c>
      <c r="I1997">
        <v>3.7</v>
      </c>
      <c r="J1997">
        <v>99</v>
      </c>
      <c r="K1997">
        <v>99</v>
      </c>
      <c r="L1997">
        <v>99</v>
      </c>
      <c r="M1997">
        <v>88.397909999999996</v>
      </c>
      <c r="N1997" s="4">
        <v>14220</v>
      </c>
      <c r="O1997" s="1">
        <v>2.31393</v>
      </c>
      <c r="P1997" s="1">
        <v>3.39825</v>
      </c>
      <c r="Q1997" s="1">
        <v>15551.268</v>
      </c>
      <c r="R1997" s="1"/>
    </row>
    <row r="1998" spans="1:18" x14ac:dyDescent="0.2">
      <c r="A1998" t="s">
        <v>143</v>
      </c>
      <c r="B1998">
        <v>2007</v>
      </c>
      <c r="C1998" t="s">
        <v>24</v>
      </c>
      <c r="D1998" s="1">
        <v>65.136439999999993</v>
      </c>
      <c r="E1998" s="1">
        <v>292.78469999999999</v>
      </c>
      <c r="F1998" s="2">
        <v>2.46E-2</v>
      </c>
      <c r="G1998" s="2">
        <v>3.99</v>
      </c>
      <c r="H1998">
        <v>25.9</v>
      </c>
      <c r="I1998">
        <v>3.9</v>
      </c>
      <c r="J1998">
        <v>99</v>
      </c>
      <c r="K1998">
        <v>94</v>
      </c>
      <c r="L1998">
        <v>93</v>
      </c>
      <c r="M1998">
        <v>89.097309999999993</v>
      </c>
      <c r="N1998" s="4">
        <v>15600</v>
      </c>
      <c r="O1998" s="1">
        <v>1.79149</v>
      </c>
      <c r="P1998" s="1">
        <v>2.7031499999999999</v>
      </c>
      <c r="Q1998" s="1">
        <v>15702.103999999999</v>
      </c>
      <c r="R1998" s="1"/>
    </row>
    <row r="1999" spans="1:18" x14ac:dyDescent="0.2">
      <c r="A1999" t="s">
        <v>143</v>
      </c>
      <c r="B1999">
        <v>2008</v>
      </c>
      <c r="C1999" t="s">
        <v>24</v>
      </c>
      <c r="D1999" s="1">
        <v>66.315439999999995</v>
      </c>
      <c r="E1999" s="1">
        <v>263.72620000000001</v>
      </c>
      <c r="F1999" s="2">
        <v>2.2794999999999999E-2</v>
      </c>
      <c r="G1999" s="2">
        <v>3.42</v>
      </c>
      <c r="H1999">
        <v>25.9</v>
      </c>
      <c r="I1999">
        <v>4.0999999999999996</v>
      </c>
      <c r="J1999">
        <v>99</v>
      </c>
      <c r="K1999">
        <v>99</v>
      </c>
      <c r="L1999">
        <v>99</v>
      </c>
      <c r="M1999">
        <v>89.799400000000006</v>
      </c>
      <c r="N1999" s="4">
        <v>15840</v>
      </c>
      <c r="O1999" s="1">
        <v>2.2662599999999999</v>
      </c>
      <c r="P1999" s="1">
        <v>3.0495299999999999</v>
      </c>
      <c r="Q1999" s="1">
        <v>15862.123</v>
      </c>
      <c r="R1999" s="1"/>
    </row>
    <row r="2000" spans="1:18" x14ac:dyDescent="0.2">
      <c r="A2000" t="s">
        <v>143</v>
      </c>
      <c r="B2000">
        <v>2009</v>
      </c>
      <c r="C2000" t="s">
        <v>24</v>
      </c>
      <c r="D2000" s="1">
        <v>67.48715</v>
      </c>
      <c r="E2000" s="1">
        <v>240.4836</v>
      </c>
      <c r="F2000" s="2">
        <v>2.0915E-2</v>
      </c>
      <c r="G2000" s="2">
        <v>3.16</v>
      </c>
      <c r="H2000">
        <v>26</v>
      </c>
      <c r="I2000">
        <v>4.3</v>
      </c>
      <c r="J2000">
        <v>99</v>
      </c>
      <c r="K2000">
        <v>99</v>
      </c>
      <c r="L2000">
        <v>98</v>
      </c>
      <c r="M2000">
        <v>90.504189999999994</v>
      </c>
      <c r="N2000" s="4">
        <v>16380</v>
      </c>
      <c r="O2000" s="1">
        <v>2.6560700000000002</v>
      </c>
      <c r="P2000" s="1">
        <v>3.4991400000000001</v>
      </c>
      <c r="Q2000" s="1">
        <v>16043.007</v>
      </c>
      <c r="R2000" s="1"/>
    </row>
    <row r="2001" spans="1:18" x14ac:dyDescent="0.2">
      <c r="A2001" t="s">
        <v>143</v>
      </c>
      <c r="B2001">
        <v>2010</v>
      </c>
      <c r="C2001" t="s">
        <v>24</v>
      </c>
      <c r="D2001" s="1">
        <v>67.443489999999997</v>
      </c>
      <c r="E2001" s="1">
        <v>242.75069999999999</v>
      </c>
      <c r="F2001" s="2">
        <v>1.8945E-2</v>
      </c>
      <c r="G2001" s="2">
        <v>3.9</v>
      </c>
      <c r="H2001">
        <v>26</v>
      </c>
      <c r="I2001">
        <v>4.5999999999999996</v>
      </c>
      <c r="J2001">
        <v>99</v>
      </c>
      <c r="K2001">
        <v>98</v>
      </c>
      <c r="L2001">
        <v>99</v>
      </c>
      <c r="M2001">
        <v>91.211489999999998</v>
      </c>
      <c r="N2001" s="4">
        <v>17110</v>
      </c>
      <c r="O2001" s="1">
        <v>1.86894</v>
      </c>
      <c r="P2001" s="1">
        <v>2.7407599999999999</v>
      </c>
      <c r="Q2001" s="1">
        <v>16252.2789999999</v>
      </c>
      <c r="R2001" s="1"/>
    </row>
    <row r="2002" spans="1:18" x14ac:dyDescent="0.2">
      <c r="A2002" t="s">
        <v>143</v>
      </c>
      <c r="B2002">
        <v>2011</v>
      </c>
      <c r="C2002" t="s">
        <v>24</v>
      </c>
      <c r="D2002" s="1">
        <v>68.102620000000002</v>
      </c>
      <c r="E2002" s="1">
        <v>231.58250000000001</v>
      </c>
      <c r="F2002" s="2">
        <v>1.6995E-2</v>
      </c>
      <c r="G2002" s="2">
        <v>3.38</v>
      </c>
      <c r="H2002">
        <v>26.1</v>
      </c>
      <c r="I2002">
        <v>4.8</v>
      </c>
      <c r="J2002">
        <v>99</v>
      </c>
      <c r="K2002">
        <v>99</v>
      </c>
      <c r="L2002">
        <v>99</v>
      </c>
      <c r="M2002">
        <v>91.921589999999995</v>
      </c>
      <c r="N2002" s="4">
        <v>18210</v>
      </c>
      <c r="O2002" s="1">
        <v>1.87669</v>
      </c>
      <c r="P2002" s="1">
        <v>2.6868300000000001</v>
      </c>
      <c r="Q2002" s="1">
        <v>16490.669999999998</v>
      </c>
      <c r="R2002" s="1"/>
    </row>
    <row r="2003" spans="1:18" x14ac:dyDescent="0.2">
      <c r="A2003" t="s">
        <v>143</v>
      </c>
      <c r="B2003">
        <v>2012</v>
      </c>
      <c r="C2003" t="s">
        <v>24</v>
      </c>
      <c r="D2003" s="1">
        <v>68.61788</v>
      </c>
      <c r="E2003" s="1">
        <v>224.3279</v>
      </c>
      <c r="F2003" s="2">
        <v>1.499E-2</v>
      </c>
      <c r="G2003" s="2">
        <v>3.69</v>
      </c>
      <c r="H2003">
        <v>26.1</v>
      </c>
      <c r="I2003">
        <v>5.2</v>
      </c>
      <c r="J2003">
        <v>96</v>
      </c>
      <c r="K2003">
        <v>98</v>
      </c>
      <c r="L2003">
        <v>99</v>
      </c>
      <c r="M2003">
        <v>92.634320000000002</v>
      </c>
      <c r="N2003" s="4">
        <v>19380</v>
      </c>
      <c r="O2003" s="1">
        <v>2.0700599999999998</v>
      </c>
      <c r="P2003" s="1">
        <v>3.0596399999999999</v>
      </c>
      <c r="Q2003" s="1">
        <v>16751.525000000001</v>
      </c>
      <c r="R2003" s="1"/>
    </row>
    <row r="2004" spans="1:18" x14ac:dyDescent="0.2">
      <c r="A2004" t="s">
        <v>143</v>
      </c>
      <c r="B2004">
        <v>2013</v>
      </c>
      <c r="C2004" t="s">
        <v>24</v>
      </c>
      <c r="D2004" s="1">
        <v>69.516850000000005</v>
      </c>
      <c r="E2004" s="1">
        <v>210.69280000000001</v>
      </c>
      <c r="F2004" s="2">
        <v>1.3254999999999999E-2</v>
      </c>
      <c r="G2004" s="2">
        <v>3.76</v>
      </c>
      <c r="H2004">
        <v>26.2</v>
      </c>
      <c r="I2004">
        <v>5.5</v>
      </c>
      <c r="J2004">
        <v>99</v>
      </c>
      <c r="K2004">
        <v>98</v>
      </c>
      <c r="L2004">
        <v>98</v>
      </c>
      <c r="M2004">
        <v>93.304810000000003</v>
      </c>
      <c r="N2004" s="4">
        <v>21290</v>
      </c>
      <c r="O2004" s="1">
        <v>1.8545700000000001</v>
      </c>
      <c r="P2004" s="1">
        <v>2.8650799999999998</v>
      </c>
      <c r="Q2004" s="1">
        <v>17026.116999999998</v>
      </c>
      <c r="R2004" s="1"/>
    </row>
    <row r="2005" spans="1:18" x14ac:dyDescent="0.2">
      <c r="A2005" t="s">
        <v>143</v>
      </c>
      <c r="B2005">
        <v>2014</v>
      </c>
      <c r="C2005" t="s">
        <v>24</v>
      </c>
      <c r="D2005" s="1">
        <v>70.204610000000002</v>
      </c>
      <c r="E2005" s="1">
        <v>198.8519</v>
      </c>
      <c r="F2005" s="2">
        <v>1.1860000000000001E-2</v>
      </c>
      <c r="G2005" s="2">
        <v>3.61</v>
      </c>
      <c r="H2005">
        <v>26.3</v>
      </c>
      <c r="I2005">
        <v>5.8</v>
      </c>
      <c r="J2005">
        <v>99</v>
      </c>
      <c r="K2005">
        <v>95</v>
      </c>
      <c r="L2005">
        <v>95</v>
      </c>
      <c r="M2005">
        <v>93.882350000000002</v>
      </c>
      <c r="N2005" s="4">
        <v>22380</v>
      </c>
      <c r="O2005" s="1">
        <v>1.86853</v>
      </c>
      <c r="P2005" s="1">
        <v>2.7089400000000001</v>
      </c>
      <c r="Q2005" s="1">
        <v>17302.615000000002</v>
      </c>
      <c r="R2005" s="1"/>
    </row>
    <row r="2006" spans="1:18" x14ac:dyDescent="0.2">
      <c r="A2006" t="s">
        <v>143</v>
      </c>
      <c r="B2006">
        <v>2015</v>
      </c>
      <c r="C2006" t="s">
        <v>24</v>
      </c>
      <c r="D2006" s="1">
        <v>70.565269999999998</v>
      </c>
      <c r="E2006" s="1">
        <v>192.4991</v>
      </c>
      <c r="F2006" s="2">
        <v>1.0704999999999999E-2</v>
      </c>
      <c r="G2006" s="2">
        <v>3.3</v>
      </c>
      <c r="H2006">
        <v>26.3</v>
      </c>
      <c r="I2006">
        <v>6.2</v>
      </c>
      <c r="J2006">
        <v>99</v>
      </c>
      <c r="K2006">
        <v>98</v>
      </c>
      <c r="L2006">
        <v>98</v>
      </c>
      <c r="M2006">
        <v>94.462069999999997</v>
      </c>
      <c r="N2006" s="4">
        <v>23620</v>
      </c>
      <c r="O2006" s="1">
        <v>1.9265000000000001</v>
      </c>
      <c r="P2006" s="1">
        <v>3.04575</v>
      </c>
      <c r="Q2006" s="1">
        <v>17572.016</v>
      </c>
      <c r="R2006" s="1"/>
    </row>
    <row r="2007" spans="1:18" x14ac:dyDescent="0.2">
      <c r="A2007" t="s">
        <v>143</v>
      </c>
      <c r="B2007">
        <v>2016</v>
      </c>
      <c r="C2007" t="s">
        <v>24</v>
      </c>
      <c r="D2007" s="1">
        <v>71.144800000000004</v>
      </c>
      <c r="E2007" s="1">
        <v>181.48079999999999</v>
      </c>
      <c r="F2007" s="2">
        <v>9.8849999999999997E-3</v>
      </c>
      <c r="G2007" s="2">
        <v>3.55</v>
      </c>
      <c r="H2007">
        <v>26.4</v>
      </c>
      <c r="I2007">
        <v>6.5</v>
      </c>
      <c r="J2007">
        <v>99</v>
      </c>
      <c r="K2007">
        <v>82</v>
      </c>
      <c r="L2007">
        <v>82</v>
      </c>
      <c r="M2007">
        <v>95.043809999999993</v>
      </c>
      <c r="N2007" s="4">
        <v>22930</v>
      </c>
      <c r="O2007" s="1">
        <v>2.05863</v>
      </c>
      <c r="P2007" s="1">
        <v>3.4348299999999998</v>
      </c>
      <c r="Q2007" s="1">
        <v>17830.901000000002</v>
      </c>
      <c r="R2007" s="1"/>
    </row>
    <row r="2008" spans="1:18" x14ac:dyDescent="0.2">
      <c r="A2008" t="s">
        <v>144</v>
      </c>
      <c r="B2008">
        <v>2000</v>
      </c>
      <c r="C2008" t="s">
        <v>24</v>
      </c>
      <c r="D2008" s="1">
        <v>66.503069999999994</v>
      </c>
      <c r="E2008" s="1">
        <v>227.52440000000001</v>
      </c>
      <c r="F2008" s="2">
        <v>4.2889999999999998E-2</v>
      </c>
      <c r="G2008" s="2">
        <v>5.3259999999999996</v>
      </c>
      <c r="H2008">
        <v>24.7</v>
      </c>
      <c r="I2008">
        <v>1.3</v>
      </c>
      <c r="J2008">
        <v>98</v>
      </c>
      <c r="K2008">
        <v>99</v>
      </c>
      <c r="L2008">
        <v>99</v>
      </c>
      <c r="M2008">
        <v>80.603840000000005</v>
      </c>
      <c r="N2008" s="4">
        <v>1550</v>
      </c>
      <c r="O2008" s="1">
        <v>2.1343999999999999</v>
      </c>
      <c r="P2008" s="1">
        <v>4.4141500000000002</v>
      </c>
      <c r="Q2008" s="1">
        <v>4920.7120000000004</v>
      </c>
      <c r="R2008" s="1"/>
    </row>
    <row r="2009" spans="1:18" x14ac:dyDescent="0.2">
      <c r="A2009" t="s">
        <v>144</v>
      </c>
      <c r="B2009">
        <v>2001</v>
      </c>
      <c r="C2009" t="s">
        <v>24</v>
      </c>
      <c r="D2009" s="1">
        <v>67.196650000000005</v>
      </c>
      <c r="E2009" s="1">
        <v>219.37360000000001</v>
      </c>
      <c r="F2009" s="2">
        <v>4.1079999999999998E-2</v>
      </c>
      <c r="G2009" s="2">
        <v>5.6984599999999999</v>
      </c>
      <c r="H2009">
        <v>24.8</v>
      </c>
      <c r="I2009">
        <v>1.4</v>
      </c>
      <c r="J2009">
        <v>99</v>
      </c>
      <c r="K2009">
        <v>99</v>
      </c>
      <c r="L2009">
        <v>99</v>
      </c>
      <c r="M2009">
        <v>80.603409999999997</v>
      </c>
      <c r="N2009" s="4">
        <v>1690</v>
      </c>
      <c r="O2009" s="1">
        <v>2.0031699999999999</v>
      </c>
      <c r="P2009" s="1">
        <v>4.2770299999999999</v>
      </c>
      <c r="Q2009" s="1">
        <v>4962.8359999999902</v>
      </c>
      <c r="R2009" s="1"/>
    </row>
    <row r="2010" spans="1:18" x14ac:dyDescent="0.2">
      <c r="A2010" t="s">
        <v>144</v>
      </c>
      <c r="B2010">
        <v>2002</v>
      </c>
      <c r="C2010" t="s">
        <v>24</v>
      </c>
      <c r="D2010" s="1">
        <v>66.625489999999999</v>
      </c>
      <c r="E2010" s="1">
        <v>216.75640000000001</v>
      </c>
      <c r="F2010" s="2">
        <v>4.002E-2</v>
      </c>
      <c r="G2010" s="2">
        <v>5.8378399999999999</v>
      </c>
      <c r="H2010">
        <v>24.9</v>
      </c>
      <c r="I2010">
        <v>1.4</v>
      </c>
      <c r="J2010">
        <v>98</v>
      </c>
      <c r="K2010">
        <v>99</v>
      </c>
      <c r="L2010">
        <v>98</v>
      </c>
      <c r="M2010">
        <v>81.106549999999999</v>
      </c>
      <c r="N2010" s="4">
        <v>1710</v>
      </c>
      <c r="O2010" s="1">
        <v>2.2198000000000002</v>
      </c>
      <c r="P2010" s="1">
        <v>4.5922000000000001</v>
      </c>
      <c r="Q2010" s="1">
        <v>4991.4830000000002</v>
      </c>
      <c r="R2010" s="1"/>
    </row>
    <row r="2011" spans="1:18" x14ac:dyDescent="0.2">
      <c r="A2011" t="s">
        <v>144</v>
      </c>
      <c r="B2011">
        <v>2003</v>
      </c>
      <c r="C2011" t="s">
        <v>24</v>
      </c>
      <c r="D2011" s="1">
        <v>66.487919999999903</v>
      </c>
      <c r="E2011" s="1">
        <v>217.09479999999999</v>
      </c>
      <c r="F2011" s="2">
        <v>3.9215E-2</v>
      </c>
      <c r="G2011" s="2">
        <v>6.3511100000000003</v>
      </c>
      <c r="H2011">
        <v>25</v>
      </c>
      <c r="I2011">
        <v>1.5</v>
      </c>
      <c r="J2011">
        <v>99</v>
      </c>
      <c r="K2011">
        <v>98</v>
      </c>
      <c r="L2011">
        <v>98</v>
      </c>
      <c r="M2011">
        <v>81.609499999999997</v>
      </c>
      <c r="N2011" s="4">
        <v>1850</v>
      </c>
      <c r="O2011" s="1">
        <v>2.2665500000000001</v>
      </c>
      <c r="P2011" s="1">
        <v>5.8238199999999898</v>
      </c>
      <c r="Q2011" s="1">
        <v>5013.53</v>
      </c>
      <c r="R2011" s="1"/>
    </row>
    <row r="2012" spans="1:18" x14ac:dyDescent="0.2">
      <c r="A2012" t="s">
        <v>144</v>
      </c>
      <c r="B2012">
        <v>2004</v>
      </c>
      <c r="C2012" t="s">
        <v>24</v>
      </c>
      <c r="D2012" s="1">
        <v>67.03989</v>
      </c>
      <c r="E2012" s="1">
        <v>216.5718</v>
      </c>
      <c r="F2012" s="2">
        <v>3.8260000000000002E-2</v>
      </c>
      <c r="G2012" s="2">
        <v>6.6539599999999997</v>
      </c>
      <c r="H2012">
        <v>25.1</v>
      </c>
      <c r="I2012">
        <v>1.6</v>
      </c>
      <c r="J2012">
        <v>99</v>
      </c>
      <c r="K2012">
        <v>98</v>
      </c>
      <c r="L2012">
        <v>99</v>
      </c>
      <c r="M2012">
        <v>82.112659999999906</v>
      </c>
      <c r="N2012" s="4">
        <v>1980</v>
      </c>
      <c r="O2012" s="1">
        <v>2.3370199999999999</v>
      </c>
      <c r="P2012" s="1">
        <v>6.2028099999999897</v>
      </c>
      <c r="Q2012" s="1">
        <v>5039.0050000000001</v>
      </c>
      <c r="R2012" s="1"/>
    </row>
    <row r="2013" spans="1:18" x14ac:dyDescent="0.2">
      <c r="A2013" t="s">
        <v>144</v>
      </c>
      <c r="B2013">
        <v>2005</v>
      </c>
      <c r="C2013" t="s">
        <v>24</v>
      </c>
      <c r="D2013" s="1">
        <v>66.855130000000003</v>
      </c>
      <c r="E2013" s="1">
        <v>222.80690000000001</v>
      </c>
      <c r="F2013" s="2">
        <v>3.6734999999999997E-2</v>
      </c>
      <c r="G2013" s="2">
        <v>6.5233099999999897</v>
      </c>
      <c r="H2013">
        <v>25.2</v>
      </c>
      <c r="I2013">
        <v>1.7</v>
      </c>
      <c r="J2013">
        <v>99</v>
      </c>
      <c r="K2013">
        <v>98</v>
      </c>
      <c r="L2013">
        <v>98</v>
      </c>
      <c r="M2013">
        <v>82.572369999999907</v>
      </c>
      <c r="N2013" s="4">
        <v>2040</v>
      </c>
      <c r="O2013" s="1">
        <v>3.7988499999999998</v>
      </c>
      <c r="P2013" s="1">
        <v>7.4501099999999996</v>
      </c>
      <c r="Q2013" s="1">
        <v>5075.3469999999998</v>
      </c>
      <c r="R2013" s="1"/>
    </row>
    <row r="2014" spans="1:18" x14ac:dyDescent="0.2">
      <c r="A2014" t="s">
        <v>144</v>
      </c>
      <c r="B2014">
        <v>2006</v>
      </c>
      <c r="C2014" t="s">
        <v>24</v>
      </c>
      <c r="D2014" s="1">
        <v>66.789919999999995</v>
      </c>
      <c r="E2014" s="1">
        <v>232.90459999999999</v>
      </c>
      <c r="F2014" s="2">
        <v>3.4879999999999897E-2</v>
      </c>
      <c r="G2014" s="2">
        <v>6.7761500000000003</v>
      </c>
      <c r="H2014">
        <v>25.4</v>
      </c>
      <c r="I2014">
        <v>1.8</v>
      </c>
      <c r="J2014">
        <v>97</v>
      </c>
      <c r="K2014">
        <v>93</v>
      </c>
      <c r="L2014">
        <v>92</v>
      </c>
      <c r="M2014">
        <v>83.031610000000001</v>
      </c>
      <c r="N2014" s="4">
        <v>2180</v>
      </c>
      <c r="O2014" s="1">
        <v>4.2117800000000001</v>
      </c>
      <c r="P2014" s="1">
        <v>8.3118400000000001</v>
      </c>
      <c r="Q2014" s="1">
        <v>5124.3819999999996</v>
      </c>
      <c r="R2014" s="1"/>
    </row>
    <row r="2015" spans="1:18" x14ac:dyDescent="0.2">
      <c r="A2015" t="s">
        <v>144</v>
      </c>
      <c r="B2015">
        <v>2007</v>
      </c>
      <c r="C2015" t="s">
        <v>24</v>
      </c>
      <c r="D2015" s="1">
        <v>67.27561</v>
      </c>
      <c r="E2015" s="1">
        <v>230.2501</v>
      </c>
      <c r="F2015" s="2">
        <v>3.2625000000000001E-2</v>
      </c>
      <c r="G2015" s="2">
        <v>6.9783600000000003</v>
      </c>
      <c r="H2015">
        <v>25.5</v>
      </c>
      <c r="I2015">
        <v>1.9</v>
      </c>
      <c r="J2015">
        <v>99</v>
      </c>
      <c r="K2015">
        <v>94</v>
      </c>
      <c r="L2015">
        <v>94</v>
      </c>
      <c r="M2015">
        <v>83.489990000000006</v>
      </c>
      <c r="N2015" s="4">
        <v>2420</v>
      </c>
      <c r="O2015" s="1">
        <v>3.08530999999999</v>
      </c>
      <c r="P2015" s="1">
        <v>6.9321099999999998</v>
      </c>
      <c r="Q2015" s="1">
        <v>5184.3919999999998</v>
      </c>
      <c r="R2015" s="1"/>
    </row>
    <row r="2016" spans="1:18" x14ac:dyDescent="0.2">
      <c r="A2016" t="s">
        <v>144</v>
      </c>
      <c r="B2016">
        <v>2008</v>
      </c>
      <c r="C2016" t="s">
        <v>24</v>
      </c>
      <c r="D2016" s="1">
        <v>67.778750000000002</v>
      </c>
      <c r="E2016" s="1">
        <v>217.80950000000001</v>
      </c>
      <c r="F2016" s="2">
        <v>3.01199999999999E-2</v>
      </c>
      <c r="G2016" s="2">
        <v>7.2889899999999903</v>
      </c>
      <c r="H2016">
        <v>25.6</v>
      </c>
      <c r="I2016">
        <v>2.1</v>
      </c>
      <c r="J2016">
        <v>99</v>
      </c>
      <c r="K2016">
        <v>95</v>
      </c>
      <c r="L2016">
        <v>95</v>
      </c>
      <c r="M2016">
        <v>83.947710000000001</v>
      </c>
      <c r="N2016" s="4">
        <v>2570</v>
      </c>
      <c r="O2016" s="1">
        <v>2.8958699999999999</v>
      </c>
      <c r="P2016" s="1">
        <v>6.5251199999999896</v>
      </c>
      <c r="Q2016" s="1">
        <v>5254.9790000000003</v>
      </c>
      <c r="R2016" s="1"/>
    </row>
    <row r="2017" spans="1:18" x14ac:dyDescent="0.2">
      <c r="A2017" t="s">
        <v>144</v>
      </c>
      <c r="B2017">
        <v>2009</v>
      </c>
      <c r="C2017" t="s">
        <v>24</v>
      </c>
      <c r="D2017" s="1">
        <v>68.5595</v>
      </c>
      <c r="E2017" s="1">
        <v>203.6935</v>
      </c>
      <c r="F2017" s="2">
        <v>2.7725E-2</v>
      </c>
      <c r="G2017" s="2">
        <v>5.9846500000000002</v>
      </c>
      <c r="H2017">
        <v>25.7</v>
      </c>
      <c r="I2017">
        <v>2.2000000000000002</v>
      </c>
      <c r="J2017">
        <v>99</v>
      </c>
      <c r="K2017">
        <v>96</v>
      </c>
      <c r="L2017">
        <v>95</v>
      </c>
      <c r="M2017">
        <v>84.404949999999999</v>
      </c>
      <c r="N2017" s="4">
        <v>2640</v>
      </c>
      <c r="O2017" s="1">
        <v>3.4807199999999998</v>
      </c>
      <c r="P2017" s="1">
        <v>6.8987299999999996</v>
      </c>
      <c r="Q2017" s="1">
        <v>5334.71</v>
      </c>
      <c r="R2017" s="1"/>
    </row>
    <row r="2018" spans="1:18" x14ac:dyDescent="0.2">
      <c r="A2018" t="s">
        <v>144</v>
      </c>
      <c r="B2018">
        <v>2010</v>
      </c>
      <c r="C2018" t="s">
        <v>24</v>
      </c>
      <c r="D2018" s="1">
        <v>68.562159999999906</v>
      </c>
      <c r="E2018" s="1">
        <v>208.726</v>
      </c>
      <c r="F2018" s="2">
        <v>2.5684999999999999E-2</v>
      </c>
      <c r="G2018" s="2">
        <v>6.08819</v>
      </c>
      <c r="H2018">
        <v>25.8</v>
      </c>
      <c r="I2018">
        <v>2.4</v>
      </c>
      <c r="J2018">
        <v>99</v>
      </c>
      <c r="K2018">
        <v>88</v>
      </c>
      <c r="L2018">
        <v>96</v>
      </c>
      <c r="M2018">
        <v>84.865700000000004</v>
      </c>
      <c r="N2018" s="4">
        <v>2560</v>
      </c>
      <c r="O2018" s="1">
        <v>3.4151799999999999</v>
      </c>
      <c r="P2018" s="1">
        <v>6.9502699999999997</v>
      </c>
      <c r="Q2018" s="1">
        <v>5422.2929999999997</v>
      </c>
      <c r="R2018" s="1"/>
    </row>
    <row r="2019" spans="1:18" x14ac:dyDescent="0.2">
      <c r="A2019" t="s">
        <v>144</v>
      </c>
      <c r="B2019">
        <v>2011</v>
      </c>
      <c r="C2019" t="s">
        <v>24</v>
      </c>
      <c r="D2019" s="1">
        <v>69.258519999999905</v>
      </c>
      <c r="E2019" s="1">
        <v>195.8185</v>
      </c>
      <c r="F2019" s="2">
        <v>2.3939999999999999E-2</v>
      </c>
      <c r="G2019" s="2">
        <v>6.0323199999999897</v>
      </c>
      <c r="H2019">
        <v>26</v>
      </c>
      <c r="I2019">
        <v>2.6</v>
      </c>
      <c r="J2019">
        <v>97</v>
      </c>
      <c r="K2019">
        <v>94</v>
      </c>
      <c r="L2019">
        <v>96</v>
      </c>
      <c r="M2019">
        <v>85.329880000000003</v>
      </c>
      <c r="N2019" s="4">
        <v>2610</v>
      </c>
      <c r="O2019" s="1">
        <v>3.6931500000000002</v>
      </c>
      <c r="P2019" s="1">
        <v>7.1072899999999901</v>
      </c>
      <c r="Q2019" s="1">
        <v>5517.9219999999996</v>
      </c>
      <c r="R2019" s="1"/>
    </row>
    <row r="2020" spans="1:18" x14ac:dyDescent="0.2">
      <c r="A2020" t="s">
        <v>144</v>
      </c>
      <c r="B2020">
        <v>2012</v>
      </c>
      <c r="C2020" t="s">
        <v>24</v>
      </c>
      <c r="D2020" s="1">
        <v>69.722359999999995</v>
      </c>
      <c r="E2020" s="1">
        <v>189.2482</v>
      </c>
      <c r="F2020" s="2">
        <v>2.23E-2</v>
      </c>
      <c r="G2020" s="2">
        <v>5.8342400000000003</v>
      </c>
      <c r="H2020">
        <v>26.1</v>
      </c>
      <c r="I2020">
        <v>2.8</v>
      </c>
      <c r="J2020">
        <v>98</v>
      </c>
      <c r="K2020">
        <v>94</v>
      </c>
      <c r="L2020">
        <v>96</v>
      </c>
      <c r="M2020">
        <v>85.797380000000004</v>
      </c>
      <c r="N2020" s="4">
        <v>2850</v>
      </c>
      <c r="O2020" s="1">
        <v>4.2210099999999997</v>
      </c>
      <c r="P2020" s="1">
        <v>8.5096600000000002</v>
      </c>
      <c r="Q2020" s="1">
        <v>5621.576</v>
      </c>
      <c r="R2020" s="1"/>
    </row>
    <row r="2021" spans="1:18" x14ac:dyDescent="0.2">
      <c r="A2021" t="s">
        <v>144</v>
      </c>
      <c r="B2021">
        <v>2013</v>
      </c>
      <c r="C2021" t="s">
        <v>24</v>
      </c>
      <c r="D2021" s="1">
        <v>70.429059999999893</v>
      </c>
      <c r="E2021" s="1">
        <v>183.10730000000001</v>
      </c>
      <c r="F2021" s="2">
        <v>2.0934999999999999E-2</v>
      </c>
      <c r="G2021" s="2">
        <v>5.7418899999999997</v>
      </c>
      <c r="H2021">
        <v>26.2</v>
      </c>
      <c r="I2021">
        <v>3</v>
      </c>
      <c r="J2021">
        <v>99</v>
      </c>
      <c r="K2021">
        <v>97</v>
      </c>
      <c r="L2021">
        <v>97</v>
      </c>
      <c r="M2021">
        <v>86.267589999999998</v>
      </c>
      <c r="N2021" s="4">
        <v>3050</v>
      </c>
      <c r="O2021" s="1">
        <v>3.94686</v>
      </c>
      <c r="P2021" s="1">
        <v>8.1874500000000001</v>
      </c>
      <c r="Q2021" s="1">
        <v>5731.3029999999999</v>
      </c>
      <c r="R2021" s="1"/>
    </row>
    <row r="2022" spans="1:18" x14ac:dyDescent="0.2">
      <c r="A2022" t="s">
        <v>144</v>
      </c>
      <c r="B2022">
        <v>2014</v>
      </c>
      <c r="C2022" t="s">
        <v>24</v>
      </c>
      <c r="D2022" s="1">
        <v>70.51652</v>
      </c>
      <c r="E2022" s="1">
        <v>174.68639999999999</v>
      </c>
      <c r="F2022" s="2">
        <v>1.9824999999999999E-2</v>
      </c>
      <c r="G2022" s="2">
        <v>5.5965199999999999</v>
      </c>
      <c r="H2022">
        <v>26.4</v>
      </c>
      <c r="I2022">
        <v>3.3</v>
      </c>
      <c r="J2022">
        <v>96</v>
      </c>
      <c r="K2022">
        <v>95</v>
      </c>
      <c r="L2022">
        <v>96</v>
      </c>
      <c r="M2022">
        <v>86.731489999999994</v>
      </c>
      <c r="N2022" s="4">
        <v>3220</v>
      </c>
      <c r="O2022" s="1">
        <v>2.74905</v>
      </c>
      <c r="P2022" s="1">
        <v>7.3576600000000001</v>
      </c>
      <c r="Q2022" s="1">
        <v>5844.5319999999901</v>
      </c>
      <c r="R2022" s="1"/>
    </row>
    <row r="2023" spans="1:18" x14ac:dyDescent="0.2">
      <c r="A2023" t="s">
        <v>144</v>
      </c>
      <c r="B2023">
        <v>2015</v>
      </c>
      <c r="C2023" t="s">
        <v>24</v>
      </c>
      <c r="D2023" s="1">
        <v>71.090319999999906</v>
      </c>
      <c r="E2023" s="1">
        <v>167.4376</v>
      </c>
      <c r="F2023" s="2">
        <v>1.9005000000000001E-2</v>
      </c>
      <c r="G2023" s="2">
        <v>4.7182699999999897</v>
      </c>
      <c r="H2023">
        <v>26.5</v>
      </c>
      <c r="I2023">
        <v>3.5</v>
      </c>
      <c r="J2023">
        <v>99</v>
      </c>
      <c r="K2023">
        <v>97</v>
      </c>
      <c r="L2023">
        <v>97</v>
      </c>
      <c r="M2023">
        <v>87.078509999999994</v>
      </c>
      <c r="N2023" s="4">
        <v>3320</v>
      </c>
      <c r="O2023" s="1">
        <v>2.71163</v>
      </c>
      <c r="P2023" s="1">
        <v>7.1493099999999998</v>
      </c>
      <c r="Q2023" s="1">
        <v>5959.1210000000001</v>
      </c>
      <c r="R2023" s="1"/>
    </row>
    <row r="2024" spans="1:18" x14ac:dyDescent="0.2">
      <c r="A2024" t="s">
        <v>144</v>
      </c>
      <c r="B2024">
        <v>2016</v>
      </c>
      <c r="C2024" t="s">
        <v>24</v>
      </c>
      <c r="D2024" s="1">
        <v>71.402050000000003</v>
      </c>
      <c r="E2024" s="1">
        <v>162.33680000000001</v>
      </c>
      <c r="F2024" s="2">
        <v>1.839E-2</v>
      </c>
      <c r="G2024" s="2">
        <v>4.57125</v>
      </c>
      <c r="H2024">
        <v>26.6</v>
      </c>
      <c r="I2024">
        <v>3.9</v>
      </c>
      <c r="J2024">
        <v>97</v>
      </c>
      <c r="K2024">
        <v>97</v>
      </c>
      <c r="L2024">
        <v>96</v>
      </c>
      <c r="M2024">
        <v>87.426959999999994</v>
      </c>
      <c r="N2024" s="4">
        <v>3380</v>
      </c>
      <c r="O2024" s="1">
        <v>2.4972300000000001</v>
      </c>
      <c r="P2024" s="1">
        <v>6.4124800000000004</v>
      </c>
      <c r="Q2024" s="1">
        <v>6074.33</v>
      </c>
      <c r="R2024" s="1"/>
    </row>
    <row r="2025" spans="1:18" x14ac:dyDescent="0.2">
      <c r="A2025" t="s">
        <v>145</v>
      </c>
      <c r="B2025">
        <v>2000</v>
      </c>
      <c r="C2025" t="s">
        <v>24</v>
      </c>
      <c r="D2025" s="1">
        <v>72.014279999999999</v>
      </c>
      <c r="E2025" s="1">
        <v>200.02029999999999</v>
      </c>
      <c r="F2025" s="2">
        <v>9.1699999999999993E-3</v>
      </c>
      <c r="G2025" s="2">
        <v>9.8745799999999999</v>
      </c>
      <c r="H2025">
        <v>26</v>
      </c>
      <c r="I2025">
        <v>3.6</v>
      </c>
      <c r="J2025">
        <v>97</v>
      </c>
      <c r="K2025">
        <v>92</v>
      </c>
      <c r="L2025">
        <v>94</v>
      </c>
      <c r="M2025">
        <v>89.669569999999993</v>
      </c>
      <c r="N2025" s="4">
        <v>8310</v>
      </c>
      <c r="O2025" s="1">
        <v>4.1644199999999998</v>
      </c>
      <c r="P2025" s="1">
        <v>6.1917499999999999</v>
      </c>
      <c r="Q2025" s="1">
        <v>3501.8389999999999</v>
      </c>
      <c r="R2025" s="1"/>
    </row>
    <row r="2026" spans="1:18" x14ac:dyDescent="0.2">
      <c r="A2026" t="s">
        <v>145</v>
      </c>
      <c r="B2026">
        <v>2001</v>
      </c>
      <c r="C2026" t="s">
        <v>24</v>
      </c>
      <c r="D2026" s="1">
        <v>71.546239999999997</v>
      </c>
      <c r="E2026" s="1">
        <v>213.92939999999999</v>
      </c>
      <c r="F2026" s="2">
        <v>8.7099999999999903E-3</v>
      </c>
      <c r="G2026" s="2">
        <v>10.20031</v>
      </c>
      <c r="H2026">
        <v>26</v>
      </c>
      <c r="I2026">
        <v>3.7</v>
      </c>
      <c r="J2026">
        <v>97</v>
      </c>
      <c r="K2026">
        <v>97</v>
      </c>
      <c r="L2026">
        <v>95</v>
      </c>
      <c r="M2026">
        <v>90.116730000000004</v>
      </c>
      <c r="N2026" s="4">
        <v>9320</v>
      </c>
      <c r="O2026" s="1">
        <v>4.2164900000000003</v>
      </c>
      <c r="P2026" s="1">
        <v>6.0059800000000001</v>
      </c>
      <c r="Q2026" s="1">
        <v>3473.625</v>
      </c>
      <c r="R2026" s="1"/>
    </row>
    <row r="2027" spans="1:18" x14ac:dyDescent="0.2">
      <c r="A2027" t="s">
        <v>145</v>
      </c>
      <c r="B2027">
        <v>2002</v>
      </c>
      <c r="C2027" t="s">
        <v>24</v>
      </c>
      <c r="D2027" s="1">
        <v>71.712530000000001</v>
      </c>
      <c r="E2027" s="1">
        <v>206.66569999999999</v>
      </c>
      <c r="F2027" s="2">
        <v>8.2449999999999902E-3</v>
      </c>
      <c r="G2027" s="2">
        <v>11.00245</v>
      </c>
      <c r="H2027">
        <v>26.1</v>
      </c>
      <c r="I2027">
        <v>3.8</v>
      </c>
      <c r="J2027">
        <v>98</v>
      </c>
      <c r="K2027">
        <v>97</v>
      </c>
      <c r="L2027">
        <v>95</v>
      </c>
      <c r="M2027">
        <v>90.560310000000001</v>
      </c>
      <c r="N2027" s="4">
        <v>10380</v>
      </c>
      <c r="O2027" s="1">
        <v>4.4682199999999996</v>
      </c>
      <c r="P2027" s="1">
        <v>6.1364700000000001</v>
      </c>
      <c r="Q2027" s="1">
        <v>3444.7629999999999</v>
      </c>
      <c r="R2027" s="1"/>
    </row>
    <row r="2028" spans="1:18" x14ac:dyDescent="0.2">
      <c r="A2028" t="s">
        <v>145</v>
      </c>
      <c r="B2028">
        <v>2003</v>
      </c>
      <c r="C2028" t="s">
        <v>24</v>
      </c>
      <c r="D2028" s="1">
        <v>71.921679999999995</v>
      </c>
      <c r="E2028" s="1">
        <v>207.19829999999999</v>
      </c>
      <c r="F2028" s="2">
        <v>7.8750000000000001E-3</v>
      </c>
      <c r="G2028" s="2">
        <v>11.288130000000001</v>
      </c>
      <c r="H2028">
        <v>26.1</v>
      </c>
      <c r="I2028">
        <v>3.9</v>
      </c>
      <c r="J2028">
        <v>98</v>
      </c>
      <c r="K2028">
        <v>91</v>
      </c>
      <c r="L2028">
        <v>94</v>
      </c>
      <c r="M2028">
        <v>91.005409999999998</v>
      </c>
      <c r="N2028" s="4">
        <v>11770</v>
      </c>
      <c r="O2028" s="1">
        <v>4.5922700000000001</v>
      </c>
      <c r="P2028" s="1">
        <v>6.1794199999999897</v>
      </c>
      <c r="Q2028" s="1">
        <v>3414.3649999999998</v>
      </c>
      <c r="R2028" s="1"/>
    </row>
    <row r="2029" spans="1:18" x14ac:dyDescent="0.2">
      <c r="A2029" t="s">
        <v>145</v>
      </c>
      <c r="B2029">
        <v>2004</v>
      </c>
      <c r="C2029" t="s">
        <v>24</v>
      </c>
      <c r="D2029" s="1">
        <v>71.907960000000003</v>
      </c>
      <c r="E2029" s="1">
        <v>208.7602</v>
      </c>
      <c r="F2029" s="2">
        <v>7.4450000000000002E-3</v>
      </c>
      <c r="G2029" s="2">
        <v>12.097429999999999</v>
      </c>
      <c r="H2029">
        <v>26.1</v>
      </c>
      <c r="I2029">
        <v>4</v>
      </c>
      <c r="J2029">
        <v>98</v>
      </c>
      <c r="K2029">
        <v>90</v>
      </c>
      <c r="L2029">
        <v>94</v>
      </c>
      <c r="M2029">
        <v>91.452029999999993</v>
      </c>
      <c r="N2029" s="4">
        <v>12780</v>
      </c>
      <c r="O2029" s="1">
        <v>3.4483999999999999</v>
      </c>
      <c r="P2029" s="1">
        <v>5.5060399999999996</v>
      </c>
      <c r="Q2029" s="1">
        <v>3381.1309999999999</v>
      </c>
      <c r="R2029" s="1"/>
    </row>
    <row r="2030" spans="1:18" x14ac:dyDescent="0.2">
      <c r="A2030" t="s">
        <v>145</v>
      </c>
      <c r="B2030">
        <v>2005</v>
      </c>
      <c r="C2030" t="s">
        <v>24</v>
      </c>
      <c r="D2030" s="1">
        <v>71.040530000000004</v>
      </c>
      <c r="E2030" s="1">
        <v>227.66489999999999</v>
      </c>
      <c r="F2030" s="2">
        <v>7.1900000000000002E-3</v>
      </c>
      <c r="G2030" s="2">
        <v>12.420210000000001</v>
      </c>
      <c r="H2030">
        <v>26.2</v>
      </c>
      <c r="I2030">
        <v>4.2</v>
      </c>
      <c r="J2030">
        <v>97</v>
      </c>
      <c r="K2030">
        <v>93</v>
      </c>
      <c r="L2030">
        <v>94</v>
      </c>
      <c r="M2030">
        <v>91.913869999999903</v>
      </c>
      <c r="N2030" s="4">
        <v>14330</v>
      </c>
      <c r="O2030" s="1">
        <v>3.42505999999999</v>
      </c>
      <c r="P2030" s="1">
        <v>5.6419699999999997</v>
      </c>
      <c r="Q2030" s="1">
        <v>3344.268</v>
      </c>
      <c r="R2030" s="1"/>
    </row>
    <row r="2031" spans="1:18" x14ac:dyDescent="0.2">
      <c r="A2031" t="s">
        <v>145</v>
      </c>
      <c r="B2031">
        <v>2006</v>
      </c>
      <c r="C2031" t="s">
        <v>24</v>
      </c>
      <c r="D2031" s="1">
        <v>70.858850000000004</v>
      </c>
      <c r="E2031" s="1">
        <v>234.99789999999999</v>
      </c>
      <c r="F2031" s="2">
        <v>6.7999999999999996E-3</v>
      </c>
      <c r="G2031" s="2">
        <v>13.33567</v>
      </c>
      <c r="H2031">
        <v>26.2</v>
      </c>
      <c r="I2031">
        <v>4.3</v>
      </c>
      <c r="J2031">
        <v>97</v>
      </c>
      <c r="K2031">
        <v>94</v>
      </c>
      <c r="L2031">
        <v>94</v>
      </c>
      <c r="M2031">
        <v>92.389250000000004</v>
      </c>
      <c r="N2031" s="4">
        <v>16170</v>
      </c>
      <c r="O2031" s="1">
        <v>3.6446800000000001</v>
      </c>
      <c r="P2031" s="1">
        <v>5.8379000000000003</v>
      </c>
      <c r="Q2031" s="1">
        <v>3303.335</v>
      </c>
      <c r="R2031" s="1"/>
    </row>
    <row r="2032" spans="1:18" x14ac:dyDescent="0.2">
      <c r="A2032" t="s">
        <v>145</v>
      </c>
      <c r="B2032">
        <v>2007</v>
      </c>
      <c r="C2032" t="s">
        <v>24</v>
      </c>
      <c r="D2032" s="1">
        <v>70.551009999999906</v>
      </c>
      <c r="E2032" s="1">
        <v>245.5889</v>
      </c>
      <c r="F2032" s="2">
        <v>6.2399999999999999E-3</v>
      </c>
      <c r="G2032" s="2">
        <v>13.794409999999999</v>
      </c>
      <c r="H2032">
        <v>26.2</v>
      </c>
      <c r="I2032">
        <v>4.4000000000000004</v>
      </c>
      <c r="J2032">
        <v>97</v>
      </c>
      <c r="K2032">
        <v>95</v>
      </c>
      <c r="L2032">
        <v>95</v>
      </c>
      <c r="M2032">
        <v>92.863439999999997</v>
      </c>
      <c r="N2032" s="4">
        <v>18380</v>
      </c>
      <c r="O2032" s="1">
        <v>3.7908900000000001</v>
      </c>
      <c r="P2032" s="1">
        <v>5.7584799999999996</v>
      </c>
      <c r="Q2032" s="1">
        <v>3258.98</v>
      </c>
      <c r="R2032" s="1"/>
    </row>
    <row r="2033" spans="1:18" x14ac:dyDescent="0.2">
      <c r="A2033" t="s">
        <v>145</v>
      </c>
      <c r="B2033">
        <v>2008</v>
      </c>
      <c r="C2033" t="s">
        <v>24</v>
      </c>
      <c r="D2033" s="1">
        <v>71.555610000000001</v>
      </c>
      <c r="E2033" s="1">
        <v>228.55350000000001</v>
      </c>
      <c r="F2033" s="2">
        <v>5.7299999999999999E-3</v>
      </c>
      <c r="G2033" s="2">
        <v>13.790239999999899</v>
      </c>
      <c r="H2033">
        <v>26.3</v>
      </c>
      <c r="I2033">
        <v>4.5999999999999996</v>
      </c>
      <c r="J2033">
        <v>97</v>
      </c>
      <c r="K2033">
        <v>96</v>
      </c>
      <c r="L2033">
        <v>96</v>
      </c>
      <c r="M2033">
        <v>93.336449999999999</v>
      </c>
      <c r="N2033" s="4">
        <v>20040</v>
      </c>
      <c r="O2033" s="1">
        <v>4.4466799999999997</v>
      </c>
      <c r="P2033" s="1">
        <v>6.2875699999999997</v>
      </c>
      <c r="Q2033" s="1">
        <v>3212.8649999999998</v>
      </c>
      <c r="R2033" s="1"/>
    </row>
    <row r="2034" spans="1:18" x14ac:dyDescent="0.2">
      <c r="A2034" t="s">
        <v>145</v>
      </c>
      <c r="B2034">
        <v>2009</v>
      </c>
      <c r="C2034" t="s">
        <v>24</v>
      </c>
      <c r="D2034" s="1">
        <v>72.673360000000002</v>
      </c>
      <c r="E2034" s="1">
        <v>197.46039999999999</v>
      </c>
      <c r="F2034" s="2">
        <v>5.2199999999999998E-3</v>
      </c>
      <c r="G2034" s="2">
        <v>12.970409999999999</v>
      </c>
      <c r="H2034">
        <v>26.3</v>
      </c>
      <c r="I2034">
        <v>4.8</v>
      </c>
      <c r="J2034">
        <v>96</v>
      </c>
      <c r="K2034">
        <v>98</v>
      </c>
      <c r="L2034">
        <v>98</v>
      </c>
      <c r="M2034">
        <v>93.797650000000004</v>
      </c>
      <c r="N2034" s="4">
        <v>18480</v>
      </c>
      <c r="O2034" s="1">
        <v>5.2868399999999998</v>
      </c>
      <c r="P2034" s="1">
        <v>7.3555299999999999</v>
      </c>
      <c r="Q2034" s="1">
        <v>3167.2649999999999</v>
      </c>
      <c r="R2034" s="1"/>
    </row>
    <row r="2035" spans="1:18" x14ac:dyDescent="0.2">
      <c r="A2035" t="s">
        <v>145</v>
      </c>
      <c r="B2035">
        <v>2010</v>
      </c>
      <c r="C2035" t="s">
        <v>24</v>
      </c>
      <c r="D2035" s="1">
        <v>73.160569999999893</v>
      </c>
      <c r="E2035" s="1">
        <v>188.49770000000001</v>
      </c>
      <c r="F2035" s="2">
        <v>4.7200000000000002E-3</v>
      </c>
      <c r="G2035" s="2">
        <v>13.217239999999901</v>
      </c>
      <c r="H2035">
        <v>26.3</v>
      </c>
      <c r="I2035">
        <v>5</v>
      </c>
      <c r="J2035">
        <v>96</v>
      </c>
      <c r="K2035">
        <v>95</v>
      </c>
      <c r="L2035">
        <v>95</v>
      </c>
      <c r="M2035">
        <v>94.248739999999998</v>
      </c>
      <c r="N2035" s="4">
        <v>19720</v>
      </c>
      <c r="O2035" s="1">
        <v>4.8455699999999897</v>
      </c>
      <c r="P2035" s="1">
        <v>6.8161199999999997</v>
      </c>
      <c r="Q2035" s="1">
        <v>3123.8159999999998</v>
      </c>
      <c r="R2035" s="1"/>
    </row>
    <row r="2036" spans="1:18" x14ac:dyDescent="0.2">
      <c r="A2036" t="s">
        <v>145</v>
      </c>
      <c r="B2036">
        <v>2011</v>
      </c>
      <c r="C2036" t="s">
        <v>24</v>
      </c>
      <c r="D2036" s="1">
        <v>73.534309999999905</v>
      </c>
      <c r="E2036" s="1">
        <v>183.77189999999999</v>
      </c>
      <c r="F2036" s="2">
        <v>4.2750000000000002E-3</v>
      </c>
      <c r="G2036" s="2">
        <v>14.718719999999999</v>
      </c>
      <c r="H2036">
        <v>26.3</v>
      </c>
      <c r="I2036">
        <v>5.3</v>
      </c>
      <c r="J2036">
        <v>94</v>
      </c>
      <c r="K2036">
        <v>92</v>
      </c>
      <c r="L2036">
        <v>92</v>
      </c>
      <c r="M2036">
        <v>94.709609999999998</v>
      </c>
      <c r="N2036" s="4">
        <v>22020</v>
      </c>
      <c r="O2036" s="1">
        <v>4.5690999999999997</v>
      </c>
      <c r="P2036" s="1">
        <v>6.4965000000000002</v>
      </c>
      <c r="Q2036" s="1">
        <v>3083.4029999999998</v>
      </c>
      <c r="R2036" s="1"/>
    </row>
    <row r="2037" spans="1:18" x14ac:dyDescent="0.2">
      <c r="A2037" t="s">
        <v>145</v>
      </c>
      <c r="B2037">
        <v>2012</v>
      </c>
      <c r="C2037" t="s">
        <v>24</v>
      </c>
      <c r="D2037" s="1">
        <v>73.831669999999903</v>
      </c>
      <c r="E2037" s="1">
        <v>179.55959999999999</v>
      </c>
      <c r="F2037" s="2">
        <v>3.9899999999999996E-3</v>
      </c>
      <c r="G2037" s="2">
        <v>14.868119999999999</v>
      </c>
      <c r="H2037">
        <v>26.4</v>
      </c>
      <c r="I2037">
        <v>5.5</v>
      </c>
      <c r="J2037">
        <v>93</v>
      </c>
      <c r="K2037">
        <v>93</v>
      </c>
      <c r="L2037">
        <v>93</v>
      </c>
      <c r="M2037">
        <v>95.186390000000003</v>
      </c>
      <c r="N2037" s="4">
        <v>23910</v>
      </c>
      <c r="O2037" s="1">
        <v>4.1885000000000003</v>
      </c>
      <c r="P2037" s="1">
        <v>6.2875399999999999</v>
      </c>
      <c r="Q2037" s="1">
        <v>3045.5609999999901</v>
      </c>
      <c r="R2037" s="1"/>
    </row>
    <row r="2038" spans="1:18" x14ac:dyDescent="0.2">
      <c r="A2038" t="s">
        <v>145</v>
      </c>
      <c r="B2038">
        <v>2013</v>
      </c>
      <c r="C2038" t="s">
        <v>24</v>
      </c>
      <c r="D2038" s="1">
        <v>73.899600000000007</v>
      </c>
      <c r="E2038" s="1">
        <v>178.75460000000001</v>
      </c>
      <c r="F2038" s="2">
        <v>3.8500000000000001E-3</v>
      </c>
      <c r="G2038" s="2">
        <v>14.74823</v>
      </c>
      <c r="H2038">
        <v>26.4</v>
      </c>
      <c r="I2038">
        <v>5.8</v>
      </c>
      <c r="J2038">
        <v>93</v>
      </c>
      <c r="K2038">
        <v>93</v>
      </c>
      <c r="L2038">
        <v>93</v>
      </c>
      <c r="M2038">
        <v>95.661019999999994</v>
      </c>
      <c r="N2038" s="4">
        <v>25970</v>
      </c>
      <c r="O2038" s="1">
        <v>4.0272100000000002</v>
      </c>
      <c r="P2038" s="1">
        <v>6.1399400000000002</v>
      </c>
      <c r="Q2038" s="1">
        <v>3008.9340000000002</v>
      </c>
      <c r="R2038" s="1"/>
    </row>
    <row r="2039" spans="1:18" x14ac:dyDescent="0.2">
      <c r="A2039" t="s">
        <v>145</v>
      </c>
      <c r="B2039">
        <v>2014</v>
      </c>
      <c r="C2039" t="s">
        <v>24</v>
      </c>
      <c r="D2039" s="1">
        <v>74.519269999999906</v>
      </c>
      <c r="E2039" s="1">
        <v>167.24180000000001</v>
      </c>
      <c r="F2039" s="2">
        <v>3.8649999999999999E-3</v>
      </c>
      <c r="G2039" s="2">
        <v>14.926270000000001</v>
      </c>
      <c r="H2039">
        <v>26.4</v>
      </c>
      <c r="I2039">
        <v>6.1</v>
      </c>
      <c r="J2039">
        <v>93</v>
      </c>
      <c r="K2039">
        <v>93</v>
      </c>
      <c r="L2039">
        <v>93</v>
      </c>
      <c r="M2039">
        <v>96.133600000000001</v>
      </c>
      <c r="N2039" s="4">
        <v>27810</v>
      </c>
      <c r="O2039" s="1">
        <v>4.1246099999999997</v>
      </c>
      <c r="P2039" s="1">
        <v>6.1955299999999998</v>
      </c>
      <c r="Q2039" s="1">
        <v>2971.4969999999998</v>
      </c>
      <c r="R2039" s="1"/>
    </row>
    <row r="2040" spans="1:18" x14ac:dyDescent="0.2">
      <c r="A2040" t="s">
        <v>145</v>
      </c>
      <c r="B2040">
        <v>2015</v>
      </c>
      <c r="C2040" t="s">
        <v>24</v>
      </c>
      <c r="D2040" s="1">
        <v>74.406689999999998</v>
      </c>
      <c r="E2040" s="1">
        <v>165.42949999999999</v>
      </c>
      <c r="F2040" s="2">
        <v>4.1050000000000001E-3</v>
      </c>
      <c r="G2040" s="2">
        <v>14.201449999999999</v>
      </c>
      <c r="H2040">
        <v>26.4</v>
      </c>
      <c r="I2040">
        <v>6.5</v>
      </c>
      <c r="J2040">
        <v>94</v>
      </c>
      <c r="K2040">
        <v>93</v>
      </c>
      <c r="L2040">
        <v>93</v>
      </c>
      <c r="M2040">
        <v>96.604129999999998</v>
      </c>
      <c r="N2040" s="4">
        <v>27730</v>
      </c>
      <c r="O2040" s="1">
        <v>4.27928</v>
      </c>
      <c r="P2040" s="1">
        <v>6.4751500000000002</v>
      </c>
      <c r="Q2040" s="1">
        <v>2931.88</v>
      </c>
      <c r="R2040" s="1"/>
    </row>
    <row r="2041" spans="1:18" x14ac:dyDescent="0.2">
      <c r="A2041" t="s">
        <v>145</v>
      </c>
      <c r="B2041">
        <v>2016</v>
      </c>
      <c r="C2041" t="s">
        <v>24</v>
      </c>
      <c r="D2041" s="1">
        <v>75.040819999999997</v>
      </c>
      <c r="E2041" s="1">
        <v>154.54040000000001</v>
      </c>
      <c r="F2041" s="2">
        <v>4.3899999999999998E-3</v>
      </c>
      <c r="G2041" s="2">
        <v>13.38696</v>
      </c>
      <c r="H2041">
        <v>26.4</v>
      </c>
      <c r="I2041">
        <v>6.8</v>
      </c>
      <c r="J2041">
        <v>94</v>
      </c>
      <c r="K2041">
        <v>94</v>
      </c>
      <c r="L2041">
        <v>94</v>
      </c>
      <c r="M2041">
        <v>97.073750000000004</v>
      </c>
      <c r="N2041" s="4">
        <v>29070</v>
      </c>
      <c r="O2041" s="1">
        <v>4.3691800000000001</v>
      </c>
      <c r="P2041" s="1">
        <v>6.6443699999999897</v>
      </c>
      <c r="Q2041" s="1">
        <v>2889.5569999999998</v>
      </c>
      <c r="R2041" s="1"/>
    </row>
    <row r="2042" spans="1:18" x14ac:dyDescent="0.2">
      <c r="A2042" t="s">
        <v>146</v>
      </c>
      <c r="B2042">
        <v>2000</v>
      </c>
      <c r="C2042" t="s">
        <v>24</v>
      </c>
      <c r="D2042" s="1">
        <v>78.447360000000003</v>
      </c>
      <c r="E2042" s="1">
        <v>89.954549999999998</v>
      </c>
      <c r="F2042" s="2">
        <v>5.025E-3</v>
      </c>
      <c r="G2042" s="2">
        <v>13.208399999999999</v>
      </c>
      <c r="H2042">
        <v>25.6</v>
      </c>
      <c r="I2042">
        <v>6.4</v>
      </c>
      <c r="J2042">
        <v>93</v>
      </c>
      <c r="K2042">
        <v>99</v>
      </c>
      <c r="L2042">
        <v>99</v>
      </c>
      <c r="M2042">
        <v>100</v>
      </c>
      <c r="N2042" s="4">
        <v>49040</v>
      </c>
      <c r="O2042" s="1">
        <v>4.9117300000000004</v>
      </c>
      <c r="P2042" s="1">
        <v>5.9013599999999897</v>
      </c>
      <c r="Q2042" s="1">
        <v>436.10300000000001</v>
      </c>
      <c r="R2042" s="1"/>
    </row>
    <row r="2043" spans="1:18" x14ac:dyDescent="0.2">
      <c r="A2043" t="s">
        <v>146</v>
      </c>
      <c r="B2043">
        <v>2001</v>
      </c>
      <c r="C2043" t="s">
        <v>24</v>
      </c>
      <c r="D2043" s="1">
        <v>78.70608</v>
      </c>
      <c r="E2043" s="1">
        <v>90.221400000000003</v>
      </c>
      <c r="F2043" s="2">
        <v>5.2700000000000004E-3</v>
      </c>
      <c r="G2043" s="2">
        <v>13.1</v>
      </c>
      <c r="H2043">
        <v>25.6</v>
      </c>
      <c r="I2043">
        <v>6.5</v>
      </c>
      <c r="J2043">
        <v>94</v>
      </c>
      <c r="K2043">
        <v>99</v>
      </c>
      <c r="L2043">
        <v>99</v>
      </c>
      <c r="M2043">
        <v>100</v>
      </c>
      <c r="N2043" s="4">
        <v>50290</v>
      </c>
      <c r="O2043" s="1">
        <v>5.3844099999999999</v>
      </c>
      <c r="P2043" s="1">
        <v>6.41092</v>
      </c>
      <c r="Q2043" s="1">
        <v>440.19799999999998</v>
      </c>
      <c r="R2043" s="1"/>
    </row>
    <row r="2044" spans="1:18" x14ac:dyDescent="0.2">
      <c r="A2044" t="s">
        <v>146</v>
      </c>
      <c r="B2044">
        <v>2002</v>
      </c>
      <c r="C2044" t="s">
        <v>24</v>
      </c>
      <c r="D2044" s="1">
        <v>78.733890000000002</v>
      </c>
      <c r="E2044" s="1">
        <v>86.577150000000003</v>
      </c>
      <c r="F2044" s="2">
        <v>5.43999999999999E-3</v>
      </c>
      <c r="G2044" s="2">
        <v>12.88</v>
      </c>
      <c r="H2044">
        <v>25.7</v>
      </c>
      <c r="I2044">
        <v>6.6</v>
      </c>
      <c r="J2044">
        <v>94</v>
      </c>
      <c r="K2044">
        <v>99</v>
      </c>
      <c r="L2044">
        <v>99</v>
      </c>
      <c r="M2044">
        <v>100</v>
      </c>
      <c r="N2044" s="4">
        <v>49690</v>
      </c>
      <c r="O2044" s="1">
        <v>5.6550099999999999</v>
      </c>
      <c r="P2044" s="1">
        <v>6.7384699999999897</v>
      </c>
      <c r="Q2044" s="1">
        <v>443.726</v>
      </c>
      <c r="R2044" s="1"/>
    </row>
    <row r="2045" spans="1:18" x14ac:dyDescent="0.2">
      <c r="A2045" t="s">
        <v>146</v>
      </c>
      <c r="B2045">
        <v>2003</v>
      </c>
      <c r="C2045" t="s">
        <v>24</v>
      </c>
      <c r="D2045" s="1">
        <v>79.093680000000006</v>
      </c>
      <c r="E2045" s="1">
        <v>84.845419999999905</v>
      </c>
      <c r="F2045" s="2">
        <v>5.3200000000000001E-3</v>
      </c>
      <c r="G2045" s="2">
        <v>12.515000000000001</v>
      </c>
      <c r="H2045">
        <v>25.7</v>
      </c>
      <c r="I2045">
        <v>6.8</v>
      </c>
      <c r="J2045">
        <v>95</v>
      </c>
      <c r="K2045">
        <v>99</v>
      </c>
      <c r="L2045">
        <v>98</v>
      </c>
      <c r="M2045">
        <v>100</v>
      </c>
      <c r="N2045" s="4">
        <v>48960</v>
      </c>
      <c r="O2045" s="1">
        <v>5.8439999999999896</v>
      </c>
      <c r="P2045" s="1">
        <v>6.9727199999999998</v>
      </c>
      <c r="Q2045" s="1">
        <v>447.32199999999898</v>
      </c>
      <c r="R2045" s="1"/>
    </row>
    <row r="2046" spans="1:18" x14ac:dyDescent="0.2">
      <c r="A2046" t="s">
        <v>146</v>
      </c>
      <c r="B2046">
        <v>2004</v>
      </c>
      <c r="C2046" t="s">
        <v>24</v>
      </c>
      <c r="D2046" s="1">
        <v>79.549959999999999</v>
      </c>
      <c r="E2046" s="1">
        <v>79.393010000000004</v>
      </c>
      <c r="F2046" s="2">
        <v>4.3899999999999998E-3</v>
      </c>
      <c r="G2046" s="2">
        <v>12.34</v>
      </c>
      <c r="H2046">
        <v>25.8</v>
      </c>
      <c r="I2046">
        <v>6.9</v>
      </c>
      <c r="J2046">
        <v>95</v>
      </c>
      <c r="K2046">
        <v>99</v>
      </c>
      <c r="L2046">
        <v>99</v>
      </c>
      <c r="M2046">
        <v>100</v>
      </c>
      <c r="N2046" s="4">
        <v>58650</v>
      </c>
      <c r="O2046" s="1">
        <v>6.20627</v>
      </c>
      <c r="P2046" s="1">
        <v>7.3454899999999999</v>
      </c>
      <c r="Q2046" s="1">
        <v>451.81900000000002</v>
      </c>
      <c r="R2046" s="1"/>
    </row>
    <row r="2047" spans="1:18" x14ac:dyDescent="0.2">
      <c r="A2047" t="s">
        <v>146</v>
      </c>
      <c r="B2047">
        <v>2005</v>
      </c>
      <c r="C2047" t="s">
        <v>24</v>
      </c>
      <c r="D2047" s="1">
        <v>79.977819999999994</v>
      </c>
      <c r="E2047" s="1">
        <v>81.137959999999893</v>
      </c>
      <c r="F2047" s="2">
        <v>3.2950000000000002E-3</v>
      </c>
      <c r="G2047" s="2">
        <v>12.31076</v>
      </c>
      <c r="H2047">
        <v>25.9</v>
      </c>
      <c r="I2047">
        <v>7</v>
      </c>
      <c r="J2047">
        <v>95</v>
      </c>
      <c r="K2047">
        <v>99</v>
      </c>
      <c r="L2047">
        <v>99</v>
      </c>
      <c r="M2047">
        <v>100</v>
      </c>
      <c r="N2047" s="4">
        <v>63000</v>
      </c>
      <c r="O2047" s="1">
        <v>6.0427799999999996</v>
      </c>
      <c r="P2047" s="1">
        <v>7.1825700000000001</v>
      </c>
      <c r="Q2047" s="1">
        <v>457.84199999999998</v>
      </c>
      <c r="R2047" s="1"/>
    </row>
    <row r="2048" spans="1:18" x14ac:dyDescent="0.2">
      <c r="A2048" t="s">
        <v>146</v>
      </c>
      <c r="B2048">
        <v>2006</v>
      </c>
      <c r="C2048" t="s">
        <v>24</v>
      </c>
      <c r="D2048" s="1">
        <v>80.156419999999997</v>
      </c>
      <c r="E2048" s="1">
        <v>77.855769999999893</v>
      </c>
      <c r="F2048" s="2">
        <v>2.47E-3</v>
      </c>
      <c r="G2048" s="2">
        <v>12.49738</v>
      </c>
      <c r="H2048">
        <v>25.9</v>
      </c>
      <c r="I2048">
        <v>7.1</v>
      </c>
      <c r="J2048">
        <v>95</v>
      </c>
      <c r="K2048">
        <v>99</v>
      </c>
      <c r="L2048">
        <v>99</v>
      </c>
      <c r="M2048">
        <v>100</v>
      </c>
      <c r="N2048" s="4">
        <v>63450</v>
      </c>
      <c r="O2048" s="1">
        <v>5.6202199999999998</v>
      </c>
      <c r="P2048" s="1">
        <v>6.70838</v>
      </c>
      <c r="Q2048" s="1">
        <v>465.61</v>
      </c>
      <c r="R2048" s="1"/>
    </row>
    <row r="2049" spans="1:18" x14ac:dyDescent="0.2">
      <c r="A2049" t="s">
        <v>146</v>
      </c>
      <c r="B2049">
        <v>2007</v>
      </c>
      <c r="C2049" t="s">
        <v>24</v>
      </c>
      <c r="D2049" s="1">
        <v>80.565770000000001</v>
      </c>
      <c r="E2049" s="1">
        <v>74.506100000000004</v>
      </c>
      <c r="F2049" s="2">
        <v>2.0399999999999902E-3</v>
      </c>
      <c r="G2049" s="2">
        <v>12.268610000000001</v>
      </c>
      <c r="H2049">
        <v>26</v>
      </c>
      <c r="I2049">
        <v>7.3</v>
      </c>
      <c r="J2049">
        <v>96</v>
      </c>
      <c r="K2049">
        <v>96</v>
      </c>
      <c r="L2049">
        <v>99</v>
      </c>
      <c r="M2049">
        <v>100</v>
      </c>
      <c r="N2049" s="4">
        <v>72700</v>
      </c>
      <c r="O2049" s="1">
        <v>5.3212099999999998</v>
      </c>
      <c r="P2049" s="1">
        <v>6.2347199999999896</v>
      </c>
      <c r="Q2049" s="1">
        <v>474.91500000000002</v>
      </c>
      <c r="R2049" s="1"/>
    </row>
    <row r="2050" spans="1:18" x14ac:dyDescent="0.2">
      <c r="A2050" t="s">
        <v>146</v>
      </c>
      <c r="B2050">
        <v>2008</v>
      </c>
      <c r="C2050" t="s">
        <v>24</v>
      </c>
      <c r="D2050" s="1">
        <v>81.056960000000004</v>
      </c>
      <c r="E2050" s="1">
        <v>68.754359999999906</v>
      </c>
      <c r="F2050" s="2">
        <v>2.0149999999999999E-3</v>
      </c>
      <c r="G2050" s="2">
        <v>11.989339999999901</v>
      </c>
      <c r="H2050">
        <v>26</v>
      </c>
      <c r="I2050">
        <v>7.4</v>
      </c>
      <c r="J2050">
        <v>96</v>
      </c>
      <c r="K2050">
        <v>96</v>
      </c>
      <c r="L2050">
        <v>99</v>
      </c>
      <c r="M2050">
        <v>100</v>
      </c>
      <c r="N2050" s="4">
        <v>71610</v>
      </c>
      <c r="O2050" s="1">
        <v>5.7304500000000003</v>
      </c>
      <c r="P2050" s="1">
        <v>6.5384000000000002</v>
      </c>
      <c r="Q2050" s="1">
        <v>485.40499999999997</v>
      </c>
      <c r="R2050" s="1"/>
    </row>
    <row r="2051" spans="1:18" x14ac:dyDescent="0.2">
      <c r="A2051" t="s">
        <v>146</v>
      </c>
      <c r="B2051">
        <v>2009</v>
      </c>
      <c r="C2051" t="s">
        <v>24</v>
      </c>
      <c r="D2051" s="1">
        <v>81.410480000000007</v>
      </c>
      <c r="E2051" s="1">
        <v>66.867729999999995</v>
      </c>
      <c r="F2051" s="2">
        <v>2.2550000000000001E-3</v>
      </c>
      <c r="G2051" s="2">
        <v>11.98282</v>
      </c>
      <c r="H2051">
        <v>26.1</v>
      </c>
      <c r="I2051">
        <v>7.5</v>
      </c>
      <c r="J2051">
        <v>96</v>
      </c>
      <c r="K2051">
        <v>96</v>
      </c>
      <c r="L2051">
        <v>99</v>
      </c>
      <c r="M2051">
        <v>100</v>
      </c>
      <c r="N2051" s="4">
        <v>55730</v>
      </c>
      <c r="O2051" s="1">
        <v>6.3636099999999898</v>
      </c>
      <c r="P2051" s="1">
        <v>7.3397899999999998</v>
      </c>
      <c r="Q2051" s="1">
        <v>496.52699999999999</v>
      </c>
      <c r="R2051" s="1"/>
    </row>
    <row r="2052" spans="1:18" x14ac:dyDescent="0.2">
      <c r="A2052" t="s">
        <v>146</v>
      </c>
      <c r="B2052">
        <v>2010</v>
      </c>
      <c r="C2052" t="s">
        <v>24</v>
      </c>
      <c r="D2052" s="1">
        <v>81.36121</v>
      </c>
      <c r="E2052" s="1">
        <v>66.829149999999998</v>
      </c>
      <c r="F2052" s="2">
        <v>2.6749999999999999E-3</v>
      </c>
      <c r="G2052" s="2">
        <v>11.83836</v>
      </c>
      <c r="H2052">
        <v>26.1</v>
      </c>
      <c r="I2052">
        <v>7.6</v>
      </c>
      <c r="J2052">
        <v>96</v>
      </c>
      <c r="K2052">
        <v>96</v>
      </c>
      <c r="L2052">
        <v>99</v>
      </c>
      <c r="M2052">
        <v>100</v>
      </c>
      <c r="N2052" s="4">
        <v>61750</v>
      </c>
      <c r="O2052" s="1">
        <v>6.0403799999999999</v>
      </c>
      <c r="P2052" s="1">
        <v>7.0312399999999897</v>
      </c>
      <c r="Q2052" s="1">
        <v>507.88900000000001</v>
      </c>
      <c r="R2052" s="1"/>
    </row>
    <row r="2053" spans="1:18" x14ac:dyDescent="0.2">
      <c r="A2053" t="s">
        <v>146</v>
      </c>
      <c r="B2053">
        <v>2011</v>
      </c>
      <c r="C2053" t="s">
        <v>24</v>
      </c>
      <c r="D2053" s="1">
        <v>81.504580000000004</v>
      </c>
      <c r="E2053" s="1">
        <v>65.500079999999997</v>
      </c>
      <c r="F2053" s="2">
        <v>3.1700000000000001E-3</v>
      </c>
      <c r="G2053" s="2">
        <v>11.736889999999899</v>
      </c>
      <c r="H2053">
        <v>26.1</v>
      </c>
      <c r="I2053">
        <v>7.7</v>
      </c>
      <c r="J2053">
        <v>96</v>
      </c>
      <c r="K2053">
        <v>96</v>
      </c>
      <c r="L2053">
        <v>99</v>
      </c>
      <c r="M2053">
        <v>100</v>
      </c>
      <c r="N2053" s="4">
        <v>63530</v>
      </c>
      <c r="O2053" s="1">
        <v>5.1525600000000003</v>
      </c>
      <c r="P2053" s="1">
        <v>6.1114800000000002</v>
      </c>
      <c r="Q2053" s="1">
        <v>519.30700000000002</v>
      </c>
      <c r="R2053" s="1"/>
    </row>
    <row r="2054" spans="1:18" x14ac:dyDescent="0.2">
      <c r="A2054" t="s">
        <v>146</v>
      </c>
      <c r="B2054">
        <v>2012</v>
      </c>
      <c r="C2054" t="s">
        <v>24</v>
      </c>
      <c r="D2054" s="1">
        <v>81.840800000000002</v>
      </c>
      <c r="E2054" s="1">
        <v>62.583269999999999</v>
      </c>
      <c r="F2054" s="2">
        <v>3.54499999999999E-3</v>
      </c>
      <c r="G2054" s="2">
        <v>11.6646</v>
      </c>
      <c r="H2054">
        <v>26.2</v>
      </c>
      <c r="I2054">
        <v>7.8</v>
      </c>
      <c r="J2054">
        <v>99</v>
      </c>
      <c r="K2054">
        <v>99</v>
      </c>
      <c r="L2054">
        <v>99</v>
      </c>
      <c r="M2054">
        <v>99.987200000000001</v>
      </c>
      <c r="N2054" s="4">
        <v>63710</v>
      </c>
      <c r="O2054" s="1">
        <v>5.53207</v>
      </c>
      <c r="P2054" s="1">
        <v>6.5718899999999998</v>
      </c>
      <c r="Q2054" s="1">
        <v>530.85699999999997</v>
      </c>
      <c r="R2054" s="1"/>
    </row>
    <row r="2055" spans="1:18" x14ac:dyDescent="0.2">
      <c r="A2055" t="s">
        <v>146</v>
      </c>
      <c r="B2055">
        <v>2013</v>
      </c>
      <c r="C2055" t="s">
        <v>24</v>
      </c>
      <c r="D2055" s="1">
        <v>82.113529999999997</v>
      </c>
      <c r="E2055" s="1">
        <v>59.674959999999999</v>
      </c>
      <c r="F2055" s="2">
        <v>3.6049999999999902E-3</v>
      </c>
      <c r="G2055" s="2">
        <v>11.247730000000001</v>
      </c>
      <c r="H2055">
        <v>26.2</v>
      </c>
      <c r="I2055">
        <v>7.9</v>
      </c>
      <c r="J2055">
        <v>99</v>
      </c>
      <c r="K2055">
        <v>99</v>
      </c>
      <c r="L2055">
        <v>99</v>
      </c>
      <c r="M2055">
        <v>99.965249999999997</v>
      </c>
      <c r="N2055" s="4">
        <v>63840</v>
      </c>
      <c r="O2055" s="1">
        <v>4.7742399999999998</v>
      </c>
      <c r="P2055" s="1">
        <v>5.6731699999999998</v>
      </c>
      <c r="Q2055" s="1">
        <v>542.55999999999995</v>
      </c>
      <c r="R2055" s="1"/>
    </row>
    <row r="2056" spans="1:18" x14ac:dyDescent="0.2">
      <c r="A2056" t="s">
        <v>146</v>
      </c>
      <c r="B2056">
        <v>2014</v>
      </c>
      <c r="C2056" t="s">
        <v>24</v>
      </c>
      <c r="D2056" s="1">
        <v>82.34402</v>
      </c>
      <c r="E2056" s="1">
        <v>54.654429999999998</v>
      </c>
      <c r="F2056" s="2">
        <v>3.5799999999999998E-3</v>
      </c>
      <c r="G2056" s="2">
        <v>11.41286</v>
      </c>
      <c r="H2056">
        <v>26.2</v>
      </c>
      <c r="I2056">
        <v>8.1</v>
      </c>
      <c r="J2056">
        <v>99</v>
      </c>
      <c r="K2056">
        <v>99</v>
      </c>
      <c r="L2056">
        <v>99</v>
      </c>
      <c r="M2056">
        <v>99.944599999999994</v>
      </c>
      <c r="N2056" s="4">
        <v>67290</v>
      </c>
      <c r="O2056" s="1">
        <v>4.6904599999999999</v>
      </c>
      <c r="P2056" s="1">
        <v>5.5555000000000003</v>
      </c>
      <c r="Q2056" s="1">
        <v>554.51599999999996</v>
      </c>
      <c r="R2056" s="1"/>
    </row>
    <row r="2057" spans="1:18" x14ac:dyDescent="0.2">
      <c r="A2057" t="s">
        <v>146</v>
      </c>
      <c r="B2057">
        <v>2015</v>
      </c>
      <c r="C2057" t="s">
        <v>24</v>
      </c>
      <c r="D2057" s="1">
        <v>82.404209999999907</v>
      </c>
      <c r="E2057" s="1">
        <v>51.88897</v>
      </c>
      <c r="F2057" s="2">
        <v>3.5100000000000001E-3</v>
      </c>
      <c r="G2057" s="2">
        <v>11.359780000000001</v>
      </c>
      <c r="H2057">
        <v>26.3</v>
      </c>
      <c r="I2057">
        <v>8.1999999999999993</v>
      </c>
      <c r="J2057">
        <v>99</v>
      </c>
      <c r="K2057">
        <v>99</v>
      </c>
      <c r="L2057">
        <v>99</v>
      </c>
      <c r="M2057">
        <v>99.925169999999994</v>
      </c>
      <c r="N2057" s="4">
        <v>69470</v>
      </c>
      <c r="O2057" s="1">
        <v>4.6453100000000003</v>
      </c>
      <c r="P2057" s="1">
        <v>5.4789899999999996</v>
      </c>
      <c r="Q2057" s="1">
        <v>566.74099999999999</v>
      </c>
      <c r="R2057" s="1"/>
    </row>
    <row r="2058" spans="1:18" x14ac:dyDescent="0.2">
      <c r="A2058" t="s">
        <v>146</v>
      </c>
      <c r="B2058">
        <v>2016</v>
      </c>
      <c r="C2058" t="s">
        <v>24</v>
      </c>
      <c r="D2058" s="1">
        <v>82.399150000000006</v>
      </c>
      <c r="E2058" s="1">
        <v>55.500799999999998</v>
      </c>
      <c r="F2058" s="2">
        <v>3.3700000000000002E-3</v>
      </c>
      <c r="G2058" s="2">
        <v>11.235389999999899</v>
      </c>
      <c r="H2058">
        <v>26.3</v>
      </c>
      <c r="I2058">
        <v>8.3000000000000007</v>
      </c>
      <c r="J2058">
        <v>99</v>
      </c>
      <c r="K2058">
        <v>99</v>
      </c>
      <c r="L2058">
        <v>99</v>
      </c>
      <c r="M2058">
        <v>99.906869999999998</v>
      </c>
      <c r="N2058" s="4">
        <v>71350</v>
      </c>
      <c r="O2058" s="1">
        <v>4.6395099999999996</v>
      </c>
      <c r="P2058" s="1">
        <v>5.4687299999999999</v>
      </c>
      <c r="Q2058" s="1">
        <v>579.26400000000001</v>
      </c>
      <c r="R2058" s="1"/>
    </row>
    <row r="2059" spans="1:18" x14ac:dyDescent="0.2">
      <c r="A2059" t="s">
        <v>147</v>
      </c>
      <c r="B2059">
        <v>2000</v>
      </c>
      <c r="C2059" t="s">
        <v>24</v>
      </c>
      <c r="D2059" s="1">
        <v>78.295950000000005</v>
      </c>
      <c r="E2059" s="1">
        <v>82.352980000000002</v>
      </c>
      <c r="F2059" s="2">
        <v>5.4949999999999999E-3</v>
      </c>
      <c r="G2059" s="2">
        <v>8.5991900000000001</v>
      </c>
      <c r="H2059">
        <v>26.7</v>
      </c>
      <c r="I2059">
        <v>9</v>
      </c>
      <c r="J2059">
        <v>89</v>
      </c>
      <c r="K2059">
        <v>89</v>
      </c>
      <c r="L2059">
        <v>89</v>
      </c>
      <c r="M2059">
        <v>99.58681</v>
      </c>
      <c r="N2059" s="4">
        <v>19650</v>
      </c>
      <c r="O2059" s="1">
        <f>AVERAGE(O2063:O2075)</f>
        <v>5.4012753846153823</v>
      </c>
      <c r="P2059" s="1">
        <f>AVERAGE(P2063:P2075)</f>
        <v>8.6286292307692261</v>
      </c>
      <c r="Q2059" s="1">
        <v>11082.103999999999</v>
      </c>
      <c r="R2059" s="1"/>
    </row>
    <row r="2060" spans="1:18" x14ac:dyDescent="0.2">
      <c r="A2060" t="s">
        <v>147</v>
      </c>
      <c r="B2060">
        <v>2001</v>
      </c>
      <c r="C2060" t="s">
        <v>24</v>
      </c>
      <c r="D2060" s="1">
        <v>78.798680000000004</v>
      </c>
      <c r="E2060" s="1">
        <v>80.921909999999997</v>
      </c>
      <c r="F2060" s="2">
        <v>5.045E-3</v>
      </c>
      <c r="G2060" s="2">
        <v>8.7473500000000008</v>
      </c>
      <c r="H2060">
        <v>26.7</v>
      </c>
      <c r="I2060">
        <v>9.3000000000000007</v>
      </c>
      <c r="J2060">
        <v>91</v>
      </c>
      <c r="K2060">
        <v>90</v>
      </c>
      <c r="L2060">
        <v>91</v>
      </c>
      <c r="M2060">
        <v>99.622330000000005</v>
      </c>
      <c r="N2060" s="4">
        <v>21120</v>
      </c>
      <c r="O2060" s="1">
        <f t="shared" ref="O2060:P2062" si="7">AVERAGE(O2064:O2076)</f>
        <v>5.5374515384615375</v>
      </c>
      <c r="P2060" s="1">
        <f t="shared" si="7"/>
        <v>8.5913315384615352</v>
      </c>
      <c r="Q2060" s="1">
        <v>11134.457</v>
      </c>
      <c r="R2060" s="1"/>
    </row>
    <row r="2061" spans="1:18" x14ac:dyDescent="0.2">
      <c r="A2061" t="s">
        <v>147</v>
      </c>
      <c r="B2061">
        <v>2002</v>
      </c>
      <c r="C2061" t="s">
        <v>24</v>
      </c>
      <c r="D2061" s="1">
        <v>79.059119999999993</v>
      </c>
      <c r="E2061" s="1">
        <v>79.009320000000002</v>
      </c>
      <c r="F2061" s="2">
        <v>4.6649999999999999E-3</v>
      </c>
      <c r="G2061" s="2">
        <v>8.2179699999999993</v>
      </c>
      <c r="H2061">
        <v>26.8</v>
      </c>
      <c r="I2061">
        <v>9.6</v>
      </c>
      <c r="J2061">
        <v>92</v>
      </c>
      <c r="K2061">
        <v>92</v>
      </c>
      <c r="L2061">
        <v>92</v>
      </c>
      <c r="M2061">
        <v>99.659450000000007</v>
      </c>
      <c r="N2061" s="4">
        <v>22610</v>
      </c>
      <c r="O2061" s="1">
        <f t="shared" si="7"/>
        <v>5.5894869230769206</v>
      </c>
      <c r="P2061" s="1">
        <f t="shared" si="7"/>
        <v>8.478668461538458</v>
      </c>
      <c r="Q2061" s="1">
        <v>11182.305</v>
      </c>
      <c r="R2061" s="1"/>
    </row>
    <row r="2062" spans="1:18" x14ac:dyDescent="0.2">
      <c r="A2062" t="s">
        <v>147</v>
      </c>
      <c r="B2062">
        <v>2003</v>
      </c>
      <c r="C2062" t="s">
        <v>24</v>
      </c>
      <c r="D2062" s="1">
        <v>79.148129999999995</v>
      </c>
      <c r="E2062" s="1">
        <v>79.507769999999994</v>
      </c>
      <c r="F2062" s="2">
        <v>4.3600000000000002E-3</v>
      </c>
      <c r="G2062" s="2">
        <v>8.9102700000000006</v>
      </c>
      <c r="H2062">
        <v>26.8</v>
      </c>
      <c r="I2062">
        <v>9.9</v>
      </c>
      <c r="J2062">
        <v>94</v>
      </c>
      <c r="K2062">
        <v>93</v>
      </c>
      <c r="L2062">
        <v>94</v>
      </c>
      <c r="M2062">
        <v>99.695750000000004</v>
      </c>
      <c r="N2062" s="4">
        <v>23800</v>
      </c>
      <c r="O2062" s="1">
        <f t="shared" si="7"/>
        <v>5.5753115384615359</v>
      </c>
      <c r="P2062" s="1">
        <f t="shared" si="7"/>
        <v>8.3157592307692276</v>
      </c>
      <c r="Q2062" s="1">
        <v>11218.8839999999</v>
      </c>
      <c r="R2062" s="1"/>
    </row>
    <row r="2063" spans="1:18" x14ac:dyDescent="0.2">
      <c r="A2063" t="s">
        <v>147</v>
      </c>
      <c r="B2063">
        <v>2004</v>
      </c>
      <c r="C2063" t="s">
        <v>24</v>
      </c>
      <c r="D2063" s="1">
        <v>79.314830000000001</v>
      </c>
      <c r="E2063" s="1">
        <v>79.860439999999997</v>
      </c>
      <c r="F2063" s="2">
        <v>4.0749999999999996E-3</v>
      </c>
      <c r="G2063" s="2">
        <v>9.10428999999999</v>
      </c>
      <c r="H2063">
        <v>26.9</v>
      </c>
      <c r="I2063">
        <v>10.199999999999999</v>
      </c>
      <c r="J2063">
        <v>95</v>
      </c>
      <c r="K2063">
        <v>95</v>
      </c>
      <c r="L2063">
        <v>95</v>
      </c>
      <c r="M2063">
        <v>99.731269999999995</v>
      </c>
      <c r="N2063" s="4">
        <v>25140</v>
      </c>
      <c r="O2063" s="1">
        <v>4.7466400000000002</v>
      </c>
      <c r="P2063" s="1">
        <v>8.14956999999999</v>
      </c>
      <c r="Q2063" s="1">
        <v>11234.992</v>
      </c>
      <c r="R2063" s="1"/>
    </row>
    <row r="2064" spans="1:18" x14ac:dyDescent="0.2">
      <c r="A2064" t="s">
        <v>147</v>
      </c>
      <c r="B2064">
        <v>2005</v>
      </c>
      <c r="C2064" t="s">
        <v>24</v>
      </c>
      <c r="D2064" s="1">
        <v>79.45702</v>
      </c>
      <c r="E2064" s="1">
        <v>78.982060000000004</v>
      </c>
      <c r="F2064" s="2">
        <v>3.8149999999999998E-3</v>
      </c>
      <c r="G2064" s="2">
        <v>9.1466499999999993</v>
      </c>
      <c r="H2064">
        <v>26.9</v>
      </c>
      <c r="I2064">
        <v>10.5</v>
      </c>
      <c r="J2064">
        <v>96</v>
      </c>
      <c r="K2064">
        <v>96</v>
      </c>
      <c r="L2064">
        <v>96</v>
      </c>
      <c r="M2064">
        <v>99.765990000000002</v>
      </c>
      <c r="N2064" s="4">
        <v>25620</v>
      </c>
      <c r="O2064" s="1">
        <v>5.2107400000000004</v>
      </c>
      <c r="P2064" s="1">
        <v>8.6266800000000003</v>
      </c>
      <c r="Q2064" s="1">
        <v>11224.790999999999</v>
      </c>
      <c r="R2064" s="1"/>
    </row>
    <row r="2065" spans="1:18" x14ac:dyDescent="0.2">
      <c r="A2065" t="s">
        <v>147</v>
      </c>
      <c r="B2065">
        <v>2006</v>
      </c>
      <c r="C2065" t="s">
        <v>24</v>
      </c>
      <c r="D2065" s="1">
        <v>79.8887</v>
      </c>
      <c r="E2065" s="1">
        <v>75.515959999999893</v>
      </c>
      <c r="F2065" s="2">
        <v>3.6049999999999902E-3</v>
      </c>
      <c r="G2065" s="2">
        <v>8.6768300000000007</v>
      </c>
      <c r="H2065">
        <v>27</v>
      </c>
      <c r="I2065">
        <v>10.8</v>
      </c>
      <c r="J2065">
        <v>98</v>
      </c>
      <c r="K2065">
        <v>98</v>
      </c>
      <c r="L2065">
        <v>98</v>
      </c>
      <c r="M2065">
        <v>99.799940000000007</v>
      </c>
      <c r="N2065" s="4">
        <v>27990</v>
      </c>
      <c r="O2065" s="1">
        <v>5.0770799999999996</v>
      </c>
      <c r="P2065" s="1">
        <v>8.3103199999999902</v>
      </c>
      <c r="Q2065" s="1">
        <v>11185.227999999999</v>
      </c>
      <c r="R2065" s="1"/>
    </row>
    <row r="2066" spans="1:18" x14ac:dyDescent="0.2">
      <c r="A2066" t="s">
        <v>147</v>
      </c>
      <c r="B2066">
        <v>2007</v>
      </c>
      <c r="C2066" t="s">
        <v>24</v>
      </c>
      <c r="D2066" s="1">
        <v>79.678799999999995</v>
      </c>
      <c r="E2066" s="1">
        <v>78.166439999999994</v>
      </c>
      <c r="F2066" s="2">
        <v>3.47999999999999E-3</v>
      </c>
      <c r="G2066" s="2">
        <v>8.8856800000000007</v>
      </c>
      <c r="H2066">
        <v>27</v>
      </c>
      <c r="I2066">
        <v>11.1</v>
      </c>
      <c r="J2066">
        <v>99</v>
      </c>
      <c r="K2066">
        <v>99</v>
      </c>
      <c r="L2066">
        <v>99</v>
      </c>
      <c r="M2066">
        <v>99.833109999999905</v>
      </c>
      <c r="N2066" s="4">
        <v>28540</v>
      </c>
      <c r="O2066" s="1">
        <v>5.31168</v>
      </c>
      <c r="P2066" s="1">
        <v>8.4527099999999997</v>
      </c>
      <c r="Q2066" s="1">
        <v>11120.358</v>
      </c>
      <c r="R2066" s="1"/>
    </row>
    <row r="2067" spans="1:18" x14ac:dyDescent="0.2">
      <c r="A2067" t="s">
        <v>147</v>
      </c>
      <c r="B2067">
        <v>2008</v>
      </c>
      <c r="C2067" t="s">
        <v>24</v>
      </c>
      <c r="D2067" s="1">
        <v>80.160730000000001</v>
      </c>
      <c r="E2067" s="1">
        <v>75.047290000000004</v>
      </c>
      <c r="F2067" s="2">
        <v>3.4099999999999998E-3</v>
      </c>
      <c r="G2067" s="2">
        <v>8.7261699999999998</v>
      </c>
      <c r="H2067">
        <v>27</v>
      </c>
      <c r="I2067">
        <v>11.4</v>
      </c>
      <c r="J2067">
        <v>99</v>
      </c>
      <c r="K2067">
        <v>99</v>
      </c>
      <c r="L2067">
        <v>99</v>
      </c>
      <c r="M2067">
        <v>99.865549999999999</v>
      </c>
      <c r="N2067" s="4">
        <v>29940</v>
      </c>
      <c r="O2067" s="1">
        <v>5.7655199999999898</v>
      </c>
      <c r="P2067" s="1">
        <v>8.8863000000000003</v>
      </c>
      <c r="Q2067" s="1">
        <v>11040.308999999999</v>
      </c>
      <c r="R2067" s="1"/>
    </row>
    <row r="2068" spans="1:18" x14ac:dyDescent="0.2">
      <c r="A2068" t="s">
        <v>147</v>
      </c>
      <c r="B2068">
        <v>2009</v>
      </c>
      <c r="C2068" t="s">
        <v>24</v>
      </c>
      <c r="D2068" s="1">
        <v>80.311999999999998</v>
      </c>
      <c r="E2068" s="1">
        <v>75.968980000000002</v>
      </c>
      <c r="F2068" s="2">
        <v>3.375E-3</v>
      </c>
      <c r="G2068" s="2">
        <v>8.3179800000000004</v>
      </c>
      <c r="H2068">
        <v>27</v>
      </c>
      <c r="I2068">
        <v>11.7</v>
      </c>
      <c r="J2068">
        <v>99</v>
      </c>
      <c r="K2068">
        <v>99</v>
      </c>
      <c r="L2068">
        <v>99</v>
      </c>
      <c r="M2068">
        <v>99.897219999999905</v>
      </c>
      <c r="N2068" s="4">
        <v>29690</v>
      </c>
      <c r="O2068" s="1">
        <v>6.4096000000000002</v>
      </c>
      <c r="P2068" s="1">
        <v>9.4685299999999994</v>
      </c>
      <c r="Q2068" s="1">
        <v>10959.271999999901</v>
      </c>
      <c r="R2068" s="1"/>
    </row>
    <row r="2069" spans="1:18" x14ac:dyDescent="0.2">
      <c r="A2069" t="s">
        <v>147</v>
      </c>
      <c r="B2069">
        <v>2010</v>
      </c>
      <c r="C2069" t="s">
        <v>24</v>
      </c>
      <c r="D2069" s="1">
        <v>80.534169999999904</v>
      </c>
      <c r="E2069" s="1">
        <v>73.574579999999997</v>
      </c>
      <c r="F2069" s="2">
        <v>3.3500000000000001E-3</v>
      </c>
      <c r="G2069" s="2">
        <v>8.2010299999999994</v>
      </c>
      <c r="H2069">
        <v>27.1</v>
      </c>
      <c r="I2069">
        <v>12</v>
      </c>
      <c r="J2069">
        <v>99</v>
      </c>
      <c r="K2069">
        <v>99</v>
      </c>
      <c r="L2069">
        <v>99</v>
      </c>
      <c r="M2069">
        <v>99.928169999999994</v>
      </c>
      <c r="N2069" s="4">
        <v>27570</v>
      </c>
      <c r="O2069" s="1">
        <v>6.5260800000000003</v>
      </c>
      <c r="P2069" s="1">
        <v>9.5597300000000001</v>
      </c>
      <c r="Q2069" s="1">
        <v>10887.636999999901</v>
      </c>
      <c r="R2069" s="1"/>
    </row>
    <row r="2070" spans="1:18" x14ac:dyDescent="0.2">
      <c r="A2070" t="s">
        <v>147</v>
      </c>
      <c r="B2070">
        <v>2011</v>
      </c>
      <c r="C2070" t="s">
        <v>24</v>
      </c>
      <c r="D2070" s="1">
        <v>80.643550000000005</v>
      </c>
      <c r="E2070" s="1">
        <v>73.314959999999999</v>
      </c>
      <c r="F2070" s="2">
        <v>3.3249999999999998E-3</v>
      </c>
      <c r="G2070" s="2">
        <v>7.3370699999999998</v>
      </c>
      <c r="H2070">
        <v>27.1</v>
      </c>
      <c r="I2070">
        <v>12.3</v>
      </c>
      <c r="J2070">
        <v>99</v>
      </c>
      <c r="K2070">
        <v>99</v>
      </c>
      <c r="L2070">
        <v>99</v>
      </c>
      <c r="M2070">
        <v>99.958399999999997</v>
      </c>
      <c r="N2070" s="4">
        <v>25430</v>
      </c>
      <c r="O2070" s="1">
        <v>5.9223600000000003</v>
      </c>
      <c r="P2070" s="1">
        <v>9.0982500000000002</v>
      </c>
      <c r="Q2070" s="1">
        <v>10829.079</v>
      </c>
      <c r="R2070" s="1"/>
    </row>
    <row r="2071" spans="1:18" x14ac:dyDescent="0.2">
      <c r="A2071" t="s">
        <v>147</v>
      </c>
      <c r="B2071">
        <v>2012</v>
      </c>
      <c r="C2071" t="s">
        <v>24</v>
      </c>
      <c r="D2071" s="1">
        <v>80.526690000000002</v>
      </c>
      <c r="E2071" s="1">
        <v>72.437899999999999</v>
      </c>
      <c r="F2071" s="2">
        <v>3.2950000000000002E-3</v>
      </c>
      <c r="G2071" s="2">
        <v>7.4952100000000002</v>
      </c>
      <c r="H2071">
        <v>27.1</v>
      </c>
      <c r="I2071">
        <v>12.6</v>
      </c>
      <c r="J2071">
        <v>99</v>
      </c>
      <c r="K2071">
        <v>99</v>
      </c>
      <c r="L2071">
        <v>99</v>
      </c>
      <c r="M2071">
        <v>99.987919999999903</v>
      </c>
      <c r="N2071" s="4">
        <v>25450</v>
      </c>
      <c r="O2071" s="1">
        <v>5.8398399999999997</v>
      </c>
      <c r="P2071" s="1">
        <v>8.8831899999999901</v>
      </c>
      <c r="Q2071" s="1">
        <v>10781.125</v>
      </c>
      <c r="R2071" s="1"/>
    </row>
    <row r="2072" spans="1:18" x14ac:dyDescent="0.2">
      <c r="A2072" t="s">
        <v>147</v>
      </c>
      <c r="B2072">
        <v>2013</v>
      </c>
      <c r="C2072" t="s">
        <v>24</v>
      </c>
      <c r="D2072" s="1">
        <v>81.158749999999998</v>
      </c>
      <c r="E2072" s="1">
        <v>68.269649999999999</v>
      </c>
      <c r="F2072" s="2">
        <v>3.2549999999999901E-3</v>
      </c>
      <c r="G2072" s="2">
        <v>7.4399800000000003</v>
      </c>
      <c r="H2072">
        <v>27.1</v>
      </c>
      <c r="I2072">
        <v>12.9</v>
      </c>
      <c r="J2072">
        <v>99</v>
      </c>
      <c r="K2072">
        <v>99</v>
      </c>
      <c r="L2072">
        <v>99</v>
      </c>
      <c r="M2072">
        <v>100</v>
      </c>
      <c r="N2072" s="4">
        <v>26070</v>
      </c>
      <c r="O2072" s="1">
        <v>5.1766800000000002</v>
      </c>
      <c r="P2072" s="1">
        <v>8.4149700000000003</v>
      </c>
      <c r="Q2072" s="1">
        <v>10740.5</v>
      </c>
      <c r="R2072" s="1"/>
    </row>
    <row r="2073" spans="1:18" x14ac:dyDescent="0.2">
      <c r="A2073" t="s">
        <v>147</v>
      </c>
      <c r="B2073">
        <v>2014</v>
      </c>
      <c r="C2073" t="s">
        <v>24</v>
      </c>
      <c r="D2073" s="1">
        <v>81.249619999999993</v>
      </c>
      <c r="E2073" s="1">
        <v>66.877399999999994</v>
      </c>
      <c r="F2073" s="2">
        <v>3.215E-3</v>
      </c>
      <c r="G2073" s="2">
        <v>6.9582699999999997</v>
      </c>
      <c r="H2073">
        <v>27.1</v>
      </c>
      <c r="I2073">
        <v>13.2</v>
      </c>
      <c r="J2073">
        <v>97</v>
      </c>
      <c r="K2073">
        <v>99</v>
      </c>
      <c r="L2073">
        <v>99</v>
      </c>
      <c r="M2073">
        <v>99.999989999999997</v>
      </c>
      <c r="N2073" s="4">
        <v>27020</v>
      </c>
      <c r="O2073" s="1">
        <v>4.5819799999999997</v>
      </c>
      <c r="P2073" s="1">
        <v>7.9498899999999901</v>
      </c>
      <c r="Q2073" s="1">
        <v>10701.456</v>
      </c>
      <c r="R2073" s="1"/>
    </row>
    <row r="2074" spans="1:18" x14ac:dyDescent="0.2">
      <c r="A2074" t="s">
        <v>147</v>
      </c>
      <c r="B2074">
        <v>2015</v>
      </c>
      <c r="C2074" t="s">
        <v>24</v>
      </c>
      <c r="D2074" s="1">
        <v>80.87227</v>
      </c>
      <c r="E2074" s="1">
        <v>67.586370000000002</v>
      </c>
      <c r="F2074" s="2">
        <v>3.16E-3</v>
      </c>
      <c r="G2074" s="2">
        <v>6.5682799999999997</v>
      </c>
      <c r="H2074">
        <v>27.1</v>
      </c>
      <c r="I2074">
        <v>13.5</v>
      </c>
      <c r="J2074">
        <v>97</v>
      </c>
      <c r="K2074">
        <v>99</v>
      </c>
      <c r="L2074">
        <v>99</v>
      </c>
      <c r="M2074">
        <v>100</v>
      </c>
      <c r="N2074" s="4">
        <v>26940</v>
      </c>
      <c r="O2074" s="1">
        <v>4.6418099999999898</v>
      </c>
      <c r="P2074" s="1">
        <v>8.0898899999999898</v>
      </c>
      <c r="Q2074" s="1">
        <v>10659.75</v>
      </c>
      <c r="R2074" s="1"/>
    </row>
    <row r="2075" spans="1:18" x14ac:dyDescent="0.2">
      <c r="A2075" t="s">
        <v>147</v>
      </c>
      <c r="B2075">
        <v>2016</v>
      </c>
      <c r="C2075" t="s">
        <v>24</v>
      </c>
      <c r="D2075" s="1">
        <v>81.160330000000002</v>
      </c>
      <c r="E2075" s="1">
        <v>66.419749999999993</v>
      </c>
      <c r="F2075" s="2">
        <v>3.0950000000000001E-3</v>
      </c>
      <c r="G2075" s="2">
        <v>6.3650399999999996</v>
      </c>
      <c r="H2075">
        <v>27.1</v>
      </c>
      <c r="I2075">
        <v>13.8</v>
      </c>
      <c r="J2075">
        <v>97</v>
      </c>
      <c r="K2075">
        <v>99</v>
      </c>
      <c r="L2075">
        <v>99</v>
      </c>
      <c r="M2075">
        <v>100</v>
      </c>
      <c r="N2075" s="4">
        <v>27270</v>
      </c>
      <c r="O2075" s="1">
        <v>5.00657</v>
      </c>
      <c r="P2075" s="1">
        <v>8.2821499999999997</v>
      </c>
      <c r="Q2075" s="1">
        <v>10615.184999999999</v>
      </c>
      <c r="R2075" s="1"/>
    </row>
    <row r="2076" spans="1:18" x14ac:dyDescent="0.2">
      <c r="A2076" t="s">
        <v>148</v>
      </c>
      <c r="B2076">
        <v>2000</v>
      </c>
      <c r="C2076" t="s">
        <v>24</v>
      </c>
      <c r="D2076" s="1">
        <v>74.419039999999995</v>
      </c>
      <c r="E2076" s="1">
        <v>132.97200000000001</v>
      </c>
      <c r="F2076" s="2">
        <v>6.6950000000000004E-3</v>
      </c>
      <c r="G2076" s="2">
        <v>13.242559999999999</v>
      </c>
      <c r="H2076">
        <v>25.6</v>
      </c>
      <c r="I2076">
        <v>4.5999999999999996</v>
      </c>
      <c r="J2076">
        <v>93</v>
      </c>
      <c r="K2076">
        <v>94</v>
      </c>
      <c r="L2076">
        <v>93</v>
      </c>
      <c r="M2076">
        <v>98.437250000000006</v>
      </c>
      <c r="N2076" s="4">
        <v>10450</v>
      </c>
      <c r="O2076" s="1">
        <v>6.5169300000000003</v>
      </c>
      <c r="P2076" s="1">
        <v>7.6646999999999998</v>
      </c>
      <c r="Q2076" s="1">
        <v>4428.0749999999998</v>
      </c>
      <c r="R2076" s="1"/>
    </row>
    <row r="2077" spans="1:18" x14ac:dyDescent="0.2">
      <c r="A2077" t="s">
        <v>148</v>
      </c>
      <c r="B2077">
        <v>2001</v>
      </c>
      <c r="C2077" t="s">
        <v>24</v>
      </c>
      <c r="D2077" s="1">
        <v>74.808819999999997</v>
      </c>
      <c r="E2077" s="1">
        <v>128.58090000000001</v>
      </c>
      <c r="F2077" s="2">
        <v>6.62E-3</v>
      </c>
      <c r="G2077" s="2">
        <v>13.687950000000001</v>
      </c>
      <c r="H2077">
        <v>25.7</v>
      </c>
      <c r="I2077">
        <v>4.9000000000000004</v>
      </c>
      <c r="J2077">
        <v>94</v>
      </c>
      <c r="K2077">
        <v>94</v>
      </c>
      <c r="L2077">
        <v>94</v>
      </c>
      <c r="M2077">
        <v>98.44444</v>
      </c>
      <c r="N2077" s="4">
        <v>11460</v>
      </c>
      <c r="O2077" s="1">
        <v>5.8872</v>
      </c>
      <c r="P2077" s="1">
        <v>7.1620600000000003</v>
      </c>
      <c r="Q2077" s="1">
        <v>4408.0749999999998</v>
      </c>
      <c r="R2077" s="1"/>
    </row>
    <row r="2078" spans="1:18" x14ac:dyDescent="0.2">
      <c r="A2078" t="s">
        <v>148</v>
      </c>
      <c r="B2078">
        <v>2002</v>
      </c>
      <c r="C2078" t="s">
        <v>24</v>
      </c>
      <c r="D2078" s="1">
        <v>74.910390000000007</v>
      </c>
      <c r="E2078" s="1">
        <v>124.042</v>
      </c>
      <c r="F2078" s="2">
        <v>6.5599999999999999E-3</v>
      </c>
      <c r="G2078" s="2">
        <v>13.878679999999999</v>
      </c>
      <c r="H2078">
        <v>25.8</v>
      </c>
      <c r="I2078">
        <v>5.2</v>
      </c>
      <c r="J2078">
        <v>95</v>
      </c>
      <c r="K2078">
        <v>95</v>
      </c>
      <c r="L2078">
        <v>95</v>
      </c>
      <c r="M2078">
        <v>98.555279999999996</v>
      </c>
      <c r="N2078" s="4">
        <v>12480</v>
      </c>
      <c r="O2078" s="1">
        <v>4.8928000000000003</v>
      </c>
      <c r="P2078" s="1">
        <v>6.1924999999999999</v>
      </c>
      <c r="Q2078" s="1">
        <v>4395.799</v>
      </c>
      <c r="R2078" s="1"/>
    </row>
    <row r="2079" spans="1:18" x14ac:dyDescent="0.2">
      <c r="A2079" t="s">
        <v>148</v>
      </c>
      <c r="B2079">
        <v>2003</v>
      </c>
      <c r="C2079" t="s">
        <v>24</v>
      </c>
      <c r="D2079" s="1">
        <v>74.777369999999905</v>
      </c>
      <c r="E2079" s="1">
        <v>121.2565</v>
      </c>
      <c r="F2079" s="2">
        <v>6.50499999999999E-3</v>
      </c>
      <c r="G2079" s="2">
        <v>12.98753</v>
      </c>
      <c r="H2079">
        <v>25.9</v>
      </c>
      <c r="I2079">
        <v>5.5</v>
      </c>
      <c r="J2079">
        <v>94</v>
      </c>
      <c r="K2079">
        <v>95</v>
      </c>
      <c r="L2079">
        <v>94</v>
      </c>
      <c r="M2079">
        <v>98.665390000000002</v>
      </c>
      <c r="N2079" s="4">
        <v>13110</v>
      </c>
      <c r="O2079" s="1">
        <v>5.1729799999999999</v>
      </c>
      <c r="P2079" s="1">
        <v>6.3604699999999896</v>
      </c>
      <c r="Q2079" s="1">
        <v>4388.8950000000004</v>
      </c>
      <c r="R2079" s="1"/>
    </row>
    <row r="2080" spans="1:18" x14ac:dyDescent="0.2">
      <c r="A2080" t="s">
        <v>148</v>
      </c>
      <c r="B2080">
        <v>2004</v>
      </c>
      <c r="C2080" t="s">
        <v>24</v>
      </c>
      <c r="D2080" s="1">
        <v>75.506029999999996</v>
      </c>
      <c r="E2080" s="1">
        <v>113.12</v>
      </c>
      <c r="F2080" s="2">
        <v>6.43E-3</v>
      </c>
      <c r="G2080" s="2">
        <v>12.42423</v>
      </c>
      <c r="H2080">
        <v>26</v>
      </c>
      <c r="I2080">
        <v>5.9</v>
      </c>
      <c r="J2080">
        <v>96</v>
      </c>
      <c r="K2080">
        <v>96</v>
      </c>
      <c r="L2080">
        <v>96</v>
      </c>
      <c r="M2080">
        <v>98.753649999999993</v>
      </c>
      <c r="N2080" s="4">
        <v>14280</v>
      </c>
      <c r="O2080" s="1">
        <v>5.2526099999999998</v>
      </c>
      <c r="P2080" s="1">
        <v>6.5806699999999996</v>
      </c>
      <c r="Q2080" s="1">
        <v>4383.8819999999996</v>
      </c>
      <c r="R2080" s="1"/>
    </row>
    <row r="2081" spans="1:18" x14ac:dyDescent="0.2">
      <c r="A2081" t="s">
        <v>148</v>
      </c>
      <c r="B2081">
        <v>2005</v>
      </c>
      <c r="C2081" t="s">
        <v>24</v>
      </c>
      <c r="D2081" s="1">
        <v>75.290499999999994</v>
      </c>
      <c r="E2081" s="1">
        <v>116.3104</v>
      </c>
      <c r="F2081" s="2">
        <v>6.3249999999999999E-3</v>
      </c>
      <c r="G2081" s="2">
        <v>10.72007</v>
      </c>
      <c r="H2081">
        <v>26.1</v>
      </c>
      <c r="I2081">
        <v>6.3</v>
      </c>
      <c r="J2081">
        <v>96</v>
      </c>
      <c r="K2081">
        <v>96</v>
      </c>
      <c r="L2081">
        <v>96</v>
      </c>
      <c r="M2081">
        <v>98.841009999999997</v>
      </c>
      <c r="N2081" s="4">
        <v>14970</v>
      </c>
      <c r="O2081" s="1">
        <v>5.8747699999999998</v>
      </c>
      <c r="P2081" s="1">
        <v>6.9123999999999999</v>
      </c>
      <c r="Q2081" s="1">
        <v>4378.058</v>
      </c>
      <c r="R2081" s="1"/>
    </row>
    <row r="2082" spans="1:18" x14ac:dyDescent="0.2">
      <c r="A2082" t="s">
        <v>148</v>
      </c>
      <c r="B2082">
        <v>2006</v>
      </c>
      <c r="C2082" t="s">
        <v>24</v>
      </c>
      <c r="D2082" s="1">
        <v>75.901579999999996</v>
      </c>
      <c r="E2082" s="1">
        <v>114.01600000000001</v>
      </c>
      <c r="F2082" s="2">
        <v>6.1999999999999998E-3</v>
      </c>
      <c r="G2082" s="2">
        <v>10.9779</v>
      </c>
      <c r="H2082">
        <v>26.2</v>
      </c>
      <c r="I2082">
        <v>6.6</v>
      </c>
      <c r="J2082">
        <v>95</v>
      </c>
      <c r="K2082">
        <v>96</v>
      </c>
      <c r="L2082">
        <v>96</v>
      </c>
      <c r="M2082">
        <v>98.92747</v>
      </c>
      <c r="N2082" s="4">
        <v>17010</v>
      </c>
      <c r="O2082" s="1">
        <v>5.9126500000000002</v>
      </c>
      <c r="P2082" s="1">
        <v>6.9840399999999896</v>
      </c>
      <c r="Q2082" s="1">
        <v>4370.777</v>
      </c>
      <c r="R2082" s="1"/>
    </row>
    <row r="2083" spans="1:18" x14ac:dyDescent="0.2">
      <c r="A2083" t="s">
        <v>148</v>
      </c>
      <c r="B2083">
        <v>2007</v>
      </c>
      <c r="C2083" t="s">
        <v>24</v>
      </c>
      <c r="D2083" s="1">
        <v>75.815889999999996</v>
      </c>
      <c r="E2083" s="1">
        <v>115.00709999999999</v>
      </c>
      <c r="F2083" s="2">
        <v>6.0599999999999899E-3</v>
      </c>
      <c r="G2083" s="2">
        <v>11.359389999999999</v>
      </c>
      <c r="H2083">
        <v>26.3</v>
      </c>
      <c r="I2083">
        <v>7</v>
      </c>
      <c r="J2083">
        <v>96</v>
      </c>
      <c r="K2083">
        <v>96</v>
      </c>
      <c r="L2083">
        <v>96</v>
      </c>
      <c r="M2083">
        <v>99.013050000000007</v>
      </c>
      <c r="N2083" s="4">
        <v>18950</v>
      </c>
      <c r="O2083" s="1">
        <v>6.45688</v>
      </c>
      <c r="P2083" s="1">
        <v>7.4704899999999999</v>
      </c>
      <c r="Q2083" s="1">
        <v>4362.4259999999904</v>
      </c>
      <c r="R2083" s="1"/>
    </row>
    <row r="2084" spans="1:18" x14ac:dyDescent="0.2">
      <c r="A2084" t="s">
        <v>148</v>
      </c>
      <c r="B2084">
        <v>2008</v>
      </c>
      <c r="C2084" t="s">
        <v>24</v>
      </c>
      <c r="D2084" s="1">
        <v>75.968639999999994</v>
      </c>
      <c r="E2084" s="1">
        <v>117.3214</v>
      </c>
      <c r="F2084" s="2">
        <v>5.855E-3</v>
      </c>
      <c r="G2084" s="2">
        <v>11.35646</v>
      </c>
      <c r="H2084">
        <v>26.4</v>
      </c>
      <c r="I2084">
        <v>7.3</v>
      </c>
      <c r="J2084">
        <v>96</v>
      </c>
      <c r="K2084">
        <v>96</v>
      </c>
      <c r="L2084">
        <v>96</v>
      </c>
      <c r="M2084">
        <v>99.097719999999995</v>
      </c>
      <c r="N2084" s="4">
        <v>20270</v>
      </c>
      <c r="O2084" s="1">
        <v>6.45777</v>
      </c>
      <c r="P2084" s="1">
        <v>7.7033699999999996</v>
      </c>
      <c r="Q2084" s="1">
        <v>4352.6359999999904</v>
      </c>
      <c r="R2084" s="1"/>
    </row>
    <row r="2085" spans="1:18" x14ac:dyDescent="0.2">
      <c r="A2085" t="s">
        <v>148</v>
      </c>
      <c r="B2085">
        <v>2009</v>
      </c>
      <c r="C2085" t="s">
        <v>24</v>
      </c>
      <c r="D2085" s="1">
        <v>76.308970000000002</v>
      </c>
      <c r="E2085" s="1">
        <v>109.4466</v>
      </c>
      <c r="F2085" s="2">
        <v>5.3899999999999998E-3</v>
      </c>
      <c r="G2085" s="2">
        <v>11.114039999999999</v>
      </c>
      <c r="H2085">
        <v>26.6</v>
      </c>
      <c r="I2085">
        <v>7.7</v>
      </c>
      <c r="J2085">
        <v>95</v>
      </c>
      <c r="K2085">
        <v>96</v>
      </c>
      <c r="L2085">
        <v>96</v>
      </c>
      <c r="M2085">
        <v>99.1815</v>
      </c>
      <c r="N2085" s="4">
        <v>19390</v>
      </c>
      <c r="O2085" s="1">
        <v>6.75997</v>
      </c>
      <c r="P2085" s="1">
        <v>8.1612399999999994</v>
      </c>
      <c r="Q2085" s="1">
        <v>4341.2640000000001</v>
      </c>
      <c r="R2085" s="1"/>
    </row>
    <row r="2086" spans="1:18" x14ac:dyDescent="0.2">
      <c r="A2086" t="s">
        <v>148</v>
      </c>
      <c r="B2086">
        <v>2010</v>
      </c>
      <c r="C2086" t="s">
        <v>24</v>
      </c>
      <c r="D2086" s="1">
        <v>76.698160000000001</v>
      </c>
      <c r="E2086" s="1">
        <v>105.6965</v>
      </c>
      <c r="F2086" s="2">
        <v>4.81E-3</v>
      </c>
      <c r="G2086" s="2">
        <v>11.09707</v>
      </c>
      <c r="H2086">
        <v>26.7</v>
      </c>
      <c r="I2086">
        <v>8.1</v>
      </c>
      <c r="J2086">
        <v>96</v>
      </c>
      <c r="K2086">
        <v>97</v>
      </c>
      <c r="L2086">
        <v>97</v>
      </c>
      <c r="M2086">
        <v>99.264380000000003</v>
      </c>
      <c r="N2086" s="4">
        <v>19230</v>
      </c>
      <c r="O2086" s="1">
        <v>6.7526199999999896</v>
      </c>
      <c r="P2086" s="1">
        <v>8.0957899999999992</v>
      </c>
      <c r="Q2086" s="1">
        <v>4328.165</v>
      </c>
      <c r="R2086" s="1"/>
    </row>
    <row r="2087" spans="1:18" x14ac:dyDescent="0.2">
      <c r="A2087" t="s">
        <v>148</v>
      </c>
      <c r="B2087">
        <v>2011</v>
      </c>
      <c r="C2087" t="s">
        <v>24</v>
      </c>
      <c r="D2087" s="1">
        <v>77.1678</v>
      </c>
      <c r="E2087" s="1">
        <v>103.37820000000001</v>
      </c>
      <c r="F2087" s="2">
        <v>4.2849999999999997E-3</v>
      </c>
      <c r="G2087" s="2">
        <v>11.403180000000001</v>
      </c>
      <c r="H2087">
        <v>26.8</v>
      </c>
      <c r="I2087">
        <v>8.5</v>
      </c>
      <c r="J2087">
        <v>96</v>
      </c>
      <c r="K2087">
        <v>96</v>
      </c>
      <c r="L2087">
        <v>96</v>
      </c>
      <c r="M2087">
        <v>99.346360000000004</v>
      </c>
      <c r="N2087" s="4">
        <v>20190</v>
      </c>
      <c r="O2087" s="1">
        <v>6.3820300000000003</v>
      </c>
      <c r="P2087" s="1">
        <v>7.7856899999999998</v>
      </c>
      <c r="Q2087" s="1">
        <v>4313.0990000000002</v>
      </c>
      <c r="R2087" s="1"/>
    </row>
    <row r="2088" spans="1:18" x14ac:dyDescent="0.2">
      <c r="A2088" t="s">
        <v>148</v>
      </c>
      <c r="B2088">
        <v>2012</v>
      </c>
      <c r="C2088" t="s">
        <v>24</v>
      </c>
      <c r="D2088" s="1">
        <v>77.338290000000001</v>
      </c>
      <c r="E2088" s="1">
        <v>102.5938</v>
      </c>
      <c r="F2088" s="2">
        <v>3.9100000000000003E-3</v>
      </c>
      <c r="G2088" s="2">
        <v>10.958130000000001</v>
      </c>
      <c r="H2088">
        <v>26.9</v>
      </c>
      <c r="I2088">
        <v>9</v>
      </c>
      <c r="J2088">
        <v>95</v>
      </c>
      <c r="K2088">
        <v>96</v>
      </c>
      <c r="L2088">
        <v>96</v>
      </c>
      <c r="M2088">
        <v>99.427530000000004</v>
      </c>
      <c r="N2088" s="4">
        <v>20520</v>
      </c>
      <c r="O2088" s="1">
        <v>6.4371700000000001</v>
      </c>
      <c r="P2088" s="1">
        <v>7.7882600000000002</v>
      </c>
      <c r="Q2088" s="1">
        <v>4295.8779999999997</v>
      </c>
      <c r="R2088" s="1"/>
    </row>
    <row r="2089" spans="1:18" x14ac:dyDescent="0.2">
      <c r="A2089" t="s">
        <v>148</v>
      </c>
      <c r="B2089">
        <v>2013</v>
      </c>
      <c r="C2089" t="s">
        <v>24</v>
      </c>
      <c r="D2089" s="1">
        <v>77.842060000000004</v>
      </c>
      <c r="E2089" s="1">
        <v>95.54213</v>
      </c>
      <c r="F2089" s="2">
        <v>3.7200000000000002E-3</v>
      </c>
      <c r="G2089" s="2">
        <v>10.75676</v>
      </c>
      <c r="H2089">
        <v>27</v>
      </c>
      <c r="I2089">
        <v>9.4</v>
      </c>
      <c r="J2089">
        <v>94</v>
      </c>
      <c r="K2089">
        <v>96</v>
      </c>
      <c r="L2089">
        <v>96</v>
      </c>
      <c r="M2089">
        <v>99.507760000000005</v>
      </c>
      <c r="N2089" s="4">
        <v>21360</v>
      </c>
      <c r="O2089" s="1">
        <v>5.5471300000000001</v>
      </c>
      <c r="P2089" s="1">
        <v>6.5220000000000002</v>
      </c>
      <c r="Q2089" s="1">
        <v>4276.598</v>
      </c>
      <c r="R2089" s="1"/>
    </row>
    <row r="2090" spans="1:18" x14ac:dyDescent="0.2">
      <c r="A2090" t="s">
        <v>148</v>
      </c>
      <c r="B2090">
        <v>2014</v>
      </c>
      <c r="C2090" t="s">
        <v>24</v>
      </c>
      <c r="D2090" s="1">
        <v>78.001269999999906</v>
      </c>
      <c r="E2090" s="1">
        <v>94.028030000000001</v>
      </c>
      <c r="F2090" s="2">
        <v>3.5750000000000001E-3</v>
      </c>
      <c r="G2090" s="2">
        <v>9.8693100000000005</v>
      </c>
      <c r="H2090">
        <v>27.1</v>
      </c>
      <c r="I2090">
        <v>9.9</v>
      </c>
      <c r="J2090">
        <v>94</v>
      </c>
      <c r="K2090">
        <v>95</v>
      </c>
      <c r="L2090">
        <v>95</v>
      </c>
      <c r="M2090">
        <v>99.586910000000003</v>
      </c>
      <c r="N2090" s="4">
        <v>21640</v>
      </c>
      <c r="O2090" s="1">
        <v>5.6265700000000001</v>
      </c>
      <c r="P2090" s="1">
        <v>6.6951299999999998</v>
      </c>
      <c r="Q2090" s="1">
        <v>4255.5119999999997</v>
      </c>
      <c r="R2090" s="1"/>
    </row>
    <row r="2091" spans="1:18" x14ac:dyDescent="0.2">
      <c r="A2091" t="s">
        <v>148</v>
      </c>
      <c r="B2091">
        <v>2015</v>
      </c>
      <c r="C2091" t="s">
        <v>24</v>
      </c>
      <c r="D2091" s="1">
        <v>77.500169999999997</v>
      </c>
      <c r="E2091" s="1">
        <v>95.575389999999999</v>
      </c>
      <c r="F2091" s="2">
        <v>3.4499999999999999E-3</v>
      </c>
      <c r="G2091" s="2">
        <v>9.9886699999999902</v>
      </c>
      <c r="H2091">
        <v>27.3</v>
      </c>
      <c r="I2091">
        <v>10.4</v>
      </c>
      <c r="J2091">
        <v>93</v>
      </c>
      <c r="K2091">
        <v>94</v>
      </c>
      <c r="L2091">
        <v>94</v>
      </c>
      <c r="M2091">
        <v>99.586839999999995</v>
      </c>
      <c r="N2091" s="4">
        <v>22860</v>
      </c>
      <c r="O2091" s="1">
        <v>5.6404800000000002</v>
      </c>
      <c r="P2091" s="1">
        <v>6.78796</v>
      </c>
      <c r="Q2091" s="1">
        <v>4232.8739999999998</v>
      </c>
      <c r="R2091" s="1"/>
    </row>
    <row r="2092" spans="1:18" x14ac:dyDescent="0.2">
      <c r="A2092" t="s">
        <v>148</v>
      </c>
      <c r="B2092">
        <v>2016</v>
      </c>
      <c r="C2092" t="s">
        <v>24</v>
      </c>
      <c r="D2092" s="1">
        <v>78.292819999999907</v>
      </c>
      <c r="E2092" s="1">
        <v>87.514399999999995</v>
      </c>
      <c r="F2092" s="2">
        <v>3.3549999999999999E-3</v>
      </c>
      <c r="G2092" s="2">
        <v>10.389609999999999</v>
      </c>
      <c r="H2092">
        <v>27.4</v>
      </c>
      <c r="I2092">
        <v>10.9</v>
      </c>
      <c r="J2092">
        <v>90</v>
      </c>
      <c r="K2092">
        <v>93</v>
      </c>
      <c r="L2092">
        <v>93</v>
      </c>
      <c r="M2092">
        <v>99.586749999999995</v>
      </c>
      <c r="N2092" s="4">
        <v>23740</v>
      </c>
      <c r="O2092" s="1">
        <v>5.6496500000000003</v>
      </c>
      <c r="P2092" s="1">
        <v>6.8262600000000004</v>
      </c>
      <c r="Q2092" s="1">
        <v>4208.6019999999999</v>
      </c>
      <c r="R2092" s="1"/>
    </row>
    <row r="2093" spans="1:18" x14ac:dyDescent="0.2">
      <c r="A2093" t="s">
        <v>149</v>
      </c>
      <c r="B2093">
        <v>2000</v>
      </c>
      <c r="C2093" t="s">
        <v>24</v>
      </c>
      <c r="D2093" s="1">
        <v>71.873509999999996</v>
      </c>
      <c r="E2093" s="1">
        <v>192.61869999999999</v>
      </c>
      <c r="F2093" s="2">
        <v>8.4399999999999996E-3</v>
      </c>
      <c r="G2093" s="2">
        <v>12.233409999999999</v>
      </c>
      <c r="H2093">
        <v>25.9</v>
      </c>
      <c r="I2093">
        <v>4.8</v>
      </c>
      <c r="J2093">
        <v>99</v>
      </c>
      <c r="K2093">
        <v>99</v>
      </c>
      <c r="L2093">
        <v>99</v>
      </c>
      <c r="M2093">
        <v>99.963830000000002</v>
      </c>
      <c r="N2093" s="4">
        <v>11310</v>
      </c>
      <c r="O2093" s="1">
        <v>4.6573399999999996</v>
      </c>
      <c r="P2093" s="1">
        <v>6.7648299999999999</v>
      </c>
      <c r="Q2093" s="1">
        <v>10220.507</v>
      </c>
      <c r="R2093" s="1"/>
    </row>
    <row r="2094" spans="1:18" x14ac:dyDescent="0.2">
      <c r="A2094" t="s">
        <v>149</v>
      </c>
      <c r="B2094">
        <v>2001</v>
      </c>
      <c r="C2094" t="s">
        <v>24</v>
      </c>
      <c r="D2094" s="1">
        <v>72.487619999999893</v>
      </c>
      <c r="E2094" s="1">
        <v>185.1397</v>
      </c>
      <c r="F2094" s="2">
        <v>8.0949999999999998E-3</v>
      </c>
      <c r="G2094" s="2">
        <v>13.178089999999999</v>
      </c>
      <c r="H2094">
        <v>26</v>
      </c>
      <c r="I2094">
        <v>5</v>
      </c>
      <c r="J2094">
        <v>99</v>
      </c>
      <c r="K2094">
        <v>99</v>
      </c>
      <c r="L2094">
        <v>99</v>
      </c>
      <c r="M2094">
        <v>99.963930000000005</v>
      </c>
      <c r="N2094" s="4">
        <v>12590</v>
      </c>
      <c r="O2094" s="1">
        <v>4.5607899999999999</v>
      </c>
      <c r="P2094" s="1">
        <v>6.8170999999999999</v>
      </c>
      <c r="Q2094" s="1">
        <v>10193.449000000001</v>
      </c>
      <c r="R2094" s="1"/>
    </row>
    <row r="2095" spans="1:18" x14ac:dyDescent="0.2">
      <c r="A2095" t="s">
        <v>149</v>
      </c>
      <c r="B2095">
        <v>2002</v>
      </c>
      <c r="C2095" t="s">
        <v>24</v>
      </c>
      <c r="D2095" s="1">
        <v>72.613819999999905</v>
      </c>
      <c r="E2095" s="1">
        <v>184.12629999999999</v>
      </c>
      <c r="F2095" s="2">
        <v>7.7349999999999997E-3</v>
      </c>
      <c r="G2095" s="2">
        <v>13.281409999999999</v>
      </c>
      <c r="H2095">
        <v>26.1</v>
      </c>
      <c r="I2095">
        <v>5.3</v>
      </c>
      <c r="J2095">
        <v>99</v>
      </c>
      <c r="K2095">
        <v>98</v>
      </c>
      <c r="L2095">
        <v>99</v>
      </c>
      <c r="M2095">
        <v>99.96508</v>
      </c>
      <c r="N2095" s="4">
        <v>13820</v>
      </c>
      <c r="O2095" s="1">
        <v>4.9227400000000001</v>
      </c>
      <c r="P2095" s="1">
        <v>7.1096599999999999</v>
      </c>
      <c r="Q2095" s="1">
        <v>10167.282999999999</v>
      </c>
      <c r="R2095" s="1"/>
    </row>
    <row r="2096" spans="1:18" x14ac:dyDescent="0.2">
      <c r="A2096" t="s">
        <v>149</v>
      </c>
      <c r="B2096">
        <v>2003</v>
      </c>
      <c r="C2096" t="s">
        <v>24</v>
      </c>
      <c r="D2096" s="1">
        <v>72.629519999999999</v>
      </c>
      <c r="E2096" s="1">
        <v>183.92500000000001</v>
      </c>
      <c r="F2096" s="2">
        <v>7.345E-3</v>
      </c>
      <c r="G2096" s="2">
        <v>13.23592</v>
      </c>
      <c r="H2096">
        <v>26.2</v>
      </c>
      <c r="I2096">
        <v>5.6</v>
      </c>
      <c r="J2096">
        <v>99</v>
      </c>
      <c r="K2096">
        <v>99</v>
      </c>
      <c r="L2096">
        <v>99</v>
      </c>
      <c r="M2096">
        <v>99.965490000000003</v>
      </c>
      <c r="N2096" s="4">
        <v>14780</v>
      </c>
      <c r="O2096" s="1">
        <v>5.6804800000000002</v>
      </c>
      <c r="P2096" s="1">
        <v>8.11707</v>
      </c>
      <c r="Q2096" s="1">
        <v>10141.341999999901</v>
      </c>
      <c r="R2096" s="1"/>
    </row>
    <row r="2097" spans="1:18" x14ac:dyDescent="0.2">
      <c r="A2097" t="s">
        <v>149</v>
      </c>
      <c r="B2097">
        <v>2004</v>
      </c>
      <c r="C2097" t="s">
        <v>24</v>
      </c>
      <c r="D2097" s="1">
        <v>72.984030000000004</v>
      </c>
      <c r="E2097" s="1">
        <v>180.4419</v>
      </c>
      <c r="F2097" s="2">
        <v>6.8900000000000003E-3</v>
      </c>
      <c r="G2097" s="2">
        <v>13.276149999999999</v>
      </c>
      <c r="H2097">
        <v>26.2</v>
      </c>
      <c r="I2097">
        <v>5.9</v>
      </c>
      <c r="J2097">
        <v>99</v>
      </c>
      <c r="K2097">
        <v>99</v>
      </c>
      <c r="L2097">
        <v>99</v>
      </c>
      <c r="M2097">
        <v>99.965900000000005</v>
      </c>
      <c r="N2097" s="4">
        <v>15390</v>
      </c>
      <c r="O2097" s="1">
        <v>5.4043400000000004</v>
      </c>
      <c r="P2097" s="1">
        <v>7.7621000000000002</v>
      </c>
      <c r="Q2097" s="1">
        <v>10114.48</v>
      </c>
      <c r="R2097" s="1"/>
    </row>
    <row r="2098" spans="1:18" x14ac:dyDescent="0.2">
      <c r="A2098" t="s">
        <v>149</v>
      </c>
      <c r="B2098">
        <v>2005</v>
      </c>
      <c r="C2098" t="s">
        <v>24</v>
      </c>
      <c r="D2098" s="1">
        <v>72.904269999999997</v>
      </c>
      <c r="E2098" s="1">
        <v>182.3777</v>
      </c>
      <c r="F2098" s="2">
        <v>6.4400000000000004E-3</v>
      </c>
      <c r="G2098" s="2">
        <v>12.9453</v>
      </c>
      <c r="H2098">
        <v>26.3</v>
      </c>
      <c r="I2098">
        <v>6.2</v>
      </c>
      <c r="J2098">
        <v>99</v>
      </c>
      <c r="K2098">
        <v>99</v>
      </c>
      <c r="L2098">
        <v>99</v>
      </c>
      <c r="M2098">
        <v>99.966380000000001</v>
      </c>
      <c r="N2098" s="4">
        <v>16160</v>
      </c>
      <c r="O2098" s="1">
        <v>5.6104799999999999</v>
      </c>
      <c r="P2098" s="1">
        <v>7.9969299999999999</v>
      </c>
      <c r="Q2098" s="1">
        <v>10085.937</v>
      </c>
      <c r="R2098" s="1"/>
    </row>
    <row r="2099" spans="1:18" x14ac:dyDescent="0.2">
      <c r="A2099" t="s">
        <v>149</v>
      </c>
      <c r="B2099">
        <v>2006</v>
      </c>
      <c r="C2099" t="s">
        <v>24</v>
      </c>
      <c r="D2099" s="1">
        <v>73.403719999999893</v>
      </c>
      <c r="E2099" s="1">
        <v>177.51009999999999</v>
      </c>
      <c r="F2099" s="2">
        <v>6.0299999999999998E-3</v>
      </c>
      <c r="G2099" s="2">
        <v>13.24966</v>
      </c>
      <c r="H2099">
        <v>26.4</v>
      </c>
      <c r="I2099">
        <v>6.5</v>
      </c>
      <c r="J2099">
        <v>99</v>
      </c>
      <c r="K2099">
        <v>99</v>
      </c>
      <c r="L2099">
        <v>99</v>
      </c>
      <c r="M2099">
        <v>99.966899999999995</v>
      </c>
      <c r="N2099" s="4">
        <v>17370</v>
      </c>
      <c r="O2099" s="1">
        <v>5.4921199999999999</v>
      </c>
      <c r="P2099" s="1">
        <v>7.8064200000000001</v>
      </c>
      <c r="Q2099" s="1">
        <v>10055.653</v>
      </c>
      <c r="R2099" s="1"/>
    </row>
    <row r="2100" spans="1:18" x14ac:dyDescent="0.2">
      <c r="A2100" t="s">
        <v>149</v>
      </c>
      <c r="B2100">
        <v>2007</v>
      </c>
      <c r="C2100" t="s">
        <v>24</v>
      </c>
      <c r="D2100" s="1">
        <v>73.491619999999998</v>
      </c>
      <c r="E2100" s="1">
        <v>175.58599999999899</v>
      </c>
      <c r="F2100" s="2">
        <v>5.705E-3</v>
      </c>
      <c r="G2100" s="2">
        <v>12.54053</v>
      </c>
      <c r="H2100">
        <v>26.5</v>
      </c>
      <c r="I2100">
        <v>6.9</v>
      </c>
      <c r="J2100">
        <v>99</v>
      </c>
      <c r="K2100">
        <v>99</v>
      </c>
      <c r="L2100">
        <v>99</v>
      </c>
      <c r="M2100">
        <v>99.967439999999996</v>
      </c>
      <c r="N2100" s="4">
        <v>17780</v>
      </c>
      <c r="O2100" s="1">
        <v>4.8951699999999896</v>
      </c>
      <c r="P2100" s="1">
        <v>7.2212399999999901</v>
      </c>
      <c r="Q2100" s="1">
        <v>10024.148999999999</v>
      </c>
      <c r="R2100" s="1"/>
    </row>
    <row r="2101" spans="1:18" x14ac:dyDescent="0.2">
      <c r="A2101" t="s">
        <v>149</v>
      </c>
      <c r="B2101">
        <v>2008</v>
      </c>
      <c r="C2101" t="s">
        <v>24</v>
      </c>
      <c r="D2101" s="1">
        <v>73.987629999999996</v>
      </c>
      <c r="E2101" s="1">
        <v>164.4358</v>
      </c>
      <c r="F2101" s="2">
        <v>5.4850000000000003E-3</v>
      </c>
      <c r="G2101" s="2">
        <v>11.747119999999899</v>
      </c>
      <c r="H2101">
        <v>26.6</v>
      </c>
      <c r="I2101">
        <v>7.2</v>
      </c>
      <c r="J2101">
        <v>99</v>
      </c>
      <c r="K2101">
        <v>99</v>
      </c>
      <c r="L2101">
        <v>99</v>
      </c>
      <c r="M2101">
        <v>99.967959999999906</v>
      </c>
      <c r="N2101" s="4">
        <v>19420</v>
      </c>
      <c r="O2101" s="1">
        <v>4.8121</v>
      </c>
      <c r="P2101" s="1">
        <v>7.1030800000000003</v>
      </c>
      <c r="Q2101" s="1">
        <v>9991.8670000000002</v>
      </c>
      <c r="R2101" s="1"/>
    </row>
    <row r="2102" spans="1:18" x14ac:dyDescent="0.2">
      <c r="A2102" t="s">
        <v>149</v>
      </c>
      <c r="B2102">
        <v>2009</v>
      </c>
      <c r="C2102" t="s">
        <v>24</v>
      </c>
      <c r="D2102" s="1">
        <v>74.120800000000003</v>
      </c>
      <c r="E2102" s="1">
        <v>160.10759999999999</v>
      </c>
      <c r="F2102" s="2">
        <v>5.3249999999999999E-3</v>
      </c>
      <c r="G2102" s="2">
        <v>11.520799999999999</v>
      </c>
      <c r="H2102">
        <v>26.7</v>
      </c>
      <c r="I2102">
        <v>7.7</v>
      </c>
      <c r="J2102">
        <v>99</v>
      </c>
      <c r="K2102">
        <v>99</v>
      </c>
      <c r="L2102">
        <v>99</v>
      </c>
      <c r="M2102">
        <v>99.96848</v>
      </c>
      <c r="N2102" s="4">
        <v>19720</v>
      </c>
      <c r="O2102" s="1">
        <v>4.9276499999999999</v>
      </c>
      <c r="P2102" s="1">
        <v>7.2484999999999999</v>
      </c>
      <c r="Q2102" s="1">
        <v>9959.4390000000003</v>
      </c>
      <c r="R2102" s="1"/>
    </row>
    <row r="2103" spans="1:18" x14ac:dyDescent="0.2">
      <c r="A2103" t="s">
        <v>149</v>
      </c>
      <c r="B2103">
        <v>2010</v>
      </c>
      <c r="C2103" t="s">
        <v>24</v>
      </c>
      <c r="D2103" s="1">
        <v>74.403669999999906</v>
      </c>
      <c r="E2103" s="1">
        <v>152.0986</v>
      </c>
      <c r="F2103" s="2">
        <v>5.1900000000000002E-3</v>
      </c>
      <c r="G2103" s="2">
        <v>10.70125</v>
      </c>
      <c r="H2103">
        <v>26.8</v>
      </c>
      <c r="I2103">
        <v>8.1</v>
      </c>
      <c r="J2103">
        <v>99</v>
      </c>
      <c r="K2103">
        <v>99</v>
      </c>
      <c r="L2103">
        <v>99</v>
      </c>
      <c r="M2103">
        <v>99.96893</v>
      </c>
      <c r="N2103" s="4">
        <v>20540</v>
      </c>
      <c r="O2103" s="1">
        <v>5.0101500000000003</v>
      </c>
      <c r="P2103" s="1">
        <v>7.5198499999999999</v>
      </c>
      <c r="Q2103" s="1">
        <v>9927.3700000000008</v>
      </c>
      <c r="R2103" s="1"/>
    </row>
    <row r="2104" spans="1:18" x14ac:dyDescent="0.2">
      <c r="A2104" t="s">
        <v>149</v>
      </c>
      <c r="B2104">
        <v>2011</v>
      </c>
      <c r="C2104" t="s">
        <v>24</v>
      </c>
      <c r="D2104" s="1">
        <v>74.797229999999999</v>
      </c>
      <c r="E2104" s="1">
        <v>146.7141</v>
      </c>
      <c r="F2104" s="2">
        <v>5.0650000000000001E-3</v>
      </c>
      <c r="G2104" s="2">
        <v>11.368370000000001</v>
      </c>
      <c r="H2104">
        <v>26.9</v>
      </c>
      <c r="I2104">
        <v>8.6</v>
      </c>
      <c r="J2104">
        <v>99</v>
      </c>
      <c r="K2104">
        <v>99</v>
      </c>
      <c r="L2104">
        <v>99</v>
      </c>
      <c r="M2104">
        <v>99.969380000000001</v>
      </c>
      <c r="N2104" s="4">
        <v>21780</v>
      </c>
      <c r="O2104" s="1">
        <v>4.9947299999999997</v>
      </c>
      <c r="P2104" s="1">
        <v>7.5429599999999999</v>
      </c>
      <c r="Q2104" s="1">
        <v>9895.68</v>
      </c>
      <c r="R2104" s="1"/>
    </row>
    <row r="2105" spans="1:18" x14ac:dyDescent="0.2">
      <c r="A2105" t="s">
        <v>149</v>
      </c>
      <c r="B2105">
        <v>2012</v>
      </c>
      <c r="C2105" t="s">
        <v>24</v>
      </c>
      <c r="D2105" s="1">
        <v>75.03237</v>
      </c>
      <c r="E2105" s="1">
        <v>142.72749999999999</v>
      </c>
      <c r="F2105" s="2">
        <v>4.9399999999999999E-3</v>
      </c>
      <c r="G2105" s="2">
        <v>11.13217</v>
      </c>
      <c r="H2105">
        <v>27</v>
      </c>
      <c r="I2105">
        <v>9</v>
      </c>
      <c r="J2105">
        <v>99</v>
      </c>
      <c r="K2105">
        <v>99</v>
      </c>
      <c r="L2105">
        <v>99</v>
      </c>
      <c r="M2105">
        <v>99.969700000000003</v>
      </c>
      <c r="N2105" s="4">
        <v>22180</v>
      </c>
      <c r="O2105" s="1">
        <v>4.8410699999999904</v>
      </c>
      <c r="P2105" s="1">
        <v>7.4661399999999896</v>
      </c>
      <c r="Q2105" s="1">
        <v>9864.3580000000002</v>
      </c>
      <c r="R2105" s="1"/>
    </row>
    <row r="2106" spans="1:18" x14ac:dyDescent="0.2">
      <c r="A2106" t="s">
        <v>149</v>
      </c>
      <c r="B2106">
        <v>2013</v>
      </c>
      <c r="C2106" t="s">
        <v>24</v>
      </c>
      <c r="D2106" s="1">
        <v>75.537779999999998</v>
      </c>
      <c r="E2106" s="1">
        <v>135.59710000000001</v>
      </c>
      <c r="F2106" s="2">
        <v>4.8049999999999898E-3</v>
      </c>
      <c r="G2106" s="2">
        <v>10.7264699999999</v>
      </c>
      <c r="H2106">
        <v>27</v>
      </c>
      <c r="I2106">
        <v>9.6</v>
      </c>
      <c r="J2106">
        <v>99</v>
      </c>
      <c r="K2106">
        <v>99</v>
      </c>
      <c r="L2106">
        <v>99</v>
      </c>
      <c r="M2106">
        <v>99.969980000000007</v>
      </c>
      <c r="N2106" s="4">
        <v>23830</v>
      </c>
      <c r="O2106" s="1">
        <v>4.8063000000000002</v>
      </c>
      <c r="P2106" s="1">
        <v>7.2592100000000004</v>
      </c>
      <c r="Q2106" s="1">
        <v>9833.9230000000007</v>
      </c>
      <c r="R2106" s="1"/>
    </row>
    <row r="2107" spans="1:18" x14ac:dyDescent="0.2">
      <c r="A2107" t="s">
        <v>149</v>
      </c>
      <c r="B2107">
        <v>2014</v>
      </c>
      <c r="C2107" t="s">
        <v>24</v>
      </c>
      <c r="D2107" s="1">
        <v>75.682360000000003</v>
      </c>
      <c r="E2107" s="1">
        <v>133.40479999999999</v>
      </c>
      <c r="F2107" s="2">
        <v>4.6750000000000003E-3</v>
      </c>
      <c r="G2107" s="2">
        <v>10.92435</v>
      </c>
      <c r="H2107">
        <v>27.1</v>
      </c>
      <c r="I2107">
        <v>10.1</v>
      </c>
      <c r="J2107">
        <v>99</v>
      </c>
      <c r="K2107">
        <v>99</v>
      </c>
      <c r="L2107">
        <v>99</v>
      </c>
      <c r="M2107">
        <v>99.970249999999993</v>
      </c>
      <c r="N2107" s="4">
        <v>24450</v>
      </c>
      <c r="O2107" s="1">
        <v>4.7335799999999999</v>
      </c>
      <c r="P2107" s="1">
        <v>7.0945199999999904</v>
      </c>
      <c r="Q2107" s="1">
        <v>9804.991</v>
      </c>
      <c r="R2107" s="1"/>
    </row>
    <row r="2108" spans="1:18" x14ac:dyDescent="0.2">
      <c r="A2108" t="s">
        <v>149</v>
      </c>
      <c r="B2108">
        <v>2015</v>
      </c>
      <c r="C2108" t="s">
        <v>24</v>
      </c>
      <c r="D2108" s="1">
        <v>75.430530000000005</v>
      </c>
      <c r="E2108" s="1">
        <v>132.2766</v>
      </c>
      <c r="F2108" s="2">
        <v>4.5399999999999998E-3</v>
      </c>
      <c r="G2108" s="2">
        <v>10.945089999999899</v>
      </c>
      <c r="H2108">
        <v>27.2</v>
      </c>
      <c r="I2108">
        <v>10.6</v>
      </c>
      <c r="J2108">
        <v>99</v>
      </c>
      <c r="K2108">
        <v>99</v>
      </c>
      <c r="L2108">
        <v>99</v>
      </c>
      <c r="M2108">
        <v>99.970529999999997</v>
      </c>
      <c r="N2108" s="4">
        <v>25190</v>
      </c>
      <c r="O2108" s="1">
        <v>4.7252900000000002</v>
      </c>
      <c r="P2108" s="1">
        <v>6.9709699999999897</v>
      </c>
      <c r="Q2108" s="1">
        <v>9777.9230000000007</v>
      </c>
      <c r="R2108" s="1"/>
    </row>
    <row r="2109" spans="1:18" x14ac:dyDescent="0.2">
      <c r="A2109" t="s">
        <v>149</v>
      </c>
      <c r="B2109">
        <v>2016</v>
      </c>
      <c r="C2109" t="s">
        <v>24</v>
      </c>
      <c r="D2109" s="1">
        <v>75.978039999999993</v>
      </c>
      <c r="E2109" s="1">
        <v>125.8381</v>
      </c>
      <c r="F2109" s="2">
        <v>4.4149999999999997E-3</v>
      </c>
      <c r="G2109" s="2">
        <v>11.283160000000001</v>
      </c>
      <c r="H2109">
        <v>27.3</v>
      </c>
      <c r="I2109">
        <v>11.1</v>
      </c>
      <c r="J2109">
        <v>99</v>
      </c>
      <c r="K2109">
        <v>99</v>
      </c>
      <c r="L2109">
        <v>99</v>
      </c>
      <c r="M2109">
        <v>99.97081</v>
      </c>
      <c r="N2109" s="4">
        <v>26200</v>
      </c>
      <c r="O2109" s="1">
        <v>4.8292000000000002</v>
      </c>
      <c r="P2109" s="1">
        <v>7.1349099999999996</v>
      </c>
      <c r="Q2109" s="1">
        <v>9752.9750000000004</v>
      </c>
      <c r="R2109" s="1"/>
    </row>
    <row r="2110" spans="1:18" x14ac:dyDescent="0.2">
      <c r="A2110" t="s">
        <v>150</v>
      </c>
      <c r="B2110">
        <v>2000</v>
      </c>
      <c r="C2110" t="s">
        <v>24</v>
      </c>
      <c r="D2110" s="1">
        <v>76.411959999999993</v>
      </c>
      <c r="E2110" s="1">
        <v>92.960800000000006</v>
      </c>
      <c r="F2110" s="2">
        <v>5.8250000000000003E-3</v>
      </c>
      <c r="G2110" s="2">
        <v>13.83822</v>
      </c>
      <c r="H2110">
        <v>26.3</v>
      </c>
      <c r="I2110">
        <v>5.4</v>
      </c>
      <c r="J2110">
        <v>79</v>
      </c>
      <c r="K2110">
        <v>86</v>
      </c>
      <c r="L2110">
        <v>86</v>
      </c>
      <c r="M2110">
        <v>97.183719999999994</v>
      </c>
      <c r="N2110" s="4">
        <v>26300</v>
      </c>
      <c r="O2110" s="1">
        <v>4.5775199999999998</v>
      </c>
      <c r="P2110" s="1">
        <v>5.9052800000000003</v>
      </c>
      <c r="Q2110" s="1">
        <v>3783.1030000000001</v>
      </c>
      <c r="R2110" s="1"/>
    </row>
    <row r="2111" spans="1:18" x14ac:dyDescent="0.2">
      <c r="A2111" t="s">
        <v>150</v>
      </c>
      <c r="B2111">
        <v>2001</v>
      </c>
      <c r="C2111" t="s">
        <v>24</v>
      </c>
      <c r="D2111" s="1">
        <v>77.082239999999999</v>
      </c>
      <c r="E2111" s="1">
        <v>87.785650000000004</v>
      </c>
      <c r="F2111" s="2">
        <v>5.6649999999999999E-3</v>
      </c>
      <c r="G2111" s="2">
        <v>14.03529</v>
      </c>
      <c r="H2111">
        <v>26.4</v>
      </c>
      <c r="I2111">
        <v>5.7</v>
      </c>
      <c r="J2111">
        <v>73</v>
      </c>
      <c r="K2111">
        <v>84</v>
      </c>
      <c r="L2111">
        <v>84</v>
      </c>
      <c r="M2111">
        <v>97.197500000000005</v>
      </c>
      <c r="N2111" s="4">
        <v>27800</v>
      </c>
      <c r="O2111" s="1">
        <v>5.0196300000000003</v>
      </c>
      <c r="P2111" s="1">
        <v>6.3993399999999996</v>
      </c>
      <c r="Q2111" s="1">
        <v>3842.2449999999999</v>
      </c>
      <c r="R2111" s="1"/>
    </row>
    <row r="2112" spans="1:18" x14ac:dyDescent="0.2">
      <c r="A2112" t="s">
        <v>150</v>
      </c>
      <c r="B2112">
        <v>2002</v>
      </c>
      <c r="C2112" t="s">
        <v>24</v>
      </c>
      <c r="D2112" s="1">
        <v>77.550039999999996</v>
      </c>
      <c r="E2112" s="1">
        <v>85.739319999999907</v>
      </c>
      <c r="F2112" s="2">
        <v>5.4799999999999996E-3</v>
      </c>
      <c r="G2112" s="2">
        <v>13.951079999999999</v>
      </c>
      <c r="H2112">
        <v>26.5</v>
      </c>
      <c r="I2112">
        <v>6</v>
      </c>
      <c r="J2112">
        <v>73</v>
      </c>
      <c r="K2112">
        <v>83</v>
      </c>
      <c r="L2112">
        <v>83</v>
      </c>
      <c r="M2112">
        <v>97.21105</v>
      </c>
      <c r="N2112" s="4">
        <v>29520</v>
      </c>
      <c r="O2112" s="1">
        <v>5.2723599999999999</v>
      </c>
      <c r="P2112" s="1">
        <v>6.6745099999999997</v>
      </c>
      <c r="Q2112" s="1">
        <v>3907.998</v>
      </c>
      <c r="R2112" s="1"/>
    </row>
    <row r="2113" spans="1:18" x14ac:dyDescent="0.2">
      <c r="A2113" t="s">
        <v>150</v>
      </c>
      <c r="B2113">
        <v>2003</v>
      </c>
      <c r="C2113" t="s">
        <v>24</v>
      </c>
      <c r="D2113" s="1">
        <v>78.103999999999999</v>
      </c>
      <c r="E2113" s="1">
        <v>80.113439999999997</v>
      </c>
      <c r="F2113" s="2">
        <v>5.2399999999999999E-3</v>
      </c>
      <c r="G2113" s="2">
        <v>13.041729999999999</v>
      </c>
      <c r="H2113">
        <v>26.6</v>
      </c>
      <c r="I2113">
        <v>6.3</v>
      </c>
      <c r="J2113">
        <v>78</v>
      </c>
      <c r="K2113">
        <v>86</v>
      </c>
      <c r="L2113">
        <v>86</v>
      </c>
      <c r="M2113">
        <v>97.224260000000001</v>
      </c>
      <c r="N2113" s="4">
        <v>31240</v>
      </c>
      <c r="O2113" s="1">
        <v>5.5202900000000001</v>
      </c>
      <c r="P2113" s="1">
        <v>7.00861</v>
      </c>
      <c r="Q2113" s="1">
        <v>3980.07599999999</v>
      </c>
      <c r="R2113" s="1"/>
    </row>
    <row r="2114" spans="1:18" x14ac:dyDescent="0.2">
      <c r="A2114" t="s">
        <v>150</v>
      </c>
      <c r="B2114">
        <v>2004</v>
      </c>
      <c r="C2114" t="s">
        <v>24</v>
      </c>
      <c r="D2114" s="1">
        <v>78.456819999999993</v>
      </c>
      <c r="E2114" s="1">
        <v>79.257059999999996</v>
      </c>
      <c r="F2114" s="2">
        <v>4.8149999999999998E-3</v>
      </c>
      <c r="G2114" s="2">
        <v>13.1089</v>
      </c>
      <c r="H2114">
        <v>26.7</v>
      </c>
      <c r="I2114">
        <v>6.6</v>
      </c>
      <c r="J2114">
        <v>81</v>
      </c>
      <c r="K2114">
        <v>89</v>
      </c>
      <c r="L2114">
        <v>89</v>
      </c>
      <c r="M2114">
        <v>97.237229999999997</v>
      </c>
      <c r="N2114" s="4">
        <v>33370</v>
      </c>
      <c r="O2114" s="1">
        <v>5.7019000000000002</v>
      </c>
      <c r="P2114" s="1">
        <v>7.2251199999999898</v>
      </c>
      <c r="Q2114" s="1">
        <v>4058.13</v>
      </c>
      <c r="R2114" s="1"/>
    </row>
    <row r="2115" spans="1:18" x14ac:dyDescent="0.2">
      <c r="A2115" t="s">
        <v>150</v>
      </c>
      <c r="B2115">
        <v>2005</v>
      </c>
      <c r="C2115" t="s">
        <v>24</v>
      </c>
      <c r="D2115" s="1">
        <v>78.830629999999999</v>
      </c>
      <c r="E2115" s="1">
        <v>75.408619999999999</v>
      </c>
      <c r="F2115" s="2">
        <v>4.3299999999999996E-3</v>
      </c>
      <c r="G2115" s="2">
        <v>13.06251</v>
      </c>
      <c r="H2115">
        <v>26.8</v>
      </c>
      <c r="I2115">
        <v>6.9</v>
      </c>
      <c r="J2115">
        <v>84</v>
      </c>
      <c r="K2115">
        <v>90</v>
      </c>
      <c r="L2115">
        <v>90</v>
      </c>
      <c r="M2115">
        <v>97.249979999999994</v>
      </c>
      <c r="N2115" s="4">
        <v>35020</v>
      </c>
      <c r="O2115" s="1">
        <v>6.0317600000000002</v>
      </c>
      <c r="P2115" s="1">
        <v>7.6478099999999998</v>
      </c>
      <c r="Q2115" s="1">
        <v>4141.223</v>
      </c>
      <c r="R2115" s="1"/>
    </row>
    <row r="2116" spans="1:18" x14ac:dyDescent="0.2">
      <c r="A2116" t="s">
        <v>150</v>
      </c>
      <c r="B2116">
        <v>2006</v>
      </c>
      <c r="C2116" t="s">
        <v>24</v>
      </c>
      <c r="D2116" s="1">
        <v>79.196209999999994</v>
      </c>
      <c r="E2116" s="1">
        <v>74.807859999999906</v>
      </c>
      <c r="F2116" s="2">
        <v>3.9100000000000003E-3</v>
      </c>
      <c r="G2116" s="2">
        <v>13.11626</v>
      </c>
      <c r="H2116">
        <v>26.8</v>
      </c>
      <c r="I2116">
        <v>7.2</v>
      </c>
      <c r="J2116">
        <v>86</v>
      </c>
      <c r="K2116">
        <v>91</v>
      </c>
      <c r="L2116">
        <v>91</v>
      </c>
      <c r="M2116">
        <v>97.262609999999995</v>
      </c>
      <c r="N2116" s="4">
        <v>38770</v>
      </c>
      <c r="O2116" s="1">
        <v>5.8473600000000001</v>
      </c>
      <c r="P2116" s="1">
        <v>7.5133199999999896</v>
      </c>
      <c r="Q2116" s="1">
        <v>4230.6229999999996</v>
      </c>
      <c r="R2116" s="1"/>
    </row>
    <row r="2117" spans="1:18" x14ac:dyDescent="0.2">
      <c r="A2117" t="s">
        <v>150</v>
      </c>
      <c r="B2117">
        <v>2007</v>
      </c>
      <c r="C2117" t="s">
        <v>24</v>
      </c>
      <c r="D2117" s="1">
        <v>79.657359999999997</v>
      </c>
      <c r="E2117" s="1">
        <v>72.146249999999995</v>
      </c>
      <c r="F2117" s="2">
        <v>3.65E-3</v>
      </c>
      <c r="G2117" s="2">
        <v>13.1693</v>
      </c>
      <c r="H2117">
        <v>26.9</v>
      </c>
      <c r="I2117">
        <v>7.5</v>
      </c>
      <c r="J2117">
        <v>87</v>
      </c>
      <c r="K2117">
        <v>92</v>
      </c>
      <c r="L2117">
        <v>92</v>
      </c>
      <c r="M2117">
        <v>97.275419999999997</v>
      </c>
      <c r="N2117" s="4">
        <v>40430</v>
      </c>
      <c r="O2117" s="1">
        <v>6.1822699999999999</v>
      </c>
      <c r="P2117" s="1">
        <v>7.8024899999999997</v>
      </c>
      <c r="Q2117" s="1">
        <v>4324.6409999999996</v>
      </c>
      <c r="R2117" s="1"/>
    </row>
    <row r="2118" spans="1:18" x14ac:dyDescent="0.2">
      <c r="A2118" t="s">
        <v>150</v>
      </c>
      <c r="B2118">
        <v>2008</v>
      </c>
      <c r="C2118" t="s">
        <v>24</v>
      </c>
      <c r="D2118" s="1">
        <v>79.944760000000002</v>
      </c>
      <c r="E2118" s="1">
        <v>71.901469999999904</v>
      </c>
      <c r="F2118" s="2">
        <v>3.5699999999999998E-3</v>
      </c>
      <c r="G2118" s="2">
        <v>12.18486</v>
      </c>
      <c r="H2118">
        <v>27</v>
      </c>
      <c r="I2118">
        <v>7.7</v>
      </c>
      <c r="J2118">
        <v>89</v>
      </c>
      <c r="K2118">
        <v>93</v>
      </c>
      <c r="L2118">
        <v>93</v>
      </c>
      <c r="M2118">
        <v>97.288079999999994</v>
      </c>
      <c r="N2118" s="4">
        <v>38350</v>
      </c>
      <c r="O2118" s="1">
        <v>7.21997</v>
      </c>
      <c r="P2118" s="1">
        <v>9.1020199999999996</v>
      </c>
      <c r="Q2118" s="1">
        <v>4415.8720000000003</v>
      </c>
      <c r="R2118" s="1"/>
    </row>
    <row r="2119" spans="1:18" x14ac:dyDescent="0.2">
      <c r="A2119" t="s">
        <v>150</v>
      </c>
      <c r="B2119">
        <v>2009</v>
      </c>
      <c r="C2119" t="s">
        <v>24</v>
      </c>
      <c r="D2119" s="1">
        <v>79.927300000000002</v>
      </c>
      <c r="E2119" s="1">
        <v>73.991780000000006</v>
      </c>
      <c r="F2119" s="2">
        <v>3.55499999999999E-3</v>
      </c>
      <c r="G2119" s="2">
        <v>10.93309</v>
      </c>
      <c r="H2119">
        <v>27.1</v>
      </c>
      <c r="I2119">
        <v>8</v>
      </c>
      <c r="J2119">
        <v>90</v>
      </c>
      <c r="K2119">
        <v>94</v>
      </c>
      <c r="L2119">
        <v>94</v>
      </c>
      <c r="M2119">
        <v>97.300579999999997</v>
      </c>
      <c r="N2119" s="4">
        <v>34790</v>
      </c>
      <c r="O2119" s="1">
        <v>8.0824999999999996</v>
      </c>
      <c r="P2119" s="1">
        <v>10.486829999999999</v>
      </c>
      <c r="Q2119" s="1">
        <v>4494.576</v>
      </c>
      <c r="R2119" s="1"/>
    </row>
    <row r="2120" spans="1:18" x14ac:dyDescent="0.2">
      <c r="A2120" t="s">
        <v>150</v>
      </c>
      <c r="B2120">
        <v>2010</v>
      </c>
      <c r="C2120" t="s">
        <v>24</v>
      </c>
      <c r="D2120" s="1">
        <v>80.866349999999997</v>
      </c>
      <c r="E2120" s="1">
        <v>65.121709999999993</v>
      </c>
      <c r="F2120" s="2">
        <v>3.5500000000000002E-3</v>
      </c>
      <c r="G2120" s="2">
        <v>11.378399999999999</v>
      </c>
      <c r="H2120">
        <v>27.1</v>
      </c>
      <c r="I2120">
        <v>8.3000000000000007</v>
      </c>
      <c r="J2120">
        <v>90</v>
      </c>
      <c r="K2120">
        <v>94</v>
      </c>
      <c r="L2120">
        <v>94</v>
      </c>
      <c r="M2120">
        <v>97.312899999999999</v>
      </c>
      <c r="N2120" s="4">
        <v>36270</v>
      </c>
      <c r="O2120" s="1">
        <v>8.0013399999999901</v>
      </c>
      <c r="P2120" s="1">
        <v>10.503349999999999</v>
      </c>
      <c r="Q2120" s="1">
        <v>4554.3209999999999</v>
      </c>
      <c r="R2120" s="1"/>
    </row>
    <row r="2121" spans="1:18" x14ac:dyDescent="0.2">
      <c r="A2121" t="s">
        <v>150</v>
      </c>
      <c r="B2121">
        <v>2011</v>
      </c>
      <c r="C2121" t="s">
        <v>24</v>
      </c>
      <c r="D2121" s="1">
        <v>80.724959999999996</v>
      </c>
      <c r="E2121" s="1">
        <v>67.121009999999998</v>
      </c>
      <c r="F2121" s="2">
        <v>3.5500000000000002E-3</v>
      </c>
      <c r="G2121" s="2">
        <v>11.30078</v>
      </c>
      <c r="H2121">
        <v>27.2</v>
      </c>
      <c r="I2121">
        <v>8.5</v>
      </c>
      <c r="J2121">
        <v>92</v>
      </c>
      <c r="K2121">
        <v>95</v>
      </c>
      <c r="L2121">
        <v>95</v>
      </c>
      <c r="M2121">
        <v>97.325069999999997</v>
      </c>
      <c r="N2121" s="4">
        <v>36450</v>
      </c>
      <c r="O2121" s="1">
        <v>7.73238</v>
      </c>
      <c r="P2121" s="1">
        <v>10.6889</v>
      </c>
      <c r="Q2121" s="1">
        <v>4591.1049999999996</v>
      </c>
      <c r="R2121" s="1"/>
    </row>
    <row r="2122" spans="1:18" x14ac:dyDescent="0.2">
      <c r="A2122" t="s">
        <v>150</v>
      </c>
      <c r="B2122">
        <v>2012</v>
      </c>
      <c r="C2122" t="s">
        <v>24</v>
      </c>
      <c r="D2122" s="1">
        <v>80.865009999999998</v>
      </c>
      <c r="E2122" s="1">
        <v>65.806280000000001</v>
      </c>
      <c r="F2122" s="2">
        <v>3.5299999999999902E-3</v>
      </c>
      <c r="G2122" s="2">
        <v>11.20074</v>
      </c>
      <c r="H2122">
        <v>27.2</v>
      </c>
      <c r="I2122">
        <v>8.8000000000000007</v>
      </c>
      <c r="J2122">
        <v>92</v>
      </c>
      <c r="K2122">
        <v>95</v>
      </c>
      <c r="L2122">
        <v>95</v>
      </c>
      <c r="M2122">
        <v>97.337069999999997</v>
      </c>
      <c r="N2122" s="4">
        <v>37310</v>
      </c>
      <c r="O2122" s="1">
        <v>7.6982799999999996</v>
      </c>
      <c r="P2122" s="1">
        <v>10.681089999999999</v>
      </c>
      <c r="Q2122" s="1">
        <v>4608.1980000000003</v>
      </c>
      <c r="R2122" s="1"/>
    </row>
    <row r="2123" spans="1:18" x14ac:dyDescent="0.2">
      <c r="A2123" t="s">
        <v>150</v>
      </c>
      <c r="B2123">
        <v>2013</v>
      </c>
      <c r="C2123" t="s">
        <v>24</v>
      </c>
      <c r="D2123" s="1">
        <v>81.092590000000001</v>
      </c>
      <c r="E2123" s="1">
        <v>63.535809999999998</v>
      </c>
      <c r="F2123" s="2">
        <v>3.46E-3</v>
      </c>
      <c r="G2123" s="2">
        <v>10.351789999999999</v>
      </c>
      <c r="H2123">
        <v>27.3</v>
      </c>
      <c r="I2123">
        <v>9</v>
      </c>
      <c r="J2123">
        <v>93</v>
      </c>
      <c r="K2123">
        <v>96</v>
      </c>
      <c r="L2123">
        <v>96</v>
      </c>
      <c r="M2123">
        <v>97.348919999999893</v>
      </c>
      <c r="N2123" s="4">
        <v>40480</v>
      </c>
      <c r="O2123" s="1">
        <v>7.3215399999999997</v>
      </c>
      <c r="P2123" s="1">
        <v>10.285550000000001</v>
      </c>
      <c r="Q2123" s="1">
        <v>4615.4219999999996</v>
      </c>
      <c r="R2123" s="1"/>
    </row>
    <row r="2124" spans="1:18" x14ac:dyDescent="0.2">
      <c r="A2124" t="s">
        <v>150</v>
      </c>
      <c r="B2124">
        <v>2014</v>
      </c>
      <c r="C2124" t="s">
        <v>24</v>
      </c>
      <c r="D2124" s="1">
        <v>81.371449999999996</v>
      </c>
      <c r="E2124" s="1">
        <v>61.982519999999901</v>
      </c>
      <c r="F2124" s="2">
        <v>3.225E-3</v>
      </c>
      <c r="G2124" s="2">
        <v>10.72744</v>
      </c>
      <c r="H2124">
        <v>27.3</v>
      </c>
      <c r="I2124">
        <v>9.1999999999999993</v>
      </c>
      <c r="J2124">
        <v>93</v>
      </c>
      <c r="K2124">
        <v>96</v>
      </c>
      <c r="L2124">
        <v>96</v>
      </c>
      <c r="M2124">
        <v>97.360600000000005</v>
      </c>
      <c r="N2124" s="4">
        <v>43230</v>
      </c>
      <c r="O2124" s="1">
        <v>6.8547699999999896</v>
      </c>
      <c r="P2124" s="1">
        <v>9.6521699999999999</v>
      </c>
      <c r="Q2124" s="1">
        <v>4626.8440000000001</v>
      </c>
      <c r="R2124" s="1"/>
    </row>
    <row r="2125" spans="1:18" x14ac:dyDescent="0.2">
      <c r="A2125" t="s">
        <v>150</v>
      </c>
      <c r="B2125">
        <v>2015</v>
      </c>
      <c r="C2125" t="s">
        <v>24</v>
      </c>
      <c r="D2125" s="1">
        <v>81.390150000000006</v>
      </c>
      <c r="E2125" s="1">
        <v>62.767330000000001</v>
      </c>
      <c r="F2125" s="2">
        <v>2.8699999999999902E-3</v>
      </c>
      <c r="G2125" s="2">
        <v>10.676769999999999</v>
      </c>
      <c r="H2125">
        <v>27.4</v>
      </c>
      <c r="I2125">
        <v>9.5</v>
      </c>
      <c r="J2125">
        <v>93</v>
      </c>
      <c r="K2125">
        <v>95</v>
      </c>
      <c r="L2125">
        <v>95</v>
      </c>
      <c r="M2125">
        <v>97.372129999999999</v>
      </c>
      <c r="N2125" s="4">
        <v>52990</v>
      </c>
      <c r="O2125" s="1">
        <v>5.2833899999999998</v>
      </c>
      <c r="P2125" s="1">
        <v>7.3357999999999999</v>
      </c>
      <c r="Q2125" s="1">
        <v>4652.4250000000002</v>
      </c>
      <c r="R2125" s="1"/>
    </row>
    <row r="2126" spans="1:18" x14ac:dyDescent="0.2">
      <c r="A2126" t="s">
        <v>150</v>
      </c>
      <c r="B2126">
        <v>2016</v>
      </c>
      <c r="C2126" t="s">
        <v>24</v>
      </c>
      <c r="D2126" s="1">
        <v>81.536630000000002</v>
      </c>
      <c r="E2126" s="1">
        <v>62.385330000000003</v>
      </c>
      <c r="F2126" s="2">
        <v>2.48E-3</v>
      </c>
      <c r="G2126" s="2">
        <v>11.21677</v>
      </c>
      <c r="H2126">
        <v>27.5</v>
      </c>
      <c r="I2126">
        <v>9.8000000000000007</v>
      </c>
      <c r="J2126">
        <v>92</v>
      </c>
      <c r="K2126">
        <v>95</v>
      </c>
      <c r="L2126">
        <v>95</v>
      </c>
      <c r="M2126">
        <v>97.383480000000006</v>
      </c>
      <c r="N2126" s="4">
        <v>57920</v>
      </c>
      <c r="O2126" s="1">
        <v>5.3506900000000002</v>
      </c>
      <c r="P2126" s="1">
        <v>7.3825699999999896</v>
      </c>
      <c r="Q2126" s="1">
        <v>4695.7790000000005</v>
      </c>
      <c r="R2126" s="1"/>
    </row>
    <row r="2127" spans="1:18" x14ac:dyDescent="0.2">
      <c r="A2127" t="s">
        <v>151</v>
      </c>
      <c r="B2127">
        <v>2000</v>
      </c>
      <c r="C2127" t="s">
        <v>24</v>
      </c>
      <c r="D2127" s="1">
        <v>79.744249999999994</v>
      </c>
      <c r="E2127" s="1">
        <v>76.068370000000002</v>
      </c>
      <c r="F2127" s="2">
        <v>3.0200000000000001E-3</v>
      </c>
      <c r="G2127" s="2">
        <v>6.14</v>
      </c>
      <c r="H2127">
        <v>25.5</v>
      </c>
      <c r="I2127">
        <v>8.3000000000000007</v>
      </c>
      <c r="J2127">
        <v>91</v>
      </c>
      <c r="K2127">
        <v>98</v>
      </c>
      <c r="L2127">
        <v>98</v>
      </c>
      <c r="M2127">
        <v>100.00001</v>
      </c>
      <c r="N2127" s="4">
        <v>28670</v>
      </c>
      <c r="O2127" s="1">
        <v>7.21218</v>
      </c>
      <c r="P2127" s="1">
        <v>8.9511299999999991</v>
      </c>
      <c r="Q2127" s="1">
        <v>280.435</v>
      </c>
      <c r="R2127" s="1"/>
    </row>
    <row r="2128" spans="1:18" x14ac:dyDescent="0.2">
      <c r="A2128" t="s">
        <v>151</v>
      </c>
      <c r="B2128">
        <v>2001</v>
      </c>
      <c r="C2128" t="s">
        <v>24</v>
      </c>
      <c r="D2128" s="1">
        <v>80.245450000000005</v>
      </c>
      <c r="E2128" s="1">
        <v>73.401969999999906</v>
      </c>
      <c r="F2128" s="2">
        <v>2.7799999999999999E-3</v>
      </c>
      <c r="G2128" s="2">
        <v>6.32</v>
      </c>
      <c r="H2128">
        <v>25.6</v>
      </c>
      <c r="I2128">
        <v>8.4</v>
      </c>
      <c r="J2128">
        <v>88</v>
      </c>
      <c r="K2128">
        <v>92</v>
      </c>
      <c r="L2128">
        <v>92</v>
      </c>
      <c r="M2128">
        <v>100</v>
      </c>
      <c r="N2128" s="4">
        <v>30820</v>
      </c>
      <c r="O2128" s="1">
        <v>7.1000399999999901</v>
      </c>
      <c r="P2128" s="1">
        <v>8.8170399999999898</v>
      </c>
      <c r="Q2128" s="1">
        <v>282.90699999999998</v>
      </c>
      <c r="R2128" s="1"/>
    </row>
    <row r="2129" spans="1:18" x14ac:dyDescent="0.2">
      <c r="A2129" t="s">
        <v>151</v>
      </c>
      <c r="B2129">
        <v>2002</v>
      </c>
      <c r="C2129" t="s">
        <v>24</v>
      </c>
      <c r="D2129" s="1">
        <v>80.717089999999999</v>
      </c>
      <c r="E2129" s="1">
        <v>66.175730000000001</v>
      </c>
      <c r="F2129" s="2">
        <v>2.5850000000000001E-3</v>
      </c>
      <c r="G2129" s="2">
        <v>6.53</v>
      </c>
      <c r="H2129">
        <v>25.6</v>
      </c>
      <c r="I2129">
        <v>8.5</v>
      </c>
      <c r="J2129">
        <v>91</v>
      </c>
      <c r="K2129">
        <v>95</v>
      </c>
      <c r="L2129">
        <v>95</v>
      </c>
      <c r="M2129">
        <v>100</v>
      </c>
      <c r="N2129" s="4">
        <v>32660</v>
      </c>
      <c r="O2129" s="1">
        <v>7.7277800000000001</v>
      </c>
      <c r="P2129" s="1">
        <v>9.4896899999999995</v>
      </c>
      <c r="Q2129" s="1">
        <v>285.32900000000001</v>
      </c>
      <c r="R2129" s="1"/>
    </row>
    <row r="2130" spans="1:18" x14ac:dyDescent="0.2">
      <c r="A2130" t="s">
        <v>151</v>
      </c>
      <c r="B2130">
        <v>2003</v>
      </c>
      <c r="C2130" t="s">
        <v>24</v>
      </c>
      <c r="D2130" s="1">
        <v>80.877949999999998</v>
      </c>
      <c r="E2130" s="1">
        <v>62.99306</v>
      </c>
      <c r="F2130" s="2">
        <v>2.4450000000000001E-3</v>
      </c>
      <c r="G2130" s="2">
        <v>6.52</v>
      </c>
      <c r="H2130">
        <v>25.7</v>
      </c>
      <c r="I2130">
        <v>8.6</v>
      </c>
      <c r="J2130">
        <v>93</v>
      </c>
      <c r="K2130">
        <v>97</v>
      </c>
      <c r="L2130">
        <v>97</v>
      </c>
      <c r="M2130">
        <v>100</v>
      </c>
      <c r="N2130" s="4">
        <v>32400</v>
      </c>
      <c r="O2130" s="1">
        <v>8.1483600000000003</v>
      </c>
      <c r="P2130" s="1">
        <v>9.9776699999999998</v>
      </c>
      <c r="Q2130" s="1">
        <v>287.952</v>
      </c>
      <c r="R2130" s="1"/>
    </row>
    <row r="2131" spans="1:18" x14ac:dyDescent="0.2">
      <c r="A2131" t="s">
        <v>151</v>
      </c>
      <c r="B2131">
        <v>2004</v>
      </c>
      <c r="C2131" t="s">
        <v>24</v>
      </c>
      <c r="D2131" s="1">
        <v>81.039100000000005</v>
      </c>
      <c r="E2131" s="1">
        <v>61.337800000000001</v>
      </c>
      <c r="F2131" s="2">
        <v>2.33E-3</v>
      </c>
      <c r="G2131" s="2">
        <v>6.71</v>
      </c>
      <c r="H2131">
        <v>25.7</v>
      </c>
      <c r="I2131">
        <v>8.6999999999999993</v>
      </c>
      <c r="J2131">
        <v>93</v>
      </c>
      <c r="K2131">
        <v>99</v>
      </c>
      <c r="L2131">
        <v>99</v>
      </c>
      <c r="M2131">
        <v>100</v>
      </c>
      <c r="N2131" s="4">
        <v>34320</v>
      </c>
      <c r="O2131" s="1">
        <v>7.6860200000000001</v>
      </c>
      <c r="P2131" s="1">
        <v>9.4644100000000009</v>
      </c>
      <c r="Q2131" s="1">
        <v>291.10399999999998</v>
      </c>
      <c r="R2131" s="1"/>
    </row>
    <row r="2132" spans="1:18" x14ac:dyDescent="0.2">
      <c r="A2132" t="s">
        <v>151</v>
      </c>
      <c r="B2132">
        <v>2005</v>
      </c>
      <c r="C2132" t="s">
        <v>24</v>
      </c>
      <c r="D2132" s="1">
        <v>81.145129999999995</v>
      </c>
      <c r="E2132" s="1">
        <v>61.374499999999998</v>
      </c>
      <c r="F2132" s="2">
        <v>2.235E-3</v>
      </c>
      <c r="G2132" s="2">
        <v>7.05</v>
      </c>
      <c r="H2132">
        <v>25.8</v>
      </c>
      <c r="I2132">
        <v>8.8000000000000007</v>
      </c>
      <c r="J2132">
        <v>90</v>
      </c>
      <c r="K2132">
        <v>95</v>
      </c>
      <c r="L2132">
        <v>95</v>
      </c>
      <c r="M2132">
        <v>100.00001</v>
      </c>
      <c r="N2132" s="4">
        <v>35470</v>
      </c>
      <c r="O2132" s="1">
        <v>7.4424799999999998</v>
      </c>
      <c r="P2132" s="1">
        <v>9.1471400000000003</v>
      </c>
      <c r="Q2132" s="1">
        <v>294.97899999999998</v>
      </c>
      <c r="R2132" s="1"/>
    </row>
    <row r="2133" spans="1:18" x14ac:dyDescent="0.2">
      <c r="A2133" t="s">
        <v>151</v>
      </c>
      <c r="B2133">
        <v>2006</v>
      </c>
      <c r="C2133" t="s">
        <v>24</v>
      </c>
      <c r="D2133" s="1">
        <v>81.193029999999993</v>
      </c>
      <c r="E2133" s="1">
        <v>62.292650000000002</v>
      </c>
      <c r="F2133" s="2">
        <v>2.1449999999999898E-3</v>
      </c>
      <c r="G2133" s="2">
        <v>7.2</v>
      </c>
      <c r="H2133">
        <v>25.9</v>
      </c>
      <c r="I2133">
        <v>8.9</v>
      </c>
      <c r="J2133">
        <v>95</v>
      </c>
      <c r="K2133">
        <v>97</v>
      </c>
      <c r="L2133">
        <v>97</v>
      </c>
      <c r="M2133">
        <v>100</v>
      </c>
      <c r="N2133" s="4">
        <v>36300</v>
      </c>
      <c r="O2133" s="1">
        <v>7.2361899999999997</v>
      </c>
      <c r="P2133" s="1">
        <v>8.8295999999999992</v>
      </c>
      <c r="Q2133" s="1">
        <v>299.72000000000003</v>
      </c>
      <c r="R2133" s="1"/>
    </row>
    <row r="2134" spans="1:18" x14ac:dyDescent="0.2">
      <c r="A2134" t="s">
        <v>151</v>
      </c>
      <c r="B2134">
        <v>2007</v>
      </c>
      <c r="C2134" t="s">
        <v>24</v>
      </c>
      <c r="D2134" s="1">
        <v>81.269350000000003</v>
      </c>
      <c r="E2134" s="1">
        <v>60.080939999999998</v>
      </c>
      <c r="F2134" s="2">
        <v>2.055E-3</v>
      </c>
      <c r="G2134" s="2">
        <v>7.53</v>
      </c>
      <c r="H2134">
        <v>25.9</v>
      </c>
      <c r="I2134">
        <v>8.9</v>
      </c>
      <c r="J2134">
        <v>95</v>
      </c>
      <c r="K2134">
        <v>97</v>
      </c>
      <c r="L2134">
        <v>97</v>
      </c>
      <c r="M2134">
        <v>100</v>
      </c>
      <c r="N2134" s="4">
        <v>38750</v>
      </c>
      <c r="O2134" s="1">
        <v>7.1226399999999996</v>
      </c>
      <c r="P2134" s="1">
        <v>8.6320700000000006</v>
      </c>
      <c r="Q2134" s="1">
        <v>305.18299999999999</v>
      </c>
      <c r="R2134" s="1"/>
    </row>
    <row r="2135" spans="1:18" x14ac:dyDescent="0.2">
      <c r="A2135" t="s">
        <v>151</v>
      </c>
      <c r="B2135">
        <v>2008</v>
      </c>
      <c r="C2135" t="s">
        <v>24</v>
      </c>
      <c r="D2135" s="1">
        <v>81.482519999999994</v>
      </c>
      <c r="E2135" s="1">
        <v>57.237639999999999</v>
      </c>
      <c r="F2135" s="2">
        <v>1.9599999999999999E-3</v>
      </c>
      <c r="G2135" s="2">
        <v>7.19</v>
      </c>
      <c r="H2135">
        <v>26</v>
      </c>
      <c r="I2135">
        <v>9</v>
      </c>
      <c r="J2135">
        <v>96</v>
      </c>
      <c r="K2135">
        <v>98</v>
      </c>
      <c r="L2135">
        <v>98</v>
      </c>
      <c r="M2135">
        <v>100</v>
      </c>
      <c r="N2135" s="4">
        <v>34050</v>
      </c>
      <c r="O2135" s="1">
        <v>7.0925099999999999</v>
      </c>
      <c r="P2135" s="1">
        <v>8.5869400000000002</v>
      </c>
      <c r="Q2135" s="1">
        <v>310.85599999999999</v>
      </c>
      <c r="R2135" s="1"/>
    </row>
    <row r="2136" spans="1:18" x14ac:dyDescent="0.2">
      <c r="A2136" t="s">
        <v>151</v>
      </c>
      <c r="B2136">
        <v>2009</v>
      </c>
      <c r="C2136" t="s">
        <v>24</v>
      </c>
      <c r="D2136" s="1">
        <v>81.68535</v>
      </c>
      <c r="E2136" s="1">
        <v>54.526580000000003</v>
      </c>
      <c r="F2136" s="2">
        <v>1.8450000000000001E-3</v>
      </c>
      <c r="G2136" s="2">
        <v>7.24</v>
      </c>
      <c r="H2136">
        <v>26</v>
      </c>
      <c r="I2136">
        <v>9.1</v>
      </c>
      <c r="J2136">
        <v>92</v>
      </c>
      <c r="K2136">
        <v>96</v>
      </c>
      <c r="L2136">
        <v>96</v>
      </c>
      <c r="M2136">
        <v>100</v>
      </c>
      <c r="N2136" s="4">
        <v>33600</v>
      </c>
      <c r="O2136" s="1">
        <v>7.2698299999999998</v>
      </c>
      <c r="P2136" s="1">
        <v>8.8676300000000001</v>
      </c>
      <c r="Q2136" s="1">
        <v>316.06200000000001</v>
      </c>
      <c r="R2136" s="1"/>
    </row>
    <row r="2137" spans="1:18" x14ac:dyDescent="0.2">
      <c r="A2137" t="s">
        <v>151</v>
      </c>
      <c r="B2137">
        <v>2010</v>
      </c>
      <c r="C2137" t="s">
        <v>24</v>
      </c>
      <c r="D2137" s="1">
        <v>81.853830000000002</v>
      </c>
      <c r="E2137" s="1">
        <v>53.364640000000001</v>
      </c>
      <c r="F2137" s="2">
        <v>1.73E-3</v>
      </c>
      <c r="G2137" s="2">
        <v>6.79</v>
      </c>
      <c r="H2137">
        <v>26</v>
      </c>
      <c r="I2137">
        <v>9.1</v>
      </c>
      <c r="J2137">
        <v>93</v>
      </c>
      <c r="K2137">
        <v>96</v>
      </c>
      <c r="L2137">
        <v>96</v>
      </c>
      <c r="M2137">
        <v>100</v>
      </c>
      <c r="N2137" s="4">
        <v>32160</v>
      </c>
      <c r="O2137" s="1">
        <v>6.86233</v>
      </c>
      <c r="P2137" s="1">
        <v>8.5322899999999997</v>
      </c>
      <c r="Q2137" s="1">
        <v>320.32799999999997</v>
      </c>
      <c r="R2137" s="1"/>
    </row>
    <row r="2138" spans="1:18" x14ac:dyDescent="0.2">
      <c r="A2138" t="s">
        <v>151</v>
      </c>
      <c r="B2138">
        <v>2011</v>
      </c>
      <c r="C2138" t="s">
        <v>24</v>
      </c>
      <c r="D2138" s="1">
        <v>82.287090000000006</v>
      </c>
      <c r="E2138" s="1">
        <v>50.964599999999997</v>
      </c>
      <c r="F2138" s="2">
        <v>1.6299999999999999E-3</v>
      </c>
      <c r="G2138" s="2">
        <v>6.84</v>
      </c>
      <c r="H2138">
        <v>26.1</v>
      </c>
      <c r="I2138">
        <v>9.1999999999999993</v>
      </c>
      <c r="J2138">
        <v>94</v>
      </c>
      <c r="K2138">
        <v>95</v>
      </c>
      <c r="L2138">
        <v>95</v>
      </c>
      <c r="M2138">
        <v>100</v>
      </c>
      <c r="N2138" s="4">
        <v>34550</v>
      </c>
      <c r="O2138" s="1">
        <v>6.6056800000000004</v>
      </c>
      <c r="P2138" s="1">
        <v>8.2513100000000001</v>
      </c>
      <c r="Q2138" s="1">
        <v>323.47399999999999</v>
      </c>
      <c r="R2138" s="1"/>
    </row>
    <row r="2139" spans="1:18" x14ac:dyDescent="0.2">
      <c r="A2139" t="s">
        <v>151</v>
      </c>
      <c r="B2139">
        <v>2012</v>
      </c>
      <c r="C2139" t="s">
        <v>24</v>
      </c>
      <c r="D2139" s="1">
        <v>82.388080000000002</v>
      </c>
      <c r="E2139" s="1">
        <v>50.456029999999998</v>
      </c>
      <c r="F2139" s="2">
        <v>1.56E-3</v>
      </c>
      <c r="G2139" s="2">
        <v>6.82</v>
      </c>
      <c r="H2139">
        <v>26.1</v>
      </c>
      <c r="I2139">
        <v>9.4</v>
      </c>
      <c r="J2139">
        <v>90</v>
      </c>
      <c r="K2139">
        <v>89</v>
      </c>
      <c r="L2139">
        <v>89</v>
      </c>
      <c r="M2139">
        <v>100</v>
      </c>
      <c r="N2139" s="4">
        <v>36690</v>
      </c>
      <c r="O2139" s="1">
        <v>6.5507200000000001</v>
      </c>
      <c r="P2139" s="1">
        <v>8.1951699999999992</v>
      </c>
      <c r="Q2139" s="1">
        <v>325.65199999999999</v>
      </c>
      <c r="R2139" s="1"/>
    </row>
    <row r="2140" spans="1:18" x14ac:dyDescent="0.2">
      <c r="A2140" t="s">
        <v>151</v>
      </c>
      <c r="B2140">
        <v>2013</v>
      </c>
      <c r="C2140" t="s">
        <v>24</v>
      </c>
      <c r="D2140" s="1">
        <v>82.504260000000002</v>
      </c>
      <c r="E2140" s="1">
        <v>53.066740000000003</v>
      </c>
      <c r="F2140" s="2">
        <v>1.5199999999999899E-3</v>
      </c>
      <c r="G2140" s="2">
        <v>6.8</v>
      </c>
      <c r="H2140">
        <v>26.1</v>
      </c>
      <c r="I2140">
        <v>9.5</v>
      </c>
      <c r="J2140">
        <v>91</v>
      </c>
      <c r="K2140">
        <v>91</v>
      </c>
      <c r="L2140">
        <v>91</v>
      </c>
      <c r="M2140">
        <v>100</v>
      </c>
      <c r="N2140" s="4">
        <v>42100</v>
      </c>
      <c r="O2140" s="1">
        <v>6.5970800000000001</v>
      </c>
      <c r="P2140" s="1">
        <v>8.2214100000000006</v>
      </c>
      <c r="Q2140" s="1">
        <v>327.18700000000001</v>
      </c>
      <c r="R2140" s="1"/>
    </row>
    <row r="2141" spans="1:18" x14ac:dyDescent="0.2">
      <c r="A2141" t="s">
        <v>151</v>
      </c>
      <c r="B2141">
        <v>2014</v>
      </c>
      <c r="C2141" t="s">
        <v>24</v>
      </c>
      <c r="D2141" s="1">
        <v>82.405690000000007</v>
      </c>
      <c r="E2141" s="1">
        <v>54.925240000000002</v>
      </c>
      <c r="F2141" s="2">
        <v>1.5E-3</v>
      </c>
      <c r="G2141" s="2">
        <v>7.01</v>
      </c>
      <c r="H2141">
        <v>26.2</v>
      </c>
      <c r="I2141">
        <v>9.6</v>
      </c>
      <c r="J2141">
        <v>90</v>
      </c>
      <c r="K2141">
        <v>90</v>
      </c>
      <c r="L2141">
        <v>90</v>
      </c>
      <c r="M2141">
        <v>100</v>
      </c>
      <c r="N2141" s="4">
        <v>43500</v>
      </c>
      <c r="O2141" s="1">
        <v>6.6648199999999997</v>
      </c>
      <c r="P2141" s="1">
        <v>8.2793399999999995</v>
      </c>
      <c r="Q2141" s="1">
        <v>328.59399999999999</v>
      </c>
      <c r="R2141" s="1"/>
    </row>
    <row r="2142" spans="1:18" x14ac:dyDescent="0.2">
      <c r="A2142" t="s">
        <v>151</v>
      </c>
      <c r="B2142">
        <v>2015</v>
      </c>
      <c r="C2142" t="s">
        <v>24</v>
      </c>
      <c r="D2142" s="1">
        <v>82.399369999999905</v>
      </c>
      <c r="E2142" s="1">
        <v>54.381069999999902</v>
      </c>
      <c r="F2142" s="2">
        <v>1.475E-3</v>
      </c>
      <c r="G2142" s="2">
        <v>7.66</v>
      </c>
      <c r="H2142">
        <v>26.2</v>
      </c>
      <c r="I2142">
        <v>9.8000000000000007</v>
      </c>
      <c r="J2142">
        <v>93</v>
      </c>
      <c r="K2142">
        <v>92</v>
      </c>
      <c r="L2142">
        <v>92</v>
      </c>
      <c r="M2142">
        <v>100</v>
      </c>
      <c r="N2142" s="4">
        <v>46480</v>
      </c>
      <c r="O2142" s="1">
        <v>6.5889499999999996</v>
      </c>
      <c r="P2142" s="1">
        <v>8.1523699999999995</v>
      </c>
      <c r="Q2142" s="1">
        <v>330.24299999999999</v>
      </c>
      <c r="R2142" s="1"/>
    </row>
    <row r="2143" spans="1:18" x14ac:dyDescent="0.2">
      <c r="A2143" t="s">
        <v>151</v>
      </c>
      <c r="B2143">
        <v>2016</v>
      </c>
      <c r="C2143" t="s">
        <v>24</v>
      </c>
      <c r="D2143" s="1">
        <v>82.395840000000007</v>
      </c>
      <c r="E2143" s="1">
        <v>55.009779999999999</v>
      </c>
      <c r="F2143" s="2">
        <v>1.47E-3</v>
      </c>
      <c r="G2143" s="2">
        <v>7.5</v>
      </c>
      <c r="H2143">
        <v>26.2</v>
      </c>
      <c r="I2143">
        <v>9.9</v>
      </c>
      <c r="J2143">
        <v>91</v>
      </c>
      <c r="K2143">
        <v>91</v>
      </c>
      <c r="L2143">
        <v>91</v>
      </c>
      <c r="M2143">
        <v>100</v>
      </c>
      <c r="N2143" s="4">
        <v>50320</v>
      </c>
      <c r="O2143" s="1">
        <v>6.6240300000000003</v>
      </c>
      <c r="P2143" s="1">
        <v>8.1266400000000001</v>
      </c>
      <c r="Q2143" s="1">
        <v>332.20599999999899</v>
      </c>
      <c r="R2143" s="1"/>
    </row>
    <row r="2144" spans="1:18" x14ac:dyDescent="0.2">
      <c r="A2144" t="s">
        <v>152</v>
      </c>
      <c r="B2144">
        <v>2000</v>
      </c>
      <c r="C2144" t="s">
        <v>24</v>
      </c>
      <c r="D2144" s="1">
        <v>78.344390000000004</v>
      </c>
      <c r="E2144" s="1">
        <v>80.024649999999994</v>
      </c>
      <c r="F2144" s="2">
        <v>5.4999999999999997E-3</v>
      </c>
      <c r="G2144" s="2">
        <v>2.5794000000000001</v>
      </c>
      <c r="H2144">
        <v>26.1</v>
      </c>
      <c r="I2144">
        <v>10</v>
      </c>
      <c r="J2144">
        <v>95</v>
      </c>
      <c r="K2144">
        <v>93</v>
      </c>
      <c r="L2144">
        <v>93</v>
      </c>
      <c r="M2144">
        <v>100</v>
      </c>
      <c r="N2144" s="4">
        <v>23360</v>
      </c>
      <c r="O2144" s="1">
        <v>4.2953799999999998</v>
      </c>
      <c r="P2144" s="1">
        <v>6.8070599999999999</v>
      </c>
      <c r="Q2144" s="1">
        <v>5945.95</v>
      </c>
      <c r="R2144" s="1"/>
    </row>
    <row r="2145" spans="1:18" x14ac:dyDescent="0.2">
      <c r="A2145" t="s">
        <v>152</v>
      </c>
      <c r="B2145">
        <v>2001</v>
      </c>
      <c r="C2145" t="s">
        <v>24</v>
      </c>
      <c r="D2145" s="1">
        <v>78.711469999999906</v>
      </c>
      <c r="E2145" s="1">
        <v>79.149509999999907</v>
      </c>
      <c r="F2145" s="2">
        <v>5.2949999999999898E-3</v>
      </c>
      <c r="G2145" s="2">
        <v>2.8348</v>
      </c>
      <c r="H2145">
        <v>26.2</v>
      </c>
      <c r="I2145">
        <v>10.199999999999999</v>
      </c>
      <c r="J2145">
        <v>95</v>
      </c>
      <c r="K2145">
        <v>93</v>
      </c>
      <c r="L2145">
        <v>92</v>
      </c>
      <c r="M2145">
        <v>100</v>
      </c>
      <c r="N2145" s="4">
        <v>23870</v>
      </c>
      <c r="O2145" s="1">
        <v>4.53261</v>
      </c>
      <c r="P2145" s="1">
        <v>7.2311100000000001</v>
      </c>
      <c r="Q2145" s="1">
        <v>6060.6759999999904</v>
      </c>
      <c r="R2145" s="1"/>
    </row>
    <row r="2146" spans="1:18" x14ac:dyDescent="0.2">
      <c r="A2146" t="s">
        <v>152</v>
      </c>
      <c r="B2146">
        <v>2002</v>
      </c>
      <c r="C2146" t="s">
        <v>24</v>
      </c>
      <c r="D2146" s="1">
        <v>78.719830000000002</v>
      </c>
      <c r="E2146" s="1">
        <v>80.614930000000001</v>
      </c>
      <c r="F2146" s="2">
        <v>5.0899999999999999E-3</v>
      </c>
      <c r="G2146" s="2">
        <v>2.7864599999999999</v>
      </c>
      <c r="H2146">
        <v>26.3</v>
      </c>
      <c r="I2146">
        <v>10.3</v>
      </c>
      <c r="J2146">
        <v>95</v>
      </c>
      <c r="K2146">
        <v>91</v>
      </c>
      <c r="L2146">
        <v>90</v>
      </c>
      <c r="M2146">
        <v>100</v>
      </c>
      <c r="N2146" s="4">
        <v>24290</v>
      </c>
      <c r="O2146" s="1">
        <v>4.5784399999999996</v>
      </c>
      <c r="P2146" s="1">
        <v>7.1524899999999896</v>
      </c>
      <c r="Q2146" s="1">
        <v>6169.3130000000001</v>
      </c>
      <c r="R2146" s="1"/>
    </row>
    <row r="2147" spans="1:18" x14ac:dyDescent="0.2">
      <c r="A2147" t="s">
        <v>152</v>
      </c>
      <c r="B2147">
        <v>2003</v>
      </c>
      <c r="C2147" t="s">
        <v>24</v>
      </c>
      <c r="D2147" s="1">
        <v>79.188289999999995</v>
      </c>
      <c r="E2147" s="1">
        <v>75.61027</v>
      </c>
      <c r="F2147" s="2">
        <v>4.8650000000000004E-3</v>
      </c>
      <c r="G2147" s="2">
        <v>2.5766900000000001</v>
      </c>
      <c r="H2147">
        <v>26.4</v>
      </c>
      <c r="I2147">
        <v>10.5</v>
      </c>
      <c r="J2147">
        <v>96</v>
      </c>
      <c r="K2147">
        <v>93</v>
      </c>
      <c r="L2147">
        <v>93</v>
      </c>
      <c r="M2147">
        <v>100</v>
      </c>
      <c r="N2147" s="4">
        <v>22930</v>
      </c>
      <c r="O2147" s="1">
        <v>4.4372600000000002</v>
      </c>
      <c r="P2147" s="1">
        <v>7.09823</v>
      </c>
      <c r="Q2147" s="1">
        <v>6278.3739999999998</v>
      </c>
      <c r="R2147" s="1"/>
    </row>
    <row r="2148" spans="1:18" x14ac:dyDescent="0.2">
      <c r="A2148" t="s">
        <v>152</v>
      </c>
      <c r="B2148">
        <v>2004</v>
      </c>
      <c r="C2148" t="s">
        <v>24</v>
      </c>
      <c r="D2148" s="1">
        <v>79.689189999999996</v>
      </c>
      <c r="E2148" s="1">
        <v>72.589740000000006</v>
      </c>
      <c r="F2148" s="2">
        <v>4.6350000000000002E-3</v>
      </c>
      <c r="G2148" s="2">
        <v>2.4363899999999998</v>
      </c>
      <c r="H2148">
        <v>26.5</v>
      </c>
      <c r="I2148">
        <v>10.6</v>
      </c>
      <c r="J2148">
        <v>97</v>
      </c>
      <c r="K2148">
        <v>95</v>
      </c>
      <c r="L2148">
        <v>95</v>
      </c>
      <c r="M2148">
        <v>100</v>
      </c>
      <c r="N2148" s="4">
        <v>24460</v>
      </c>
      <c r="O2148" s="1">
        <v>4.34497</v>
      </c>
      <c r="P2148" s="1">
        <v>7.0332999999999997</v>
      </c>
      <c r="Q2148" s="1">
        <v>6396.5140000000001</v>
      </c>
      <c r="R2148" s="1"/>
    </row>
    <row r="2149" spans="1:18" x14ac:dyDescent="0.2">
      <c r="A2149" t="s">
        <v>152</v>
      </c>
      <c r="B2149">
        <v>2005</v>
      </c>
      <c r="C2149" t="s">
        <v>24</v>
      </c>
      <c r="D2149" s="1">
        <v>79.758380000000002</v>
      </c>
      <c r="E2149" s="1">
        <v>72.487110000000001</v>
      </c>
      <c r="F2149" s="2">
        <v>4.4050000000000001E-3</v>
      </c>
      <c r="G2149" s="2">
        <v>2.4580799999999998</v>
      </c>
      <c r="H2149">
        <v>26.6</v>
      </c>
      <c r="I2149">
        <v>10.8</v>
      </c>
      <c r="J2149">
        <v>94</v>
      </c>
      <c r="K2149">
        <v>95</v>
      </c>
      <c r="L2149">
        <v>93</v>
      </c>
      <c r="M2149">
        <v>100</v>
      </c>
      <c r="N2149" s="4">
        <v>24600</v>
      </c>
      <c r="O2149" s="1">
        <v>4.2729400000000002</v>
      </c>
      <c r="P2149" s="1">
        <v>7.1297499999999996</v>
      </c>
      <c r="Q2149" s="1">
        <v>6529.4790000000003</v>
      </c>
      <c r="R2149" s="1"/>
    </row>
    <row r="2150" spans="1:18" x14ac:dyDescent="0.2">
      <c r="A2150" t="s">
        <v>152</v>
      </c>
      <c r="B2150">
        <v>2006</v>
      </c>
      <c r="C2150" t="s">
        <v>24</v>
      </c>
      <c r="D2150" s="1">
        <v>80.306650000000005</v>
      </c>
      <c r="E2150" s="1">
        <v>68.890799999999999</v>
      </c>
      <c r="F2150" s="2">
        <v>4.1949999999999999E-3</v>
      </c>
      <c r="G2150" s="2">
        <v>2.2987799999999998</v>
      </c>
      <c r="H2150">
        <v>26.6</v>
      </c>
      <c r="I2150">
        <v>10.9</v>
      </c>
      <c r="J2150">
        <v>96</v>
      </c>
      <c r="K2150">
        <v>94</v>
      </c>
      <c r="L2150">
        <v>95</v>
      </c>
      <c r="M2150">
        <v>100</v>
      </c>
      <c r="N2150" s="4">
        <v>25570</v>
      </c>
      <c r="O2150" s="1">
        <v>4.3089000000000004</v>
      </c>
      <c r="P2150" s="1">
        <v>6.9139999999999997</v>
      </c>
      <c r="Q2150" s="1">
        <v>6680.6369999999997</v>
      </c>
      <c r="R2150" s="1"/>
    </row>
    <row r="2151" spans="1:18" x14ac:dyDescent="0.2">
      <c r="A2151" t="s">
        <v>152</v>
      </c>
      <c r="B2151">
        <v>2007</v>
      </c>
      <c r="C2151" t="s">
        <v>24</v>
      </c>
      <c r="D2151" s="1">
        <v>80.455469999999906</v>
      </c>
      <c r="E2151" s="1">
        <v>67.197540000000004</v>
      </c>
      <c r="F2151" s="2">
        <v>4.0200000000000001E-3</v>
      </c>
      <c r="G2151" s="2">
        <v>2.46441</v>
      </c>
      <c r="H2151">
        <v>26.7</v>
      </c>
      <c r="I2151">
        <v>11</v>
      </c>
      <c r="J2151">
        <v>97</v>
      </c>
      <c r="K2151">
        <v>95</v>
      </c>
      <c r="L2151">
        <v>95</v>
      </c>
      <c r="M2151">
        <v>100</v>
      </c>
      <c r="N2151" s="4">
        <v>27420</v>
      </c>
      <c r="O2151" s="1">
        <v>4.1774699999999996</v>
      </c>
      <c r="P2151" s="1">
        <v>6.8942199999999998</v>
      </c>
      <c r="Q2151" s="1">
        <v>6847.1409999999996</v>
      </c>
      <c r="R2151" s="1"/>
    </row>
    <row r="2152" spans="1:18" x14ac:dyDescent="0.2">
      <c r="A2152" t="s">
        <v>152</v>
      </c>
      <c r="B2152">
        <v>2008</v>
      </c>
      <c r="C2152" t="s">
        <v>24</v>
      </c>
      <c r="D2152" s="1">
        <v>81.045500000000004</v>
      </c>
      <c r="E2152" s="1">
        <v>63.954560000000001</v>
      </c>
      <c r="F2152" s="2">
        <v>3.8899999999999998E-3</v>
      </c>
      <c r="G2152" s="2">
        <v>2.59472999999999</v>
      </c>
      <c r="H2152">
        <v>26.8</v>
      </c>
      <c r="I2152">
        <v>11.1</v>
      </c>
      <c r="J2152">
        <v>98</v>
      </c>
      <c r="K2152">
        <v>94</v>
      </c>
      <c r="L2152">
        <v>94</v>
      </c>
      <c r="M2152">
        <v>100</v>
      </c>
      <c r="N2152" s="4">
        <v>26880</v>
      </c>
      <c r="O2152" s="1">
        <v>4.27325</v>
      </c>
      <c r="P2152" s="1">
        <v>6.9728000000000003</v>
      </c>
      <c r="Q2152" s="1">
        <v>7020.8359999999902</v>
      </c>
      <c r="R2152" s="1"/>
    </row>
    <row r="2153" spans="1:18" x14ac:dyDescent="0.2">
      <c r="A2153" t="s">
        <v>152</v>
      </c>
      <c r="B2153">
        <v>2009</v>
      </c>
      <c r="C2153" t="s">
        <v>24</v>
      </c>
      <c r="D2153" s="1">
        <v>81.61224</v>
      </c>
      <c r="E2153" s="1">
        <v>61.483379999999997</v>
      </c>
      <c r="F2153" s="2">
        <v>3.7850000000000002E-3</v>
      </c>
      <c r="G2153" s="2">
        <v>2.6667900000000002</v>
      </c>
      <c r="H2153">
        <v>26.9</v>
      </c>
      <c r="I2153">
        <v>11.2</v>
      </c>
      <c r="J2153">
        <v>97</v>
      </c>
      <c r="K2153">
        <v>96</v>
      </c>
      <c r="L2153">
        <v>96</v>
      </c>
      <c r="M2153">
        <v>100</v>
      </c>
      <c r="N2153" s="4">
        <v>26840</v>
      </c>
      <c r="O2153" s="1">
        <v>4.3261399999999997</v>
      </c>
      <c r="P2153" s="1">
        <v>7.0670099999999998</v>
      </c>
      <c r="Q2153" s="1">
        <v>7190.0339999999997</v>
      </c>
      <c r="R2153" s="1"/>
    </row>
    <row r="2154" spans="1:18" x14ac:dyDescent="0.2">
      <c r="A2154" t="s">
        <v>152</v>
      </c>
      <c r="B2154">
        <v>2010</v>
      </c>
      <c r="C2154" t="s">
        <v>24</v>
      </c>
      <c r="D2154" s="1">
        <v>81.755200000000002</v>
      </c>
      <c r="E2154" s="1">
        <v>59.692230000000002</v>
      </c>
      <c r="F2154" s="2">
        <v>3.7000000000000002E-3</v>
      </c>
      <c r="G2154" s="2">
        <v>2.74329</v>
      </c>
      <c r="H2154">
        <v>26.9</v>
      </c>
      <c r="I2154">
        <v>11.3</v>
      </c>
      <c r="J2154">
        <v>96</v>
      </c>
      <c r="K2154">
        <v>95</v>
      </c>
      <c r="L2154">
        <v>95</v>
      </c>
      <c r="M2154">
        <v>100</v>
      </c>
      <c r="N2154" s="4">
        <v>28290</v>
      </c>
      <c r="O2154" s="1">
        <v>4.4116099999999996</v>
      </c>
      <c r="P2154" s="1">
        <v>7.0246599999999999</v>
      </c>
      <c r="Q2154" s="1">
        <v>7346.4459999999999</v>
      </c>
      <c r="R2154" s="1"/>
    </row>
    <row r="2155" spans="1:18" x14ac:dyDescent="0.2">
      <c r="A2155" t="s">
        <v>152</v>
      </c>
      <c r="B2155">
        <v>2011</v>
      </c>
      <c r="C2155" t="s">
        <v>24</v>
      </c>
      <c r="D2155" s="1">
        <v>81.860789999999994</v>
      </c>
      <c r="E2155" s="1">
        <v>59.241459999999996</v>
      </c>
      <c r="F2155" s="2">
        <v>3.6049999999999902E-3</v>
      </c>
      <c r="G2155" s="2">
        <v>2.7798400000000001</v>
      </c>
      <c r="H2155">
        <v>27</v>
      </c>
      <c r="I2155">
        <v>11.4</v>
      </c>
      <c r="J2155">
        <v>97</v>
      </c>
      <c r="K2155">
        <v>94</v>
      </c>
      <c r="L2155">
        <v>94</v>
      </c>
      <c r="M2155">
        <v>100</v>
      </c>
      <c r="N2155" s="4">
        <v>30160</v>
      </c>
      <c r="O2155" s="1">
        <v>4.3635799999999998</v>
      </c>
      <c r="P2155" s="1">
        <v>6.9718099999999996</v>
      </c>
      <c r="Q2155" s="1">
        <v>7487.1</v>
      </c>
      <c r="R2155" s="1"/>
    </row>
    <row r="2156" spans="1:18" x14ac:dyDescent="0.2">
      <c r="A2156" t="s">
        <v>152</v>
      </c>
      <c r="B2156">
        <v>2012</v>
      </c>
      <c r="C2156" t="s">
        <v>24</v>
      </c>
      <c r="D2156" s="1">
        <v>81.911000000000001</v>
      </c>
      <c r="E2156" s="1">
        <v>57.524859999999997</v>
      </c>
      <c r="F2156" s="2">
        <v>3.5100000000000001E-3</v>
      </c>
      <c r="G2156" s="2">
        <v>2.8523999999999998</v>
      </c>
      <c r="H2156">
        <v>27</v>
      </c>
      <c r="I2156">
        <v>11.5</v>
      </c>
      <c r="J2156">
        <v>96</v>
      </c>
      <c r="K2156">
        <v>94</v>
      </c>
      <c r="L2156">
        <v>94</v>
      </c>
      <c r="M2156">
        <v>100</v>
      </c>
      <c r="N2156" s="4">
        <v>30910</v>
      </c>
      <c r="O2156" s="1">
        <v>4.4500099999999998</v>
      </c>
      <c r="P2156" s="1">
        <v>7.10785</v>
      </c>
      <c r="Q2156" s="1">
        <v>7614.9519999999902</v>
      </c>
      <c r="R2156" s="1"/>
    </row>
    <row r="2157" spans="1:18" x14ac:dyDescent="0.2">
      <c r="A2157" t="s">
        <v>152</v>
      </c>
      <c r="B2157">
        <v>2013</v>
      </c>
      <c r="C2157" t="s">
        <v>24</v>
      </c>
      <c r="D2157" s="1">
        <v>82.207830000000001</v>
      </c>
      <c r="E2157" s="1">
        <v>58.560200000000002</v>
      </c>
      <c r="F2157" s="2">
        <v>3.4049999999999901E-3</v>
      </c>
      <c r="G2157" s="2">
        <v>2.8674900000000001</v>
      </c>
      <c r="H2157">
        <v>27.1</v>
      </c>
      <c r="I2157">
        <v>11.6</v>
      </c>
      <c r="J2157">
        <v>98</v>
      </c>
      <c r="K2157">
        <v>96</v>
      </c>
      <c r="L2157">
        <v>96</v>
      </c>
      <c r="M2157">
        <v>100</v>
      </c>
      <c r="N2157" s="4">
        <v>33480</v>
      </c>
      <c r="O2157" s="1">
        <v>4.4853100000000001</v>
      </c>
      <c r="P2157" s="1">
        <v>7.0725499999999997</v>
      </c>
      <c r="Q2157" s="1">
        <v>7734.8409999999903</v>
      </c>
      <c r="R2157" s="1"/>
    </row>
    <row r="2158" spans="1:18" x14ac:dyDescent="0.2">
      <c r="A2158" t="s">
        <v>152</v>
      </c>
      <c r="B2158">
        <v>2014</v>
      </c>
      <c r="C2158" t="s">
        <v>24</v>
      </c>
      <c r="D2158" s="1">
        <v>82.265680000000003</v>
      </c>
      <c r="E2158" s="1">
        <v>57.863269999999901</v>
      </c>
      <c r="F2158" s="2">
        <v>3.2649999999999901E-3</v>
      </c>
      <c r="G2158" s="2">
        <v>2.68594</v>
      </c>
      <c r="H2158">
        <v>27.2</v>
      </c>
      <c r="I2158">
        <v>11.7</v>
      </c>
      <c r="J2158">
        <v>97</v>
      </c>
      <c r="K2158">
        <v>95</v>
      </c>
      <c r="L2158">
        <v>95</v>
      </c>
      <c r="M2158">
        <v>100</v>
      </c>
      <c r="N2158" s="4">
        <v>34060</v>
      </c>
      <c r="O2158" s="1">
        <v>4.5125000000000002</v>
      </c>
      <c r="P2158" s="1">
        <v>7.1431699999999996</v>
      </c>
      <c r="Q2158" s="1">
        <v>7854.2129999999997</v>
      </c>
      <c r="R2158" s="1"/>
    </row>
    <row r="2159" spans="1:18" x14ac:dyDescent="0.2">
      <c r="A2159" t="s">
        <v>152</v>
      </c>
      <c r="B2159">
        <v>2015</v>
      </c>
      <c r="C2159" t="s">
        <v>24</v>
      </c>
      <c r="D2159" s="1">
        <v>82.049610000000001</v>
      </c>
      <c r="E2159" s="1">
        <v>57.655850000000001</v>
      </c>
      <c r="F2159" s="2">
        <v>3.1150000000000001E-3</v>
      </c>
      <c r="G2159" s="2">
        <v>2.71244</v>
      </c>
      <c r="H2159">
        <v>27.2</v>
      </c>
      <c r="I2159">
        <v>11.8</v>
      </c>
      <c r="J2159">
        <v>98</v>
      </c>
      <c r="K2159">
        <v>95</v>
      </c>
      <c r="L2159">
        <v>95</v>
      </c>
      <c r="M2159">
        <v>100</v>
      </c>
      <c r="N2159" s="4">
        <v>35210</v>
      </c>
      <c r="O2159" s="1">
        <v>4.4986600000000001</v>
      </c>
      <c r="P2159" s="1">
        <v>7.0865200000000002</v>
      </c>
      <c r="Q2159" s="1">
        <v>7978.49</v>
      </c>
      <c r="R2159" s="1"/>
    </row>
    <row r="2160" spans="1:18" x14ac:dyDescent="0.2">
      <c r="A2160" t="s">
        <v>152</v>
      </c>
      <c r="B2160">
        <v>2016</v>
      </c>
      <c r="C2160" t="s">
        <v>24</v>
      </c>
      <c r="D2160" s="1">
        <v>82.290989999999994</v>
      </c>
      <c r="E2160" s="1">
        <v>57.984290000000001</v>
      </c>
      <c r="F2160" s="2">
        <v>2.9499999999999999E-3</v>
      </c>
      <c r="G2160" s="2">
        <v>2.6942599999999999</v>
      </c>
      <c r="H2160">
        <v>27.3</v>
      </c>
      <c r="I2160">
        <v>11.9</v>
      </c>
      <c r="J2160">
        <v>97</v>
      </c>
      <c r="K2160">
        <v>94</v>
      </c>
      <c r="L2160">
        <v>94</v>
      </c>
      <c r="M2160">
        <v>100</v>
      </c>
      <c r="N2160" s="4">
        <v>37170</v>
      </c>
      <c r="O2160" s="1">
        <v>4.6545199999999998</v>
      </c>
      <c r="P2160" s="1">
        <v>7.3259100000000004</v>
      </c>
      <c r="Q2160" s="1">
        <v>8108.9849999999997</v>
      </c>
      <c r="R2160" s="1"/>
    </row>
    <row r="2161" spans="1:18" x14ac:dyDescent="0.2">
      <c r="A2161" t="s">
        <v>153</v>
      </c>
      <c r="B2161">
        <v>2000</v>
      </c>
      <c r="C2161" t="s">
        <v>24</v>
      </c>
      <c r="D2161" s="1">
        <v>79.37209</v>
      </c>
      <c r="E2161" s="1">
        <v>84.496919999999903</v>
      </c>
      <c r="F2161" s="2">
        <v>4.4099999999999999E-3</v>
      </c>
      <c r="G2161" s="2">
        <v>11.614800000000001</v>
      </c>
      <c r="H2161">
        <v>26.1</v>
      </c>
      <c r="I2161">
        <v>7.3</v>
      </c>
      <c r="J2161">
        <v>94</v>
      </c>
      <c r="K2161">
        <v>95</v>
      </c>
      <c r="L2161">
        <v>95</v>
      </c>
      <c r="M2161">
        <v>100</v>
      </c>
      <c r="N2161" s="4">
        <v>21450</v>
      </c>
      <c r="O2161" s="1">
        <v>4.8638000000000003</v>
      </c>
      <c r="P2161" s="1">
        <v>6.8160600000000002</v>
      </c>
      <c r="Q2161" s="1">
        <v>40824.754000000001</v>
      </c>
      <c r="R2161" s="1"/>
    </row>
    <row r="2162" spans="1:18" x14ac:dyDescent="0.2">
      <c r="A2162" t="s">
        <v>153</v>
      </c>
      <c r="B2162">
        <v>2001</v>
      </c>
      <c r="C2162" t="s">
        <v>24</v>
      </c>
      <c r="D2162" s="1">
        <v>79.72569</v>
      </c>
      <c r="E2162" s="1">
        <v>82.881969999999995</v>
      </c>
      <c r="F2162" s="2">
        <v>4.2599999999999999E-3</v>
      </c>
      <c r="G2162" s="2">
        <v>12.007160000000001</v>
      </c>
      <c r="H2162">
        <v>26.1</v>
      </c>
      <c r="I2162">
        <v>7.5</v>
      </c>
      <c r="J2162">
        <v>96</v>
      </c>
      <c r="K2162">
        <v>95</v>
      </c>
      <c r="L2162">
        <v>96</v>
      </c>
      <c r="M2162">
        <v>100</v>
      </c>
      <c r="N2162" s="4">
        <v>22670</v>
      </c>
      <c r="O2162" s="1">
        <v>4.8180100000000001</v>
      </c>
      <c r="P2162" s="1">
        <v>6.7831299999999999</v>
      </c>
      <c r="Q2162" s="1">
        <v>41319.427000000003</v>
      </c>
      <c r="R2162" s="1"/>
    </row>
    <row r="2163" spans="1:18" x14ac:dyDescent="0.2">
      <c r="A2163" t="s">
        <v>153</v>
      </c>
      <c r="B2163">
        <v>2002</v>
      </c>
      <c r="C2163" t="s">
        <v>24</v>
      </c>
      <c r="D2163" s="1">
        <v>79.872919999999993</v>
      </c>
      <c r="E2163" s="1">
        <v>81.761340000000004</v>
      </c>
      <c r="F2163" s="2">
        <v>4.1200000000000004E-3</v>
      </c>
      <c r="G2163" s="2">
        <v>10.40765</v>
      </c>
      <c r="H2163">
        <v>26.2</v>
      </c>
      <c r="I2163">
        <v>7.7</v>
      </c>
      <c r="J2163">
        <v>97</v>
      </c>
      <c r="K2163">
        <v>98</v>
      </c>
      <c r="L2163">
        <v>98</v>
      </c>
      <c r="M2163">
        <v>100</v>
      </c>
      <c r="N2163" s="4">
        <v>24090</v>
      </c>
      <c r="O2163" s="1">
        <v>4.8328300000000004</v>
      </c>
      <c r="P2163" s="1">
        <v>6.8029199999999896</v>
      </c>
      <c r="Q2163" s="1">
        <v>41919.584999999999</v>
      </c>
      <c r="R2163" s="1"/>
    </row>
    <row r="2164" spans="1:18" x14ac:dyDescent="0.2">
      <c r="A2164" t="s">
        <v>153</v>
      </c>
      <c r="B2164">
        <v>2003</v>
      </c>
      <c r="C2164" t="s">
        <v>24</v>
      </c>
      <c r="D2164" s="1">
        <v>79.822730000000007</v>
      </c>
      <c r="E2164" s="1">
        <v>81.796610000000001</v>
      </c>
      <c r="F2164" s="2">
        <v>3.9649999999999998E-3</v>
      </c>
      <c r="G2164" s="2">
        <v>11.04369</v>
      </c>
      <c r="H2164">
        <v>26.2</v>
      </c>
      <c r="I2164">
        <v>8</v>
      </c>
      <c r="J2164">
        <v>98</v>
      </c>
      <c r="K2164">
        <v>99</v>
      </c>
      <c r="L2164">
        <v>98</v>
      </c>
      <c r="M2164">
        <v>100</v>
      </c>
      <c r="N2164" s="4">
        <v>24850</v>
      </c>
      <c r="O2164" s="1">
        <v>5.3690699999999998</v>
      </c>
      <c r="P2164" s="1">
        <v>7.52895</v>
      </c>
      <c r="Q2164" s="1">
        <v>42596.453000000001</v>
      </c>
      <c r="R2164" s="1"/>
    </row>
    <row r="2165" spans="1:18" x14ac:dyDescent="0.2">
      <c r="A2165" t="s">
        <v>153</v>
      </c>
      <c r="B2165">
        <v>2004</v>
      </c>
      <c r="C2165" t="s">
        <v>24</v>
      </c>
      <c r="D2165" s="1">
        <v>80.394580000000005</v>
      </c>
      <c r="E2165" s="1">
        <v>78.547749999999994</v>
      </c>
      <c r="F2165" s="2">
        <v>3.82E-3</v>
      </c>
      <c r="G2165" s="2">
        <v>11.31654</v>
      </c>
      <c r="H2165">
        <v>26.2</v>
      </c>
      <c r="I2165">
        <v>8.1999999999999993</v>
      </c>
      <c r="J2165">
        <v>97</v>
      </c>
      <c r="K2165">
        <v>97</v>
      </c>
      <c r="L2165">
        <v>97</v>
      </c>
      <c r="M2165">
        <v>100</v>
      </c>
      <c r="N2165" s="4">
        <v>25940</v>
      </c>
      <c r="O2165" s="1">
        <v>5.4504199999999896</v>
      </c>
      <c r="P2165" s="1">
        <v>7.6156800000000002</v>
      </c>
      <c r="Q2165" s="1">
        <v>43308.345000000001</v>
      </c>
      <c r="R2165" s="1"/>
    </row>
    <row r="2166" spans="1:18" x14ac:dyDescent="0.2">
      <c r="A2166" t="s">
        <v>153</v>
      </c>
      <c r="B2166">
        <v>2005</v>
      </c>
      <c r="C2166" t="s">
        <v>24</v>
      </c>
      <c r="D2166" s="1">
        <v>80.362790000000004</v>
      </c>
      <c r="E2166" s="1">
        <v>76.21893</v>
      </c>
      <c r="F2166" s="2">
        <v>3.6849999999999999E-3</v>
      </c>
      <c r="G2166" s="2">
        <v>11.92</v>
      </c>
      <c r="H2166">
        <v>26.2</v>
      </c>
      <c r="I2166">
        <v>8.4</v>
      </c>
      <c r="J2166">
        <v>97</v>
      </c>
      <c r="K2166">
        <v>96</v>
      </c>
      <c r="L2166">
        <v>96</v>
      </c>
      <c r="M2166">
        <v>100</v>
      </c>
      <c r="N2166" s="4">
        <v>27300</v>
      </c>
      <c r="O2166" s="1">
        <v>5.5135300000000003</v>
      </c>
      <c r="P2166" s="1">
        <v>7.67286</v>
      </c>
      <c r="Q2166" s="1">
        <v>44019.123</v>
      </c>
      <c r="R2166" s="1"/>
    </row>
    <row r="2167" spans="1:18" x14ac:dyDescent="0.2">
      <c r="A2167" t="s">
        <v>153</v>
      </c>
      <c r="B2167">
        <v>2006</v>
      </c>
      <c r="C2167" t="s">
        <v>24</v>
      </c>
      <c r="D2167" s="1">
        <v>81.081360000000004</v>
      </c>
      <c r="E2167" s="1">
        <v>73.433809999999994</v>
      </c>
      <c r="F2167" s="2">
        <v>3.5500000000000002E-3</v>
      </c>
      <c r="G2167" s="2">
        <v>11.86</v>
      </c>
      <c r="H2167">
        <v>26.2</v>
      </c>
      <c r="I2167">
        <v>8.6999999999999993</v>
      </c>
      <c r="J2167">
        <v>97</v>
      </c>
      <c r="K2167">
        <v>98</v>
      </c>
      <c r="L2167">
        <v>98</v>
      </c>
      <c r="M2167">
        <v>100</v>
      </c>
      <c r="N2167" s="4">
        <v>30280</v>
      </c>
      <c r="O2167" s="1">
        <v>5.6191899999999997</v>
      </c>
      <c r="P2167" s="1">
        <v>7.75427</v>
      </c>
      <c r="Q2167" s="1">
        <v>44728.565000000002</v>
      </c>
      <c r="R2167" s="1"/>
    </row>
    <row r="2168" spans="1:18" x14ac:dyDescent="0.2">
      <c r="A2168" t="s">
        <v>153</v>
      </c>
      <c r="B2168">
        <v>2007</v>
      </c>
      <c r="C2168" t="s">
        <v>24</v>
      </c>
      <c r="D2168" s="1">
        <v>81.136439999999993</v>
      </c>
      <c r="E2168" s="1">
        <v>72.382450000000006</v>
      </c>
      <c r="F2168" s="2">
        <v>3.4250000000000001E-3</v>
      </c>
      <c r="G2168" s="2">
        <v>11.05</v>
      </c>
      <c r="H2168">
        <v>26.2</v>
      </c>
      <c r="I2168">
        <v>8.9</v>
      </c>
      <c r="J2168">
        <v>97</v>
      </c>
      <c r="K2168">
        <v>96</v>
      </c>
      <c r="L2168">
        <v>96</v>
      </c>
      <c r="M2168">
        <v>99.999989999999997</v>
      </c>
      <c r="N2168" s="4">
        <v>31810</v>
      </c>
      <c r="O2168" s="1">
        <v>5.6947299999999998</v>
      </c>
      <c r="P2168" s="1">
        <v>7.8322000000000003</v>
      </c>
      <c r="Q2168" s="1">
        <v>45429.075999999899</v>
      </c>
      <c r="R2168" s="1"/>
    </row>
    <row r="2169" spans="1:18" x14ac:dyDescent="0.2">
      <c r="A2169" t="s">
        <v>153</v>
      </c>
      <c r="B2169">
        <v>2008</v>
      </c>
      <c r="C2169" t="s">
        <v>24</v>
      </c>
      <c r="D2169" s="1">
        <v>81.465260000000001</v>
      </c>
      <c r="E2169" s="1">
        <v>70.447599999999994</v>
      </c>
      <c r="F2169" s="2">
        <v>3.31E-3</v>
      </c>
      <c r="G2169" s="2">
        <v>10.24</v>
      </c>
      <c r="H2169">
        <v>26.2</v>
      </c>
      <c r="I2169">
        <v>9.1</v>
      </c>
      <c r="J2169">
        <v>98</v>
      </c>
      <c r="K2169">
        <v>97</v>
      </c>
      <c r="L2169">
        <v>97</v>
      </c>
      <c r="M2169">
        <v>100</v>
      </c>
      <c r="N2169" s="4">
        <v>32570</v>
      </c>
      <c r="O2169" s="1">
        <v>6.1033400000000002</v>
      </c>
      <c r="P2169" s="1">
        <v>8.28873999999999</v>
      </c>
      <c r="Q2169" s="1">
        <v>46068.8109999999</v>
      </c>
      <c r="R2169" s="1"/>
    </row>
    <row r="2170" spans="1:18" x14ac:dyDescent="0.2">
      <c r="A2170" t="s">
        <v>153</v>
      </c>
      <c r="B2170">
        <v>2009</v>
      </c>
      <c r="C2170" t="s">
        <v>24</v>
      </c>
      <c r="D2170" s="1">
        <v>81.813819999999893</v>
      </c>
      <c r="E2170" s="1">
        <v>66.880579999999995</v>
      </c>
      <c r="F2170" s="2">
        <v>3.20499999999999E-3</v>
      </c>
      <c r="G2170" s="2">
        <v>9.99</v>
      </c>
      <c r="H2170">
        <v>26.2</v>
      </c>
      <c r="I2170">
        <v>9.3000000000000007</v>
      </c>
      <c r="J2170">
        <v>98</v>
      </c>
      <c r="K2170">
        <v>96</v>
      </c>
      <c r="L2170">
        <v>96</v>
      </c>
      <c r="M2170">
        <v>100</v>
      </c>
      <c r="N2170" s="4">
        <v>31800</v>
      </c>
      <c r="O2170" s="1">
        <v>6.7727000000000004</v>
      </c>
      <c r="P2170" s="1">
        <v>8.9841800000000003</v>
      </c>
      <c r="Q2170" s="1">
        <v>46583.565000000002</v>
      </c>
      <c r="R2170" s="1"/>
    </row>
    <row r="2171" spans="1:18" x14ac:dyDescent="0.2">
      <c r="A2171" t="s">
        <v>153</v>
      </c>
      <c r="B2171">
        <v>2010</v>
      </c>
      <c r="C2171" t="s">
        <v>24</v>
      </c>
      <c r="D2171" s="1">
        <v>82.135599999999997</v>
      </c>
      <c r="E2171" s="1">
        <v>64.634709999999998</v>
      </c>
      <c r="F2171" s="2">
        <v>3.1099999999999999E-3</v>
      </c>
      <c r="G2171" s="2">
        <v>8.7935199999999991</v>
      </c>
      <c r="H2171">
        <v>26.2</v>
      </c>
      <c r="I2171">
        <v>9.5</v>
      </c>
      <c r="J2171">
        <v>95</v>
      </c>
      <c r="K2171">
        <v>97</v>
      </c>
      <c r="L2171">
        <v>97</v>
      </c>
      <c r="M2171">
        <v>100</v>
      </c>
      <c r="N2171" s="4">
        <v>31480</v>
      </c>
      <c r="O2171" s="1">
        <v>6.7360199999999999</v>
      </c>
      <c r="P2171" s="1">
        <v>9.0112699999999997</v>
      </c>
      <c r="Q2171" s="1">
        <v>46931.014999999999</v>
      </c>
      <c r="R2171" s="1"/>
    </row>
    <row r="2172" spans="1:18" x14ac:dyDescent="0.2">
      <c r="A2172" t="s">
        <v>153</v>
      </c>
      <c r="B2172">
        <v>2011</v>
      </c>
      <c r="C2172" t="s">
        <v>24</v>
      </c>
      <c r="D2172" s="1">
        <v>82.354290000000006</v>
      </c>
      <c r="E2172" s="1">
        <v>63.168419999999998</v>
      </c>
      <c r="F2172" s="2">
        <v>3.0149999999999999E-3</v>
      </c>
      <c r="G2172" s="2">
        <v>8.5783399999999901</v>
      </c>
      <c r="H2172">
        <v>26.1</v>
      </c>
      <c r="I2172">
        <v>9.8000000000000007</v>
      </c>
      <c r="J2172">
        <v>97</v>
      </c>
      <c r="K2172">
        <v>97</v>
      </c>
      <c r="L2172">
        <v>97</v>
      </c>
      <c r="M2172">
        <v>100</v>
      </c>
      <c r="N2172" s="4">
        <v>31510</v>
      </c>
      <c r="O2172" s="1">
        <v>6.6950399999999997</v>
      </c>
      <c r="P2172" s="1">
        <v>9.0782500000000006</v>
      </c>
      <c r="Q2172" s="1">
        <v>47084.24</v>
      </c>
      <c r="R2172" s="1"/>
    </row>
    <row r="2173" spans="1:18" x14ac:dyDescent="0.2">
      <c r="A2173" t="s">
        <v>153</v>
      </c>
      <c r="B2173">
        <v>2012</v>
      </c>
      <c r="C2173" t="s">
        <v>24</v>
      </c>
      <c r="D2173" s="1">
        <v>82.397379999999998</v>
      </c>
      <c r="E2173" s="1">
        <v>60.904759999999897</v>
      </c>
      <c r="F2173" s="2">
        <v>2.9199999999999999E-3</v>
      </c>
      <c r="G2173" s="2">
        <v>8.4436400000000003</v>
      </c>
      <c r="H2173">
        <v>26.1</v>
      </c>
      <c r="I2173">
        <v>10</v>
      </c>
      <c r="J2173">
        <v>97</v>
      </c>
      <c r="K2173">
        <v>97</v>
      </c>
      <c r="L2173">
        <v>97</v>
      </c>
      <c r="M2173">
        <v>99.986170000000001</v>
      </c>
      <c r="N2173" s="4">
        <v>31760</v>
      </c>
      <c r="O2173" s="1">
        <v>6.5477999999999996</v>
      </c>
      <c r="P2173" s="1">
        <v>9.0715199999999996</v>
      </c>
      <c r="Q2173" s="1">
        <v>47063.06</v>
      </c>
      <c r="R2173" s="1"/>
    </row>
    <row r="2174" spans="1:18" x14ac:dyDescent="0.2">
      <c r="A2174" t="s">
        <v>153</v>
      </c>
      <c r="B2174">
        <v>2013</v>
      </c>
      <c r="C2174" t="s">
        <v>24</v>
      </c>
      <c r="D2174" s="1">
        <v>82.896789999999996</v>
      </c>
      <c r="E2174" s="1">
        <v>58.860659999999903</v>
      </c>
      <c r="F2174" s="2">
        <v>2.82E-3</v>
      </c>
      <c r="G2174" s="2">
        <v>8.3919499999999996</v>
      </c>
      <c r="H2174">
        <v>26</v>
      </c>
      <c r="I2174">
        <v>10.199999999999999</v>
      </c>
      <c r="J2174">
        <v>95</v>
      </c>
      <c r="K2174">
        <v>96</v>
      </c>
      <c r="L2174">
        <v>96</v>
      </c>
      <c r="M2174">
        <v>99.956630000000004</v>
      </c>
      <c r="N2174" s="4">
        <v>32430</v>
      </c>
      <c r="O2174" s="1">
        <v>6.4049399999999999</v>
      </c>
      <c r="P2174" s="1">
        <v>9.0201499999999992</v>
      </c>
      <c r="Q2174" s="1">
        <v>46930.555</v>
      </c>
      <c r="R2174" s="1"/>
    </row>
    <row r="2175" spans="1:18" x14ac:dyDescent="0.2">
      <c r="A2175" t="s">
        <v>153</v>
      </c>
      <c r="B2175">
        <v>2014</v>
      </c>
      <c r="C2175" t="s">
        <v>24</v>
      </c>
      <c r="D2175" s="1">
        <v>83.012479999999996</v>
      </c>
      <c r="E2175" s="1">
        <v>57.572309999999902</v>
      </c>
      <c r="F2175" s="2">
        <v>2.7199999999999898E-3</v>
      </c>
      <c r="G2175" s="2">
        <v>7.6691799999999999</v>
      </c>
      <c r="H2175">
        <v>26</v>
      </c>
      <c r="I2175">
        <v>10.4</v>
      </c>
      <c r="J2175">
        <v>96</v>
      </c>
      <c r="K2175">
        <v>97</v>
      </c>
      <c r="L2175">
        <v>97</v>
      </c>
      <c r="M2175">
        <v>99.926940000000002</v>
      </c>
      <c r="N2175" s="4">
        <v>33600</v>
      </c>
      <c r="O2175" s="1">
        <v>6.3524500000000002</v>
      </c>
      <c r="P2175" s="1">
        <v>9.0236300000000007</v>
      </c>
      <c r="Q2175" s="1">
        <v>46777.925000000003</v>
      </c>
      <c r="R2175" s="1"/>
    </row>
    <row r="2176" spans="1:18" x14ac:dyDescent="0.2">
      <c r="A2176" t="s">
        <v>153</v>
      </c>
      <c r="B2176">
        <v>2015</v>
      </c>
      <c r="C2176" t="s">
        <v>24</v>
      </c>
      <c r="D2176" s="1">
        <v>82.726969999999994</v>
      </c>
      <c r="E2176" s="1">
        <v>57.710329999999999</v>
      </c>
      <c r="F2176" s="2">
        <v>2.6149999999999902E-3</v>
      </c>
      <c r="G2176" s="2">
        <v>10.345039999999999</v>
      </c>
      <c r="H2176">
        <v>26</v>
      </c>
      <c r="I2176">
        <v>10.6</v>
      </c>
      <c r="J2176">
        <v>96</v>
      </c>
      <c r="K2176">
        <v>97</v>
      </c>
      <c r="L2176">
        <v>97</v>
      </c>
      <c r="M2176">
        <v>99.926730000000006</v>
      </c>
      <c r="N2176" s="4">
        <v>34930</v>
      </c>
      <c r="O2176" s="1">
        <v>6.4876300000000002</v>
      </c>
      <c r="P2176" s="1">
        <v>9.1092499999999994</v>
      </c>
      <c r="Q2176" s="1">
        <v>46671.925999999999</v>
      </c>
      <c r="R2176" s="1"/>
    </row>
    <row r="2177" spans="1:18" x14ac:dyDescent="0.2">
      <c r="A2177" t="s">
        <v>153</v>
      </c>
      <c r="B2177">
        <v>2016</v>
      </c>
      <c r="C2177" t="s">
        <v>24</v>
      </c>
      <c r="D2177" s="1">
        <v>83.079119999999904</v>
      </c>
      <c r="E2177" s="1">
        <v>55.787779999999998</v>
      </c>
      <c r="F2177" s="2">
        <v>2.5100000000000001E-3</v>
      </c>
      <c r="G2177" s="2">
        <v>10.800050000000001</v>
      </c>
      <c r="H2177">
        <v>25.9</v>
      </c>
      <c r="I2177">
        <v>10.8</v>
      </c>
      <c r="J2177">
        <v>97</v>
      </c>
      <c r="K2177">
        <v>97</v>
      </c>
      <c r="L2177">
        <v>97</v>
      </c>
      <c r="M2177">
        <v>99.926509999999993</v>
      </c>
      <c r="N2177" s="4">
        <v>36750</v>
      </c>
      <c r="O2177" s="1">
        <v>6.3778699999999997</v>
      </c>
      <c r="P2177" s="1">
        <v>8.9714100000000006</v>
      </c>
      <c r="Q2177" s="1">
        <v>46634.14</v>
      </c>
      <c r="R2177" s="1"/>
    </row>
    <row r="2178" spans="1:18" x14ac:dyDescent="0.2">
      <c r="A2178" t="s">
        <v>154</v>
      </c>
      <c r="B2178">
        <v>2000</v>
      </c>
      <c r="C2178" t="s">
        <v>24</v>
      </c>
      <c r="D2178" s="1">
        <v>70.92174</v>
      </c>
      <c r="E2178" s="1">
        <v>215.6978</v>
      </c>
      <c r="F2178" s="2">
        <v>9.4750000000000008E-3</v>
      </c>
      <c r="G2178" s="2">
        <v>9.0329199999999901</v>
      </c>
      <c r="H2178">
        <v>25.4</v>
      </c>
      <c r="I2178">
        <v>3.2</v>
      </c>
      <c r="J2178">
        <v>93</v>
      </c>
      <c r="K2178">
        <v>93</v>
      </c>
      <c r="L2178">
        <v>93</v>
      </c>
      <c r="M2178">
        <v>99.114779999999996</v>
      </c>
      <c r="N2178" s="4">
        <v>9070</v>
      </c>
      <c r="O2178" s="1">
        <v>3.92171</v>
      </c>
      <c r="P2178" s="1">
        <v>5.1645099999999999</v>
      </c>
      <c r="Q2178" s="1">
        <v>1399.1120000000001</v>
      </c>
      <c r="R2178" s="1"/>
    </row>
    <row r="2179" spans="1:18" x14ac:dyDescent="0.2">
      <c r="A2179" t="s">
        <v>154</v>
      </c>
      <c r="B2179">
        <v>2001</v>
      </c>
      <c r="C2179" t="s">
        <v>24</v>
      </c>
      <c r="D2179" s="1">
        <v>70.912109999999998</v>
      </c>
      <c r="E2179" s="1">
        <v>223.6798</v>
      </c>
      <c r="F2179" s="2">
        <v>8.4399999999999996E-3</v>
      </c>
      <c r="G2179" s="2">
        <v>10.1030199999999</v>
      </c>
      <c r="H2179">
        <v>25.5</v>
      </c>
      <c r="I2179">
        <v>3.3</v>
      </c>
      <c r="J2179">
        <v>95</v>
      </c>
      <c r="K2179">
        <v>94</v>
      </c>
      <c r="L2179">
        <v>94</v>
      </c>
      <c r="M2179">
        <v>99.154700000000005</v>
      </c>
      <c r="N2179" s="4">
        <v>9810</v>
      </c>
      <c r="O2179" s="1">
        <v>3.7412000000000001</v>
      </c>
      <c r="P2179" s="1">
        <v>4.7879399999999999</v>
      </c>
      <c r="Q2179" s="1">
        <v>1391.73</v>
      </c>
      <c r="R2179" s="1"/>
    </row>
    <row r="2180" spans="1:18" x14ac:dyDescent="0.2">
      <c r="A2180" t="s">
        <v>154</v>
      </c>
      <c r="B2180">
        <v>2002</v>
      </c>
      <c r="C2180" t="s">
        <v>24</v>
      </c>
      <c r="D2180" s="1">
        <v>71.339469999999906</v>
      </c>
      <c r="E2180" s="1">
        <v>210.1713</v>
      </c>
      <c r="F2180" s="2">
        <v>7.5649999999999997E-3</v>
      </c>
      <c r="G2180" s="2">
        <v>12.16</v>
      </c>
      <c r="H2180">
        <v>25.6</v>
      </c>
      <c r="I2180">
        <v>3.3</v>
      </c>
      <c r="J2180">
        <v>95</v>
      </c>
      <c r="K2180">
        <v>94</v>
      </c>
      <c r="L2180">
        <v>94</v>
      </c>
      <c r="M2180">
        <v>99.194950000000006</v>
      </c>
      <c r="N2180" s="4">
        <v>11050</v>
      </c>
      <c r="O2180" s="1">
        <v>3.6018199999999898</v>
      </c>
      <c r="P2180" s="1">
        <v>4.73278</v>
      </c>
      <c r="Q2180" s="1">
        <v>1382.732</v>
      </c>
      <c r="R2180" s="1"/>
    </row>
    <row r="2181" spans="1:18" x14ac:dyDescent="0.2">
      <c r="A2181" t="s">
        <v>154</v>
      </c>
      <c r="B2181">
        <v>2003</v>
      </c>
      <c r="C2181" t="s">
        <v>24</v>
      </c>
      <c r="D2181" s="1">
        <v>72.056790000000007</v>
      </c>
      <c r="E2181" s="1">
        <v>197.11160000000001</v>
      </c>
      <c r="F2181" s="2">
        <v>6.8849999999999996E-3</v>
      </c>
      <c r="G2181" s="2">
        <v>11.64</v>
      </c>
      <c r="H2181">
        <v>25.7</v>
      </c>
      <c r="I2181">
        <v>3.4</v>
      </c>
      <c r="J2181">
        <v>95</v>
      </c>
      <c r="K2181">
        <v>95</v>
      </c>
      <c r="L2181">
        <v>94</v>
      </c>
      <c r="M2181">
        <v>99.235529999999997</v>
      </c>
      <c r="N2181" s="4">
        <v>12360</v>
      </c>
      <c r="O2181" s="1">
        <v>3.70886</v>
      </c>
      <c r="P2181" s="1">
        <v>4.8812300000000004</v>
      </c>
      <c r="Q2181" s="1">
        <v>1372.9089999999901</v>
      </c>
      <c r="R2181" s="1"/>
    </row>
    <row r="2182" spans="1:18" x14ac:dyDescent="0.2">
      <c r="A2182" t="s">
        <v>154</v>
      </c>
      <c r="B2182">
        <v>2004</v>
      </c>
      <c r="C2182" t="s">
        <v>24</v>
      </c>
      <c r="D2182" s="1">
        <v>72.436989999999994</v>
      </c>
      <c r="E2182" s="1">
        <v>193.4905</v>
      </c>
      <c r="F2182" s="2">
        <v>6.3200000000000001E-3</v>
      </c>
      <c r="G2182" s="2">
        <v>15.52</v>
      </c>
      <c r="H2182">
        <v>25.8</v>
      </c>
      <c r="I2182">
        <v>3.5</v>
      </c>
      <c r="J2182">
        <v>96</v>
      </c>
      <c r="K2182">
        <v>95</v>
      </c>
      <c r="L2182">
        <v>94</v>
      </c>
      <c r="M2182">
        <v>99.276439999999994</v>
      </c>
      <c r="N2182" s="4">
        <v>13710</v>
      </c>
      <c r="O2182" s="1">
        <v>3.8114199999999898</v>
      </c>
      <c r="P2182" s="1">
        <v>5.1557199999999996</v>
      </c>
      <c r="Q2182" s="1">
        <v>1363.5650000000001</v>
      </c>
      <c r="R2182" s="1"/>
    </row>
    <row r="2183" spans="1:18" x14ac:dyDescent="0.2">
      <c r="A2183" t="s">
        <v>154</v>
      </c>
      <c r="B2183">
        <v>2005</v>
      </c>
      <c r="C2183" t="s">
        <v>24</v>
      </c>
      <c r="D2183" s="1">
        <v>72.995639999999995</v>
      </c>
      <c r="E2183" s="1">
        <v>187.3081</v>
      </c>
      <c r="F2183" s="2">
        <v>5.8199999999999997E-3</v>
      </c>
      <c r="G2183" s="2">
        <v>16.579999999999998</v>
      </c>
      <c r="H2183">
        <v>25.8</v>
      </c>
      <c r="I2183">
        <v>3.7</v>
      </c>
      <c r="J2183">
        <v>96</v>
      </c>
      <c r="K2183">
        <v>96</v>
      </c>
      <c r="L2183">
        <v>96</v>
      </c>
      <c r="M2183">
        <v>99.317700000000002</v>
      </c>
      <c r="N2183" s="4">
        <v>15870</v>
      </c>
      <c r="O2183" s="1">
        <v>3.7665500000000001</v>
      </c>
      <c r="P2183" s="1">
        <v>5.0913199999999996</v>
      </c>
      <c r="Q2183" s="1">
        <v>1355.6479999999999</v>
      </c>
      <c r="R2183" s="1"/>
    </row>
    <row r="2184" spans="1:18" x14ac:dyDescent="0.2">
      <c r="A2184" t="s">
        <v>154</v>
      </c>
      <c r="B2184">
        <v>2006</v>
      </c>
      <c r="C2184" t="s">
        <v>24</v>
      </c>
      <c r="D2184" s="1">
        <v>73.203029999999998</v>
      </c>
      <c r="E2184" s="1">
        <v>185.74029999999999</v>
      </c>
      <c r="F2184" s="2">
        <v>5.3749999999999996E-3</v>
      </c>
      <c r="G2184" s="2">
        <v>17.87</v>
      </c>
      <c r="H2184">
        <v>25.9</v>
      </c>
      <c r="I2184">
        <v>3.8</v>
      </c>
      <c r="J2184">
        <v>96</v>
      </c>
      <c r="K2184">
        <v>95</v>
      </c>
      <c r="L2184">
        <v>95</v>
      </c>
      <c r="M2184">
        <v>99.359269999999995</v>
      </c>
      <c r="N2184" s="4">
        <v>18260</v>
      </c>
      <c r="O2184" s="1">
        <v>3.5720299999999998</v>
      </c>
      <c r="P2184" s="1">
        <v>4.7789799999999998</v>
      </c>
      <c r="Q2184" s="1">
        <v>1349.3629999999901</v>
      </c>
      <c r="R2184" s="1"/>
    </row>
    <row r="2185" spans="1:18" x14ac:dyDescent="0.2">
      <c r="A2185" t="s">
        <v>154</v>
      </c>
      <c r="B2185">
        <v>2007</v>
      </c>
      <c r="C2185" t="s">
        <v>24</v>
      </c>
      <c r="D2185" s="1">
        <v>73.287869999999998</v>
      </c>
      <c r="E2185" s="1">
        <v>186.5316</v>
      </c>
      <c r="F2185" s="2">
        <v>4.9549999999999898E-3</v>
      </c>
      <c r="G2185" s="2">
        <v>17.470960000000002</v>
      </c>
      <c r="H2185">
        <v>26</v>
      </c>
      <c r="I2185">
        <v>4</v>
      </c>
      <c r="J2185">
        <v>96</v>
      </c>
      <c r="K2185">
        <v>95</v>
      </c>
      <c r="L2185">
        <v>95</v>
      </c>
      <c r="M2185">
        <v>99.401179999999997</v>
      </c>
      <c r="N2185" s="4">
        <v>20450</v>
      </c>
      <c r="O2185" s="1">
        <v>3.7749899999999998</v>
      </c>
      <c r="P2185" s="1">
        <v>5.0300399999999996</v>
      </c>
      <c r="Q2185" s="1">
        <v>1344.296</v>
      </c>
      <c r="R2185" s="1"/>
    </row>
    <row r="2186" spans="1:18" x14ac:dyDescent="0.2">
      <c r="A2186" t="s">
        <v>154</v>
      </c>
      <c r="B2186">
        <v>2008</v>
      </c>
      <c r="C2186" t="s">
        <v>24</v>
      </c>
      <c r="D2186" s="1">
        <v>74.402769999999904</v>
      </c>
      <c r="E2186" s="1">
        <v>164.49299999999999</v>
      </c>
      <c r="F2186" s="2">
        <v>4.5500000000000002E-3</v>
      </c>
      <c r="G2186" s="2">
        <v>16.612179999999999</v>
      </c>
      <c r="H2186">
        <v>26</v>
      </c>
      <c r="I2186">
        <v>4.2</v>
      </c>
      <c r="J2186">
        <v>95</v>
      </c>
      <c r="K2186">
        <v>95</v>
      </c>
      <c r="L2186">
        <v>95</v>
      </c>
      <c r="M2186">
        <v>99.443439999999995</v>
      </c>
      <c r="N2186" s="4">
        <v>21470</v>
      </c>
      <c r="O2186" s="1">
        <v>4.3851100000000001</v>
      </c>
      <c r="P2186" s="1">
        <v>5.7521599999999999</v>
      </c>
      <c r="Q2186" s="1">
        <v>1340.0729999999901</v>
      </c>
      <c r="R2186" s="1"/>
    </row>
    <row r="2187" spans="1:18" x14ac:dyDescent="0.2">
      <c r="A2187" t="s">
        <v>154</v>
      </c>
      <c r="B2187">
        <v>2009</v>
      </c>
      <c r="C2187" t="s">
        <v>24</v>
      </c>
      <c r="D2187" s="1">
        <v>75.182760000000002</v>
      </c>
      <c r="E2187" s="1">
        <v>153.58580000000001</v>
      </c>
      <c r="F2187" s="2">
        <v>4.13E-3</v>
      </c>
      <c r="G2187" s="2">
        <v>14.659979999999999</v>
      </c>
      <c r="H2187">
        <v>26.1</v>
      </c>
      <c r="I2187">
        <v>4.4000000000000004</v>
      </c>
      <c r="J2187">
        <v>95</v>
      </c>
      <c r="K2187">
        <v>95</v>
      </c>
      <c r="L2187">
        <v>95</v>
      </c>
      <c r="M2187">
        <v>99.486050000000006</v>
      </c>
      <c r="N2187" s="4">
        <v>19880</v>
      </c>
      <c r="O2187" s="1">
        <v>5.0488299999999997</v>
      </c>
      <c r="P2187" s="1">
        <v>6.5425500000000003</v>
      </c>
      <c r="Q2187" s="1">
        <v>1336.135</v>
      </c>
      <c r="R2187" s="1"/>
    </row>
    <row r="2188" spans="1:18" x14ac:dyDescent="0.2">
      <c r="A2188" t="s">
        <v>154</v>
      </c>
      <c r="B2188">
        <v>2010</v>
      </c>
      <c r="C2188" t="s">
        <v>24</v>
      </c>
      <c r="D2188" s="1">
        <v>75.893479999999997</v>
      </c>
      <c r="E2188" s="1">
        <v>134.49690000000001</v>
      </c>
      <c r="F2188" s="2">
        <v>3.7399999999999998E-3</v>
      </c>
      <c r="G2188" s="2">
        <v>14.830439999999999</v>
      </c>
      <c r="H2188">
        <v>26.1</v>
      </c>
      <c r="I2188">
        <v>4.7</v>
      </c>
      <c r="J2188">
        <v>95</v>
      </c>
      <c r="K2188">
        <v>94</v>
      </c>
      <c r="L2188">
        <v>94</v>
      </c>
      <c r="M2188">
        <v>99.528980000000004</v>
      </c>
      <c r="N2188" s="4">
        <v>20440</v>
      </c>
      <c r="O2188" s="1">
        <v>4.6994800000000003</v>
      </c>
      <c r="P2188" s="1">
        <v>6.3336899999999998</v>
      </c>
      <c r="Q2188" s="1">
        <v>1332.1010000000001</v>
      </c>
      <c r="R2188" s="1"/>
    </row>
    <row r="2189" spans="1:18" x14ac:dyDescent="0.2">
      <c r="A2189" t="s">
        <v>154</v>
      </c>
      <c r="B2189">
        <v>2011</v>
      </c>
      <c r="C2189" t="s">
        <v>24</v>
      </c>
      <c r="D2189" s="1">
        <v>76.343389999999999</v>
      </c>
      <c r="E2189" s="1">
        <v>136.47909999999999</v>
      </c>
      <c r="F2189" s="2">
        <v>3.4199999999999999E-3</v>
      </c>
      <c r="G2189" s="2">
        <v>16.182009999999998</v>
      </c>
      <c r="H2189">
        <v>26.2</v>
      </c>
      <c r="I2189">
        <v>4.9000000000000004</v>
      </c>
      <c r="J2189">
        <v>94</v>
      </c>
      <c r="K2189">
        <v>93</v>
      </c>
      <c r="L2189">
        <v>93</v>
      </c>
      <c r="M2189">
        <v>99.572249999999997</v>
      </c>
      <c r="N2189" s="4">
        <v>23310</v>
      </c>
      <c r="O2189" s="1">
        <v>4.3659499999999998</v>
      </c>
      <c r="P2189" s="1">
        <v>5.8226599999999999</v>
      </c>
      <c r="Q2189" s="1">
        <v>1327.7089999999901</v>
      </c>
      <c r="R2189" s="1"/>
    </row>
    <row r="2190" spans="1:18" x14ac:dyDescent="0.2">
      <c r="A2190" t="s">
        <v>154</v>
      </c>
      <c r="B2190">
        <v>2012</v>
      </c>
      <c r="C2190" t="s">
        <v>24</v>
      </c>
      <c r="D2190" s="1">
        <v>76.504230000000007</v>
      </c>
      <c r="E2190" s="1">
        <v>133.87190000000001</v>
      </c>
      <c r="F2190" s="2">
        <v>3.1849999999999999E-3</v>
      </c>
      <c r="G2190" s="2">
        <v>16.90558</v>
      </c>
      <c r="H2190">
        <v>26.2</v>
      </c>
      <c r="I2190">
        <v>5.2</v>
      </c>
      <c r="J2190">
        <v>94</v>
      </c>
      <c r="K2190">
        <v>94</v>
      </c>
      <c r="L2190">
        <v>94</v>
      </c>
      <c r="M2190">
        <v>99.617289999999997</v>
      </c>
      <c r="N2190" s="4">
        <v>24970</v>
      </c>
      <c r="O2190" s="1">
        <v>4.4366000000000003</v>
      </c>
      <c r="P2190" s="1">
        <v>5.82775</v>
      </c>
      <c r="Q2190" s="1">
        <v>1323.1589999999901</v>
      </c>
      <c r="R2190" s="1"/>
    </row>
    <row r="2191" spans="1:18" x14ac:dyDescent="0.2">
      <c r="A2191" t="s">
        <v>154</v>
      </c>
      <c r="B2191">
        <v>2013</v>
      </c>
      <c r="C2191" t="s">
        <v>24</v>
      </c>
      <c r="D2191" s="1">
        <v>77.110479999999995</v>
      </c>
      <c r="E2191" s="1">
        <v>121.5701</v>
      </c>
      <c r="F2191" s="2">
        <v>3.045E-3</v>
      </c>
      <c r="G2191" s="2">
        <v>17.76803</v>
      </c>
      <c r="H2191">
        <v>26.3</v>
      </c>
      <c r="I2191">
        <v>5.5</v>
      </c>
      <c r="J2191">
        <v>94</v>
      </c>
      <c r="K2191">
        <v>94</v>
      </c>
      <c r="L2191">
        <v>94</v>
      </c>
      <c r="M2191">
        <v>99.663560000000004</v>
      </c>
      <c r="N2191" s="4">
        <v>26860</v>
      </c>
      <c r="O2191" s="1">
        <v>4.5345800000000001</v>
      </c>
      <c r="P2191" s="1">
        <v>6.0098399999999996</v>
      </c>
      <c r="Q2191" s="1">
        <v>1319.0619999999999</v>
      </c>
      <c r="R2191" s="1"/>
    </row>
    <row r="2192" spans="1:18" x14ac:dyDescent="0.2">
      <c r="A2192" t="s">
        <v>154</v>
      </c>
      <c r="B2192">
        <v>2014</v>
      </c>
      <c r="C2192" t="s">
        <v>24</v>
      </c>
      <c r="D2192" s="1">
        <v>77.157609999999906</v>
      </c>
      <c r="E2192" s="1">
        <v>123.5381</v>
      </c>
      <c r="F2192" s="2">
        <v>2.9299999999999999E-3</v>
      </c>
      <c r="G2192" s="2">
        <v>17.349350000000001</v>
      </c>
      <c r="H2192">
        <v>26.3</v>
      </c>
      <c r="I2192">
        <v>5.7</v>
      </c>
      <c r="J2192">
        <v>93</v>
      </c>
      <c r="K2192">
        <v>93</v>
      </c>
      <c r="L2192">
        <v>93</v>
      </c>
      <c r="M2192">
        <v>99.709409999999906</v>
      </c>
      <c r="N2192" s="4">
        <v>28140</v>
      </c>
      <c r="O2192" s="1">
        <v>4.6104000000000003</v>
      </c>
      <c r="P2192" s="1">
        <v>6.1167899999999999</v>
      </c>
      <c r="Q2192" s="1">
        <v>1316.277</v>
      </c>
      <c r="R2192" s="1"/>
    </row>
    <row r="2193" spans="1:18" x14ac:dyDescent="0.2">
      <c r="A2193" t="s">
        <v>154</v>
      </c>
      <c r="B2193">
        <v>2015</v>
      </c>
      <c r="C2193" t="s">
        <v>24</v>
      </c>
      <c r="D2193" s="1">
        <v>77.656660000000002</v>
      </c>
      <c r="E2193" s="1">
        <v>115.7813</v>
      </c>
      <c r="F2193" s="2">
        <v>2.8300000000000001E-3</v>
      </c>
      <c r="G2193" s="2">
        <v>16.69623</v>
      </c>
      <c r="H2193">
        <v>26.4</v>
      </c>
      <c r="I2193">
        <v>6</v>
      </c>
      <c r="J2193">
        <v>93</v>
      </c>
      <c r="K2193">
        <v>93</v>
      </c>
      <c r="L2193">
        <v>93</v>
      </c>
      <c r="M2193">
        <v>99.710530000000006</v>
      </c>
      <c r="N2193" s="4">
        <v>28570</v>
      </c>
      <c r="O2193" s="1">
        <v>4.8116399999999997</v>
      </c>
      <c r="P2193" s="1">
        <v>6.3863000000000003</v>
      </c>
      <c r="Q2193" s="1">
        <v>1315.325</v>
      </c>
      <c r="R2193" s="1"/>
    </row>
    <row r="2194" spans="1:18" x14ac:dyDescent="0.2">
      <c r="A2194" t="s">
        <v>154</v>
      </c>
      <c r="B2194">
        <v>2016</v>
      </c>
      <c r="C2194" t="s">
        <v>24</v>
      </c>
      <c r="D2194" s="1">
        <v>77.762059999999906</v>
      </c>
      <c r="E2194" s="1">
        <v>118.55419999999999</v>
      </c>
      <c r="F2194" s="2">
        <v>2.7599999999999999E-3</v>
      </c>
      <c r="G2194" s="2">
        <v>15.95026</v>
      </c>
      <c r="H2194">
        <v>26.4</v>
      </c>
      <c r="I2194">
        <v>6.3</v>
      </c>
      <c r="J2194">
        <v>93</v>
      </c>
      <c r="K2194">
        <v>93</v>
      </c>
      <c r="L2194">
        <v>93</v>
      </c>
      <c r="M2194">
        <v>99.711650000000006</v>
      </c>
      <c r="N2194" s="4">
        <v>30200</v>
      </c>
      <c r="O2194" s="1">
        <v>4.9048400000000001</v>
      </c>
      <c r="P2194" s="1">
        <v>6.5033599999999998</v>
      </c>
      <c r="Q2194" s="1">
        <v>1316.51</v>
      </c>
      <c r="R2194" s="1"/>
    </row>
    <row r="2195" spans="1:18" x14ac:dyDescent="0.2">
      <c r="A2195" t="s">
        <v>155</v>
      </c>
      <c r="B2195">
        <v>2000</v>
      </c>
      <c r="C2195" t="s">
        <v>24</v>
      </c>
      <c r="D2195" s="1">
        <v>77.771029999999996</v>
      </c>
      <c r="E2195" s="1">
        <v>104.24509999999999</v>
      </c>
      <c r="F2195" s="2">
        <v>3.46E-3</v>
      </c>
      <c r="G2195" s="2">
        <v>8.8800000000000008</v>
      </c>
      <c r="H2195">
        <v>25.7</v>
      </c>
      <c r="I2195">
        <v>6.8</v>
      </c>
      <c r="J2195">
        <v>96</v>
      </c>
      <c r="K2195">
        <v>96</v>
      </c>
      <c r="L2195">
        <v>99</v>
      </c>
      <c r="M2195">
        <v>100</v>
      </c>
      <c r="N2195" s="4">
        <v>26590</v>
      </c>
      <c r="O2195" s="1">
        <v>5.0817899999999998</v>
      </c>
      <c r="P2195" s="1">
        <v>6.8429000000000002</v>
      </c>
      <c r="Q2195" s="1">
        <v>5187.9539999999997</v>
      </c>
      <c r="R2195" s="1"/>
    </row>
    <row r="2196" spans="1:18" x14ac:dyDescent="0.2">
      <c r="A2196" t="s">
        <v>155</v>
      </c>
      <c r="B2196">
        <v>2001</v>
      </c>
      <c r="C2196" t="s">
        <v>24</v>
      </c>
      <c r="D2196" s="1">
        <v>78.270899999999997</v>
      </c>
      <c r="E2196" s="1">
        <v>99.06738</v>
      </c>
      <c r="F2196" s="2">
        <v>3.3600000000000001E-3</v>
      </c>
      <c r="G2196" s="2">
        <v>8.94</v>
      </c>
      <c r="H2196">
        <v>25.8</v>
      </c>
      <c r="I2196">
        <v>6.9</v>
      </c>
      <c r="J2196">
        <v>96</v>
      </c>
      <c r="K2196">
        <v>95</v>
      </c>
      <c r="L2196">
        <v>98</v>
      </c>
      <c r="M2196">
        <v>100</v>
      </c>
      <c r="N2196" s="4">
        <v>27760</v>
      </c>
      <c r="O2196" s="1">
        <v>5.2260799999999996</v>
      </c>
      <c r="P2196" s="1">
        <v>6.9929500000000004</v>
      </c>
      <c r="Q2196" s="1">
        <v>5200.4769999999999</v>
      </c>
      <c r="R2196" s="1"/>
    </row>
    <row r="2197" spans="1:18" x14ac:dyDescent="0.2">
      <c r="A2197" t="s">
        <v>155</v>
      </c>
      <c r="B2197">
        <v>2002</v>
      </c>
      <c r="C2197" t="s">
        <v>24</v>
      </c>
      <c r="D2197" s="1">
        <v>78.432040000000001</v>
      </c>
      <c r="E2197" s="1">
        <v>97.002899999999997</v>
      </c>
      <c r="F2197" s="2">
        <v>3.2650000000000001E-3</v>
      </c>
      <c r="G2197" s="2">
        <v>9.25</v>
      </c>
      <c r="H2197">
        <v>25.8</v>
      </c>
      <c r="I2197">
        <v>7.1</v>
      </c>
      <c r="J2197">
        <v>96</v>
      </c>
      <c r="K2197">
        <v>95</v>
      </c>
      <c r="L2197">
        <v>98</v>
      </c>
      <c r="M2197">
        <v>100</v>
      </c>
      <c r="N2197" s="4">
        <v>28650</v>
      </c>
      <c r="O2197" s="1">
        <v>5.5621799999999997</v>
      </c>
      <c r="P2197" s="1">
        <v>7.3654099999999998</v>
      </c>
      <c r="Q2197" s="1">
        <v>5213.366</v>
      </c>
      <c r="R2197" s="1"/>
    </row>
    <row r="2198" spans="1:18" x14ac:dyDescent="0.2">
      <c r="A2198" t="s">
        <v>155</v>
      </c>
      <c r="B2198">
        <v>2003</v>
      </c>
      <c r="C2198" t="s">
        <v>24</v>
      </c>
      <c r="D2198" s="1">
        <v>78.731790000000004</v>
      </c>
      <c r="E2198" s="1">
        <v>96.902829999999994</v>
      </c>
      <c r="F2198" s="2">
        <v>3.1700000000000001E-3</v>
      </c>
      <c r="G2198" s="2">
        <v>9.31</v>
      </c>
      <c r="H2198">
        <v>25.8</v>
      </c>
      <c r="I2198">
        <v>7.2</v>
      </c>
      <c r="J2198">
        <v>97</v>
      </c>
      <c r="K2198">
        <v>96</v>
      </c>
      <c r="L2198">
        <v>98</v>
      </c>
      <c r="M2198">
        <v>100</v>
      </c>
      <c r="N2198" s="4">
        <v>28810</v>
      </c>
      <c r="O2198" s="1">
        <v>5.8381999999999996</v>
      </c>
      <c r="P2198" s="1">
        <v>7.6696399999999896</v>
      </c>
      <c r="Q2198" s="1">
        <v>5227.0929999999998</v>
      </c>
      <c r="R2198" s="1"/>
    </row>
    <row r="2199" spans="1:18" x14ac:dyDescent="0.2">
      <c r="A2199" t="s">
        <v>155</v>
      </c>
      <c r="B2199">
        <v>2004</v>
      </c>
      <c r="C2199" t="s">
        <v>24</v>
      </c>
      <c r="D2199" s="1">
        <v>78.954669999999993</v>
      </c>
      <c r="E2199" s="1">
        <v>100.7098</v>
      </c>
      <c r="F2199" s="2">
        <v>3.065E-3</v>
      </c>
      <c r="G2199" s="2">
        <v>9.89</v>
      </c>
      <c r="H2199">
        <v>25.9</v>
      </c>
      <c r="I2199">
        <v>7.3</v>
      </c>
      <c r="J2199">
        <v>97</v>
      </c>
      <c r="K2199">
        <v>96</v>
      </c>
      <c r="L2199">
        <v>98</v>
      </c>
      <c r="M2199">
        <v>100</v>
      </c>
      <c r="N2199" s="4">
        <v>31340</v>
      </c>
      <c r="O2199" s="1">
        <v>5.9749999999999996</v>
      </c>
      <c r="P2199" s="1">
        <v>7.7971599999999999</v>
      </c>
      <c r="Q2199" s="1">
        <v>5242.17</v>
      </c>
      <c r="R2199" s="1"/>
    </row>
    <row r="2200" spans="1:18" x14ac:dyDescent="0.2">
      <c r="A2200" t="s">
        <v>155</v>
      </c>
      <c r="B2200">
        <v>2005</v>
      </c>
      <c r="C2200" t="s">
        <v>24</v>
      </c>
      <c r="D2200" s="1">
        <v>79.207449999999994</v>
      </c>
      <c r="E2200" s="1">
        <v>99.974170000000001</v>
      </c>
      <c r="F2200" s="2">
        <v>2.9650000000000002E-3</v>
      </c>
      <c r="G2200" s="2">
        <v>9.9499999999999993</v>
      </c>
      <c r="H2200">
        <v>25.9</v>
      </c>
      <c r="I2200">
        <v>7.5</v>
      </c>
      <c r="J2200">
        <v>97</v>
      </c>
      <c r="K2200">
        <v>97</v>
      </c>
      <c r="L2200">
        <v>97</v>
      </c>
      <c r="M2200">
        <v>100</v>
      </c>
      <c r="N2200" s="4">
        <v>32130</v>
      </c>
      <c r="O2200" s="1">
        <v>6.14872</v>
      </c>
      <c r="P2200" s="1">
        <v>8.0039199999999902</v>
      </c>
      <c r="Q2200" s="1">
        <v>5258.9269999999997</v>
      </c>
      <c r="R2200" s="1"/>
    </row>
    <row r="2201" spans="1:18" x14ac:dyDescent="0.2">
      <c r="A2201" t="s">
        <v>155</v>
      </c>
      <c r="B2201">
        <v>2006</v>
      </c>
      <c r="C2201" t="s">
        <v>24</v>
      </c>
      <c r="D2201" s="1">
        <v>79.462620000000001</v>
      </c>
      <c r="E2201" s="1">
        <v>95.444739999999996</v>
      </c>
      <c r="F2201" s="2">
        <v>2.8600000000000001E-3</v>
      </c>
      <c r="G2201" s="2">
        <v>10.15</v>
      </c>
      <c r="H2201">
        <v>25.9</v>
      </c>
      <c r="I2201">
        <v>7.6</v>
      </c>
      <c r="J2201">
        <v>97</v>
      </c>
      <c r="K2201">
        <v>97</v>
      </c>
      <c r="L2201">
        <v>97</v>
      </c>
      <c r="M2201">
        <v>100</v>
      </c>
      <c r="N2201" s="4">
        <v>34690</v>
      </c>
      <c r="O2201" s="1">
        <v>6.2247000000000003</v>
      </c>
      <c r="P2201" s="1">
        <v>8.0097199999999997</v>
      </c>
      <c r="Q2201" s="1">
        <v>5277.491</v>
      </c>
      <c r="R2201" s="1"/>
    </row>
    <row r="2202" spans="1:18" x14ac:dyDescent="0.2">
      <c r="A2202" t="s">
        <v>155</v>
      </c>
      <c r="B2202">
        <v>2007</v>
      </c>
      <c r="C2202" t="s">
        <v>24</v>
      </c>
      <c r="D2202" s="1">
        <v>79.506029999999996</v>
      </c>
      <c r="E2202" s="1">
        <v>95.823499999999996</v>
      </c>
      <c r="F2202" s="2">
        <v>2.7599999999999999E-3</v>
      </c>
      <c r="G2202" s="2">
        <v>10.45</v>
      </c>
      <c r="H2202">
        <v>25.9</v>
      </c>
      <c r="I2202">
        <v>7.7</v>
      </c>
      <c r="J2202">
        <v>98</v>
      </c>
      <c r="K2202">
        <v>97</v>
      </c>
      <c r="L2202">
        <v>99</v>
      </c>
      <c r="M2202">
        <v>100</v>
      </c>
      <c r="N2202" s="4">
        <v>37820</v>
      </c>
      <c r="O2202" s="1">
        <v>6.0835299999999997</v>
      </c>
      <c r="P2202" s="1">
        <v>7.83127</v>
      </c>
      <c r="Q2202" s="1">
        <v>5297.7389999999996</v>
      </c>
      <c r="R2202" s="1"/>
    </row>
    <row r="2203" spans="1:18" x14ac:dyDescent="0.2">
      <c r="A2203" t="s">
        <v>155</v>
      </c>
      <c r="B2203">
        <v>2008</v>
      </c>
      <c r="C2203" t="s">
        <v>24</v>
      </c>
      <c r="D2203" s="1">
        <v>79.825159999999997</v>
      </c>
      <c r="E2203" s="1">
        <v>93.610500000000002</v>
      </c>
      <c r="F2203" s="2">
        <v>2.6649999999999998E-3</v>
      </c>
      <c r="G2203" s="2">
        <v>10.26</v>
      </c>
      <c r="H2203">
        <v>25.9</v>
      </c>
      <c r="I2203">
        <v>7.8</v>
      </c>
      <c r="J2203">
        <v>97</v>
      </c>
      <c r="K2203">
        <v>97</v>
      </c>
      <c r="L2203">
        <v>99</v>
      </c>
      <c r="M2203">
        <v>100</v>
      </c>
      <c r="N2203" s="4">
        <v>40040</v>
      </c>
      <c r="O2203" s="1">
        <v>6.29087</v>
      </c>
      <c r="P2203" s="1">
        <v>8.0908199999999901</v>
      </c>
      <c r="Q2203" s="1">
        <v>5319.4489999999996</v>
      </c>
      <c r="R2203" s="1"/>
    </row>
    <row r="2204" spans="1:18" x14ac:dyDescent="0.2">
      <c r="A2204" t="s">
        <v>155</v>
      </c>
      <c r="B2204">
        <v>2009</v>
      </c>
      <c r="C2204" t="s">
        <v>24</v>
      </c>
      <c r="D2204" s="1">
        <v>79.919690000000003</v>
      </c>
      <c r="E2204" s="1">
        <v>90.454070000000002</v>
      </c>
      <c r="F2204" s="2">
        <v>2.5799999999999998E-3</v>
      </c>
      <c r="G2204" s="2">
        <v>9.9600000000000009</v>
      </c>
      <c r="H2204">
        <v>26</v>
      </c>
      <c r="I2204">
        <v>7.9</v>
      </c>
      <c r="J2204">
        <v>98</v>
      </c>
      <c r="K2204">
        <v>99</v>
      </c>
      <c r="L2204">
        <v>99</v>
      </c>
      <c r="M2204">
        <v>100.00001</v>
      </c>
      <c r="N2204" s="4">
        <v>38320</v>
      </c>
      <c r="O2204" s="1">
        <v>6.9119899999999896</v>
      </c>
      <c r="P2204" s="1">
        <v>8.8798499999999994</v>
      </c>
      <c r="Q2204" s="1">
        <v>5342.2619999999997</v>
      </c>
      <c r="R2204" s="1"/>
    </row>
    <row r="2205" spans="1:18" x14ac:dyDescent="0.2">
      <c r="A2205" t="s">
        <v>155</v>
      </c>
      <c r="B2205">
        <v>2010</v>
      </c>
      <c r="C2205" t="s">
        <v>24</v>
      </c>
      <c r="D2205" s="1">
        <v>80.024100000000004</v>
      </c>
      <c r="E2205" s="1">
        <v>87.859480000000005</v>
      </c>
      <c r="F2205" s="2">
        <v>2.4949999999999998E-3</v>
      </c>
      <c r="G2205" s="2">
        <v>9.7200000000000006</v>
      </c>
      <c r="H2205">
        <v>26</v>
      </c>
      <c r="I2205">
        <v>8.1</v>
      </c>
      <c r="J2205">
        <v>98</v>
      </c>
      <c r="K2205">
        <v>99</v>
      </c>
      <c r="L2205">
        <v>99</v>
      </c>
      <c r="M2205">
        <v>100</v>
      </c>
      <c r="N2205" s="4">
        <v>39260</v>
      </c>
      <c r="O2205" s="1">
        <v>6.8586299999999998</v>
      </c>
      <c r="P2205" s="1">
        <v>8.8771199999999997</v>
      </c>
      <c r="Q2205" s="1">
        <v>5365.7819999999901</v>
      </c>
      <c r="R2205" s="1"/>
    </row>
    <row r="2206" spans="1:18" x14ac:dyDescent="0.2">
      <c r="A2206" t="s">
        <v>155</v>
      </c>
      <c r="B2206">
        <v>2011</v>
      </c>
      <c r="C2206" t="s">
        <v>24</v>
      </c>
      <c r="D2206" s="1">
        <v>80.465530000000001</v>
      </c>
      <c r="E2206" s="1">
        <v>84.184889999999996</v>
      </c>
      <c r="F2206" s="2">
        <v>2.4099999999999998E-3</v>
      </c>
      <c r="G2206" s="2">
        <v>9.81</v>
      </c>
      <c r="H2206">
        <v>26</v>
      </c>
      <c r="I2206">
        <v>8.1999999999999993</v>
      </c>
      <c r="J2206">
        <v>97</v>
      </c>
      <c r="K2206">
        <v>99</v>
      </c>
      <c r="L2206">
        <v>99</v>
      </c>
      <c r="M2206">
        <v>100</v>
      </c>
      <c r="N2206" s="4">
        <v>40870</v>
      </c>
      <c r="O2206" s="1">
        <v>6.9743300000000001</v>
      </c>
      <c r="P2206" s="1">
        <v>8.95763</v>
      </c>
      <c r="Q2206" s="1">
        <v>5390.0379999999996</v>
      </c>
      <c r="R2206" s="1"/>
    </row>
    <row r="2207" spans="1:18" x14ac:dyDescent="0.2">
      <c r="A2207" t="s">
        <v>155</v>
      </c>
      <c r="B2207">
        <v>2012</v>
      </c>
      <c r="C2207" t="s">
        <v>24</v>
      </c>
      <c r="D2207" s="1">
        <v>80.591890000000006</v>
      </c>
      <c r="E2207" s="1">
        <v>80.425370000000001</v>
      </c>
      <c r="F2207" s="2">
        <v>2.3149999999999998E-3</v>
      </c>
      <c r="G2207" s="2">
        <v>9.27</v>
      </c>
      <c r="H2207">
        <v>26</v>
      </c>
      <c r="I2207">
        <v>8.4</v>
      </c>
      <c r="J2207">
        <v>97</v>
      </c>
      <c r="K2207">
        <v>99</v>
      </c>
      <c r="L2207">
        <v>99</v>
      </c>
      <c r="M2207">
        <v>100.00001</v>
      </c>
      <c r="N2207" s="4">
        <v>40830</v>
      </c>
      <c r="O2207" s="1">
        <v>7.2969499999999998</v>
      </c>
      <c r="P2207" s="1">
        <v>9.3015299999999996</v>
      </c>
      <c r="Q2207" s="1">
        <v>5414.77</v>
      </c>
      <c r="R2207" s="1"/>
    </row>
    <row r="2208" spans="1:18" x14ac:dyDescent="0.2">
      <c r="A2208" t="s">
        <v>155</v>
      </c>
      <c r="B2208">
        <v>2013</v>
      </c>
      <c r="C2208" t="s">
        <v>24</v>
      </c>
      <c r="D2208" s="1">
        <v>80.936099999999996</v>
      </c>
      <c r="E2208" s="1">
        <v>77.563059999999993</v>
      </c>
      <c r="F2208" s="2">
        <v>2.2100000000000002E-3</v>
      </c>
      <c r="G2208" s="2">
        <v>9.08</v>
      </c>
      <c r="H2208">
        <v>26</v>
      </c>
      <c r="I2208">
        <v>8.6</v>
      </c>
      <c r="J2208">
        <v>97</v>
      </c>
      <c r="K2208">
        <v>98</v>
      </c>
      <c r="L2208">
        <v>98</v>
      </c>
      <c r="M2208">
        <v>100</v>
      </c>
      <c r="N2208" s="4">
        <v>41430</v>
      </c>
      <c r="O2208" s="1">
        <v>6.7524499999999996</v>
      </c>
      <c r="P2208" s="1">
        <v>8.6726500000000009</v>
      </c>
      <c r="Q2208" s="1">
        <v>5438.982</v>
      </c>
      <c r="R2208" s="1"/>
    </row>
    <row r="2209" spans="1:18" x14ac:dyDescent="0.2">
      <c r="A2209" t="s">
        <v>155</v>
      </c>
      <c r="B2209">
        <v>2014</v>
      </c>
      <c r="C2209" t="s">
        <v>24</v>
      </c>
      <c r="D2209" s="1">
        <v>81.100899999999996</v>
      </c>
      <c r="E2209" s="1">
        <v>73.031719999999893</v>
      </c>
      <c r="F2209" s="2">
        <v>2.0899999999999998E-3</v>
      </c>
      <c r="G2209" s="2">
        <v>8.76</v>
      </c>
      <c r="H2209">
        <v>25.9</v>
      </c>
      <c r="I2209">
        <v>8.6999999999999993</v>
      </c>
      <c r="J2209">
        <v>96</v>
      </c>
      <c r="K2209">
        <v>98</v>
      </c>
      <c r="L2209">
        <v>98</v>
      </c>
      <c r="M2209">
        <v>100</v>
      </c>
      <c r="N2209" s="4">
        <v>41850</v>
      </c>
      <c r="O2209" s="1">
        <v>7.4161700000000002</v>
      </c>
      <c r="P2209" s="1">
        <v>9.4930699999999995</v>
      </c>
      <c r="Q2209" s="1">
        <v>5461.4110000000001</v>
      </c>
      <c r="R2209" s="1"/>
    </row>
    <row r="2210" spans="1:18" x14ac:dyDescent="0.2">
      <c r="A2210" t="s">
        <v>155</v>
      </c>
      <c r="B2210">
        <v>2015</v>
      </c>
      <c r="C2210" t="s">
        <v>24</v>
      </c>
      <c r="D2210" s="1">
        <v>81.397980000000004</v>
      </c>
      <c r="E2210" s="1">
        <v>69.515829999999994</v>
      </c>
      <c r="F2210" s="2">
        <v>1.9399999999999899E-3</v>
      </c>
      <c r="G2210" s="2">
        <v>8.52</v>
      </c>
      <c r="H2210">
        <v>25.9</v>
      </c>
      <c r="I2210">
        <v>8.9</v>
      </c>
      <c r="J2210">
        <v>95</v>
      </c>
      <c r="K2210">
        <v>97</v>
      </c>
      <c r="L2210">
        <v>97</v>
      </c>
      <c r="M2210">
        <v>100</v>
      </c>
      <c r="N2210" s="4">
        <v>42640</v>
      </c>
      <c r="O2210" s="1">
        <v>7.5303899999999997</v>
      </c>
      <c r="P2210" s="1">
        <v>9.7041199999999996</v>
      </c>
      <c r="Q2210" s="1">
        <v>5481.1219999999903</v>
      </c>
      <c r="R2210" s="1"/>
    </row>
    <row r="2211" spans="1:18" x14ac:dyDescent="0.2">
      <c r="A2211" t="s">
        <v>155</v>
      </c>
      <c r="B2211">
        <v>2016</v>
      </c>
      <c r="C2211" t="s">
        <v>24</v>
      </c>
      <c r="D2211" s="1">
        <v>81.447209999999998</v>
      </c>
      <c r="E2211" s="1">
        <v>70.181849999999997</v>
      </c>
      <c r="F2211" s="2">
        <v>1.7899999999999999E-3</v>
      </c>
      <c r="G2211" s="2">
        <v>8.44</v>
      </c>
      <c r="H2211">
        <v>25.9</v>
      </c>
      <c r="I2211">
        <v>9.1</v>
      </c>
      <c r="J2211">
        <v>94</v>
      </c>
      <c r="K2211">
        <v>92</v>
      </c>
      <c r="L2211">
        <v>92</v>
      </c>
      <c r="M2211">
        <v>100</v>
      </c>
      <c r="N2211" s="4">
        <v>44330</v>
      </c>
      <c r="O2211" s="1">
        <v>7.2142799999999996</v>
      </c>
      <c r="P2211" s="1">
        <v>9.4283900000000003</v>
      </c>
      <c r="Q2211" s="1">
        <v>5497.7129999999997</v>
      </c>
      <c r="R2211" s="1"/>
    </row>
    <row r="2212" spans="1:18" x14ac:dyDescent="0.2">
      <c r="A2212" t="s">
        <v>156</v>
      </c>
      <c r="B2212">
        <v>2000</v>
      </c>
      <c r="C2212" t="s">
        <v>24</v>
      </c>
      <c r="D2212" s="1">
        <v>79.111859999999993</v>
      </c>
      <c r="E2212" s="1">
        <v>99.17107</v>
      </c>
      <c r="F2212" s="2">
        <v>4.45E-3</v>
      </c>
      <c r="G2212" s="2">
        <v>13.92</v>
      </c>
      <c r="H2212">
        <v>24.8</v>
      </c>
      <c r="I2212">
        <v>5.6</v>
      </c>
      <c r="J2212">
        <v>84</v>
      </c>
      <c r="K2212">
        <v>98</v>
      </c>
      <c r="L2212">
        <v>97</v>
      </c>
      <c r="M2212">
        <v>99.897329999999997</v>
      </c>
      <c r="N2212" s="4">
        <v>26510</v>
      </c>
      <c r="O2212" s="1">
        <v>7.5602899999999904</v>
      </c>
      <c r="P2212" s="1">
        <v>9.5844799999999992</v>
      </c>
      <c r="Q2212" s="1">
        <v>59015.095999999998</v>
      </c>
      <c r="R2212" s="1"/>
    </row>
    <row r="2213" spans="1:18" x14ac:dyDescent="0.2">
      <c r="A2213" t="s">
        <v>156</v>
      </c>
      <c r="B2213">
        <v>2001</v>
      </c>
      <c r="C2213" t="s">
        <v>24</v>
      </c>
      <c r="D2213" s="1">
        <v>79.323300000000003</v>
      </c>
      <c r="E2213" s="1">
        <v>99.482119999999995</v>
      </c>
      <c r="F2213" s="2">
        <v>4.4050000000000001E-3</v>
      </c>
      <c r="G2213" s="2">
        <v>14.15</v>
      </c>
      <c r="H2213">
        <v>24.9</v>
      </c>
      <c r="I2213">
        <v>5.8</v>
      </c>
      <c r="J2213">
        <v>85</v>
      </c>
      <c r="K2213">
        <v>98</v>
      </c>
      <c r="L2213">
        <v>97</v>
      </c>
      <c r="M2213">
        <v>99.905850000000001</v>
      </c>
      <c r="N2213" s="4">
        <v>28000</v>
      </c>
      <c r="O2213" s="1">
        <v>7.6589199999999904</v>
      </c>
      <c r="P2213" s="1">
        <v>9.7056299999999993</v>
      </c>
      <c r="Q2213" s="1">
        <v>59384.131999999998</v>
      </c>
      <c r="R2213" s="1"/>
    </row>
    <row r="2214" spans="1:18" x14ac:dyDescent="0.2">
      <c r="A2214" t="s">
        <v>156</v>
      </c>
      <c r="B2214">
        <v>2002</v>
      </c>
      <c r="C2214" t="s">
        <v>24</v>
      </c>
      <c r="D2214" s="1">
        <v>79.510109999999997</v>
      </c>
      <c r="E2214" s="1">
        <v>98.389719999999997</v>
      </c>
      <c r="F2214" s="2">
        <v>4.3550000000000004E-3</v>
      </c>
      <c r="G2214" s="2">
        <v>13.92</v>
      </c>
      <c r="H2214">
        <v>24.9</v>
      </c>
      <c r="I2214">
        <v>5.9</v>
      </c>
      <c r="J2214">
        <v>86</v>
      </c>
      <c r="K2214">
        <v>97</v>
      </c>
      <c r="L2214">
        <v>97</v>
      </c>
      <c r="M2214">
        <v>99.914190000000005</v>
      </c>
      <c r="N2214" s="4">
        <v>28820</v>
      </c>
      <c r="O2214" s="1">
        <v>7.9351599999999998</v>
      </c>
      <c r="P2214" s="1">
        <v>10.02219</v>
      </c>
      <c r="Q2214" s="1">
        <v>59803.440999999999</v>
      </c>
      <c r="R2214" s="1"/>
    </row>
    <row r="2215" spans="1:18" x14ac:dyDescent="0.2">
      <c r="A2215" t="s">
        <v>156</v>
      </c>
      <c r="B2215">
        <v>2003</v>
      </c>
      <c r="C2215" t="s">
        <v>24</v>
      </c>
      <c r="D2215" s="1">
        <v>79.501319999999893</v>
      </c>
      <c r="E2215" s="1">
        <v>96.821969999999993</v>
      </c>
      <c r="F2215" s="2">
        <v>4.2649999999999997E-3</v>
      </c>
      <c r="G2215" s="2">
        <v>13.45</v>
      </c>
      <c r="H2215">
        <v>24.9</v>
      </c>
      <c r="I2215">
        <v>6</v>
      </c>
      <c r="J2215">
        <v>87</v>
      </c>
      <c r="K2215">
        <v>96</v>
      </c>
      <c r="L2215">
        <v>97</v>
      </c>
      <c r="M2215">
        <v>99.922380000000004</v>
      </c>
      <c r="N2215" s="4">
        <v>28510</v>
      </c>
      <c r="O2215" s="1">
        <v>7.9431000000000003</v>
      </c>
      <c r="P2215" s="1">
        <v>10.08283</v>
      </c>
      <c r="Q2215" s="1">
        <v>60251.587999999902</v>
      </c>
      <c r="R2215" s="1"/>
    </row>
    <row r="2216" spans="1:18" x14ac:dyDescent="0.2">
      <c r="A2216" t="s">
        <v>156</v>
      </c>
      <c r="B2216">
        <v>2004</v>
      </c>
      <c r="C2216" t="s">
        <v>24</v>
      </c>
      <c r="D2216" s="1">
        <v>80.398859999999999</v>
      </c>
      <c r="E2216" s="1">
        <v>91.575419999999994</v>
      </c>
      <c r="F2216" s="2">
        <v>4.1250000000000002E-3</v>
      </c>
      <c r="G2216" s="2">
        <v>13.14</v>
      </c>
      <c r="H2216">
        <v>25</v>
      </c>
      <c r="I2216">
        <v>6.2</v>
      </c>
      <c r="J2216">
        <v>88</v>
      </c>
      <c r="K2216">
        <v>99</v>
      </c>
      <c r="L2216">
        <v>98</v>
      </c>
      <c r="M2216">
        <v>99.930400000000006</v>
      </c>
      <c r="N2216" s="4">
        <v>29440</v>
      </c>
      <c r="O2216" s="1">
        <v>8.0080899999999993</v>
      </c>
      <c r="P2216" s="1">
        <v>10.164289999999999</v>
      </c>
      <c r="Q2216" s="1">
        <v>60697.981</v>
      </c>
      <c r="R2216" s="1"/>
    </row>
    <row r="2217" spans="1:18" x14ac:dyDescent="0.2">
      <c r="A2217" t="s">
        <v>156</v>
      </c>
      <c r="B2217">
        <v>2005</v>
      </c>
      <c r="C2217" t="s">
        <v>24</v>
      </c>
      <c r="D2217" s="1">
        <v>80.281530000000004</v>
      </c>
      <c r="E2217" s="1">
        <v>91.545249999999996</v>
      </c>
      <c r="F2217" s="2">
        <v>3.9649999999999998E-3</v>
      </c>
      <c r="G2217" s="2">
        <v>12.88</v>
      </c>
      <c r="H2217">
        <v>25</v>
      </c>
      <c r="I2217">
        <v>6.4</v>
      </c>
      <c r="J2217">
        <v>87</v>
      </c>
      <c r="K2217">
        <v>98</v>
      </c>
      <c r="L2217">
        <v>98</v>
      </c>
      <c r="M2217">
        <v>99.93826</v>
      </c>
      <c r="N2217" s="4">
        <v>31020</v>
      </c>
      <c r="O2217" s="1">
        <v>8.03751999999999</v>
      </c>
      <c r="P2217" s="1">
        <v>10.214839999999899</v>
      </c>
      <c r="Q2217" s="1">
        <v>61120.127</v>
      </c>
      <c r="R2217" s="1"/>
    </row>
    <row r="2218" spans="1:18" x14ac:dyDescent="0.2">
      <c r="A2218" t="s">
        <v>156</v>
      </c>
      <c r="B2218">
        <v>2006</v>
      </c>
      <c r="C2218" t="s">
        <v>24</v>
      </c>
      <c r="D2218" s="1">
        <v>80.771839999999997</v>
      </c>
      <c r="E2218" s="1">
        <v>89.872769999999903</v>
      </c>
      <c r="F2218" s="2">
        <v>3.8149999999999998E-3</v>
      </c>
      <c r="G2218" s="2">
        <v>13.05</v>
      </c>
      <c r="H2218">
        <v>25</v>
      </c>
      <c r="I2218">
        <v>6.5</v>
      </c>
      <c r="J2218">
        <v>89</v>
      </c>
      <c r="K2218">
        <v>99</v>
      </c>
      <c r="L2218">
        <v>99</v>
      </c>
      <c r="M2218">
        <v>99.945949999999996</v>
      </c>
      <c r="N2218" s="4">
        <v>33080</v>
      </c>
      <c r="O2218" s="1">
        <v>8.0347299999999997</v>
      </c>
      <c r="P2218" s="1">
        <v>10.39758</v>
      </c>
      <c r="Q2218" s="1">
        <v>61508.925999999999</v>
      </c>
      <c r="R2218" s="1"/>
    </row>
    <row r="2219" spans="1:18" x14ac:dyDescent="0.2">
      <c r="A2219" t="s">
        <v>156</v>
      </c>
      <c r="B2219">
        <v>2007</v>
      </c>
      <c r="C2219" t="s">
        <v>24</v>
      </c>
      <c r="D2219" s="1">
        <v>81.017499999999998</v>
      </c>
      <c r="E2219" s="1">
        <v>87.857990000000001</v>
      </c>
      <c r="F2219" s="2">
        <v>3.6949999999999999E-3</v>
      </c>
      <c r="G2219" s="2">
        <v>12.95</v>
      </c>
      <c r="H2219">
        <v>25</v>
      </c>
      <c r="I2219">
        <v>6.7</v>
      </c>
      <c r="J2219">
        <v>90</v>
      </c>
      <c r="K2219">
        <v>99</v>
      </c>
      <c r="L2219">
        <v>99</v>
      </c>
      <c r="M2219">
        <v>99.953509999999994</v>
      </c>
      <c r="N2219" s="4">
        <v>34770</v>
      </c>
      <c r="O2219" s="1">
        <v>7.9672999999999998</v>
      </c>
      <c r="P2219" s="1">
        <v>10.33461</v>
      </c>
      <c r="Q2219" s="1">
        <v>61869.226999999999</v>
      </c>
      <c r="R2219" s="1"/>
    </row>
    <row r="2220" spans="1:18" x14ac:dyDescent="0.2">
      <c r="A2220" t="s">
        <v>156</v>
      </c>
      <c r="B2220">
        <v>2008</v>
      </c>
      <c r="C2220" t="s">
        <v>24</v>
      </c>
      <c r="D2220" s="1">
        <v>81.09863</v>
      </c>
      <c r="E2220" s="1">
        <v>86.937309999999997</v>
      </c>
      <c r="F2220" s="2">
        <v>3.62E-3</v>
      </c>
      <c r="G2220" s="2">
        <v>12.53</v>
      </c>
      <c r="H2220">
        <v>25</v>
      </c>
      <c r="I2220">
        <v>6.8</v>
      </c>
      <c r="J2220">
        <v>89</v>
      </c>
      <c r="K2220">
        <v>99</v>
      </c>
      <c r="L2220">
        <v>99</v>
      </c>
      <c r="M2220">
        <v>99.960899999999995</v>
      </c>
      <c r="N2220" s="4">
        <v>35860</v>
      </c>
      <c r="O2220" s="1">
        <v>8.0502699999999994</v>
      </c>
      <c r="P2220" s="1">
        <v>10.51361</v>
      </c>
      <c r="Q2220" s="1">
        <v>62209.207000000002</v>
      </c>
      <c r="R2220" s="1"/>
    </row>
    <row r="2221" spans="1:18" x14ac:dyDescent="0.2">
      <c r="A2221" t="s">
        <v>156</v>
      </c>
      <c r="B2221">
        <v>2009</v>
      </c>
      <c r="C2221" t="s">
        <v>24</v>
      </c>
      <c r="D2221" s="1">
        <v>81.232900000000001</v>
      </c>
      <c r="E2221" s="1">
        <v>87.076099999999997</v>
      </c>
      <c r="F2221" s="2">
        <v>3.5699999999999998E-3</v>
      </c>
      <c r="G2221" s="2">
        <v>12.66</v>
      </c>
      <c r="H2221">
        <v>25</v>
      </c>
      <c r="I2221">
        <v>7</v>
      </c>
      <c r="J2221">
        <v>89</v>
      </c>
      <c r="K2221">
        <v>98</v>
      </c>
      <c r="L2221">
        <v>98</v>
      </c>
      <c r="M2221">
        <v>99.968149999999994</v>
      </c>
      <c r="N2221" s="4">
        <v>35480</v>
      </c>
      <c r="O2221" s="1">
        <v>8.6518800000000002</v>
      </c>
      <c r="P2221" s="1">
        <v>11.300999999999901</v>
      </c>
      <c r="Q2221" s="1">
        <v>62542.9</v>
      </c>
      <c r="R2221" s="1"/>
    </row>
    <row r="2222" spans="1:18" x14ac:dyDescent="0.2">
      <c r="A2222" t="s">
        <v>156</v>
      </c>
      <c r="B2222">
        <v>2010</v>
      </c>
      <c r="C2222" t="s">
        <v>24</v>
      </c>
      <c r="D2222" s="1">
        <v>81.390280000000004</v>
      </c>
      <c r="E2222" s="1">
        <v>85.279110000000003</v>
      </c>
      <c r="F2222" s="2">
        <v>3.5200000000000001E-3</v>
      </c>
      <c r="G2222" s="2">
        <v>12.3</v>
      </c>
      <c r="H2222">
        <v>25.1</v>
      </c>
      <c r="I2222">
        <v>7.1</v>
      </c>
      <c r="J2222">
        <v>89</v>
      </c>
      <c r="K2222">
        <v>99</v>
      </c>
      <c r="L2222">
        <v>99</v>
      </c>
      <c r="M2222">
        <v>99.975239999999999</v>
      </c>
      <c r="N2222" s="4">
        <v>36730</v>
      </c>
      <c r="O2222" s="1">
        <v>8.5806100000000001</v>
      </c>
      <c r="P2222" s="1">
        <v>11.23902</v>
      </c>
      <c r="Q2222" s="1">
        <v>62879.53</v>
      </c>
      <c r="R2222" s="1"/>
    </row>
    <row r="2223" spans="1:18" x14ac:dyDescent="0.2">
      <c r="A2223" t="s">
        <v>156</v>
      </c>
      <c r="B2223">
        <v>2011</v>
      </c>
      <c r="C2223" t="s">
        <v>24</v>
      </c>
      <c r="D2223" s="1">
        <v>81.762590000000003</v>
      </c>
      <c r="E2223" s="1">
        <v>83.240790000000004</v>
      </c>
      <c r="F2223" s="2">
        <v>3.4749999999999998E-3</v>
      </c>
      <c r="G2223" s="2">
        <v>12.35</v>
      </c>
      <c r="H2223">
        <v>25.1</v>
      </c>
      <c r="I2223">
        <v>7.3</v>
      </c>
      <c r="J2223">
        <v>89</v>
      </c>
      <c r="K2223">
        <v>99</v>
      </c>
      <c r="L2223">
        <v>99</v>
      </c>
      <c r="M2223">
        <v>99.98218</v>
      </c>
      <c r="N2223" s="4">
        <v>38440</v>
      </c>
      <c r="O2223" s="1">
        <v>8.5235399999999899</v>
      </c>
      <c r="P2223" s="1">
        <v>11.20309</v>
      </c>
      <c r="Q2223" s="1">
        <v>63222.226999999999</v>
      </c>
      <c r="R2223" s="1"/>
    </row>
    <row r="2224" spans="1:18" x14ac:dyDescent="0.2">
      <c r="A2224" t="s">
        <v>156</v>
      </c>
      <c r="B2224">
        <v>2012</v>
      </c>
      <c r="C2224" t="s">
        <v>24</v>
      </c>
      <c r="D2224" s="1">
        <v>81.804410000000004</v>
      </c>
      <c r="E2224" s="1">
        <v>80.113780000000006</v>
      </c>
      <c r="F2224" s="2">
        <v>3.4199999999999999E-3</v>
      </c>
      <c r="G2224" s="2">
        <v>12.22</v>
      </c>
      <c r="H2224">
        <v>25</v>
      </c>
      <c r="I2224">
        <v>7.4</v>
      </c>
      <c r="J2224">
        <v>91</v>
      </c>
      <c r="K2224">
        <v>99</v>
      </c>
      <c r="L2224">
        <v>99</v>
      </c>
      <c r="M2224">
        <v>99.988959999999906</v>
      </c>
      <c r="N2224" s="4">
        <v>38500</v>
      </c>
      <c r="O2224" s="1">
        <v>8.6170399999999994</v>
      </c>
      <c r="P2224" s="1">
        <v>11.315469999999999</v>
      </c>
      <c r="Q2224" s="1">
        <v>63564.220999999998</v>
      </c>
      <c r="R2224" s="1"/>
    </row>
    <row r="2225" spans="1:18" x14ac:dyDescent="0.2">
      <c r="A2225" t="s">
        <v>156</v>
      </c>
      <c r="B2225">
        <v>2013</v>
      </c>
      <c r="C2225" t="s">
        <v>24</v>
      </c>
      <c r="D2225" s="1">
        <v>82.118930000000006</v>
      </c>
      <c r="E2225" s="1">
        <v>77.29468</v>
      </c>
      <c r="F2225" s="2">
        <v>3.3600000000000001E-3</v>
      </c>
      <c r="G2225" s="2">
        <v>11.73</v>
      </c>
      <c r="H2225">
        <v>25</v>
      </c>
      <c r="I2225">
        <v>7.6</v>
      </c>
      <c r="J2225">
        <v>90</v>
      </c>
      <c r="K2225">
        <v>99</v>
      </c>
      <c r="L2225">
        <v>99</v>
      </c>
      <c r="M2225">
        <v>99.995580000000004</v>
      </c>
      <c r="N2225" s="4">
        <v>40410</v>
      </c>
      <c r="O2225" s="1">
        <v>8.7281300000000002</v>
      </c>
      <c r="P2225" s="1">
        <v>11.43573</v>
      </c>
      <c r="Q2225" s="1">
        <v>63893.525000000001</v>
      </c>
      <c r="R2225" s="1"/>
    </row>
    <row r="2226" spans="1:18" x14ac:dyDescent="0.2">
      <c r="A2226" t="s">
        <v>156</v>
      </c>
      <c r="B2226">
        <v>2014</v>
      </c>
      <c r="C2226" t="s">
        <v>24</v>
      </c>
      <c r="D2226" s="1">
        <v>82.567899999999995</v>
      </c>
      <c r="E2226" s="1">
        <v>74.284359999999893</v>
      </c>
      <c r="F2226" s="2">
        <v>3.2699999999999999E-3</v>
      </c>
      <c r="G2226" s="2">
        <v>12.07</v>
      </c>
      <c r="H2226">
        <v>25</v>
      </c>
      <c r="I2226">
        <v>7.7</v>
      </c>
      <c r="J2226">
        <v>91</v>
      </c>
      <c r="K2226">
        <v>98</v>
      </c>
      <c r="L2226">
        <v>98</v>
      </c>
      <c r="M2226">
        <v>100</v>
      </c>
      <c r="N2226" s="4">
        <v>41010</v>
      </c>
      <c r="O2226" s="1">
        <v>8.8696699999999993</v>
      </c>
      <c r="P2226" s="1">
        <v>11.571120000000001</v>
      </c>
      <c r="Q2226" s="1">
        <v>64193.55</v>
      </c>
      <c r="R2226" s="1"/>
    </row>
    <row r="2227" spans="1:18" x14ac:dyDescent="0.2">
      <c r="A2227" t="s">
        <v>156</v>
      </c>
      <c r="B2227">
        <v>2015</v>
      </c>
      <c r="C2227" t="s">
        <v>24</v>
      </c>
      <c r="D2227" s="1">
        <v>82.667819999999907</v>
      </c>
      <c r="E2227" s="1">
        <v>73.082470000000001</v>
      </c>
      <c r="F2227" s="2">
        <v>3.16E-3</v>
      </c>
      <c r="G2227" s="2">
        <v>11.87</v>
      </c>
      <c r="H2227">
        <v>25</v>
      </c>
      <c r="I2227">
        <v>7.9</v>
      </c>
      <c r="J2227">
        <v>91</v>
      </c>
      <c r="K2227">
        <v>97</v>
      </c>
      <c r="L2227">
        <v>97</v>
      </c>
      <c r="M2227">
        <v>100</v>
      </c>
      <c r="N2227" s="4">
        <v>41720</v>
      </c>
      <c r="O2227" s="1">
        <v>8.7870799999999996</v>
      </c>
      <c r="P2227" s="1">
        <v>11.45908</v>
      </c>
      <c r="Q2227" s="1">
        <v>64453.2</v>
      </c>
      <c r="R2227" s="1"/>
    </row>
    <row r="2228" spans="1:18" x14ac:dyDescent="0.2">
      <c r="A2228" t="s">
        <v>156</v>
      </c>
      <c r="B2228">
        <v>2016</v>
      </c>
      <c r="C2228" t="s">
        <v>24</v>
      </c>
      <c r="D2228" s="1">
        <v>82.946019999999905</v>
      </c>
      <c r="E2228" s="1">
        <v>70.98227</v>
      </c>
      <c r="F2228" s="2">
        <v>3.0399999999999902E-3</v>
      </c>
      <c r="G2228" s="2">
        <v>11.74</v>
      </c>
      <c r="H2228">
        <v>25</v>
      </c>
      <c r="I2228">
        <v>8.1</v>
      </c>
      <c r="J2228">
        <v>90</v>
      </c>
      <c r="K2228">
        <v>96</v>
      </c>
      <c r="L2228">
        <v>96</v>
      </c>
      <c r="M2228">
        <v>100</v>
      </c>
      <c r="N2228" s="4">
        <v>42840</v>
      </c>
      <c r="O2228" s="1">
        <v>8.8242399999999996</v>
      </c>
      <c r="P2228" s="1">
        <v>11.47893</v>
      </c>
      <c r="Q2228" s="1">
        <v>64667.595999999998</v>
      </c>
      <c r="R2228" s="1"/>
    </row>
    <row r="2229" spans="1:18" x14ac:dyDescent="0.2">
      <c r="A2229" t="s">
        <v>157</v>
      </c>
      <c r="B2229">
        <v>2000</v>
      </c>
      <c r="C2229" t="s">
        <v>24</v>
      </c>
      <c r="D2229" s="1">
        <v>77.917630000000003</v>
      </c>
      <c r="E2229" s="1">
        <v>87.984089999999995</v>
      </c>
      <c r="F2229" s="2">
        <v>5.5499999999999898E-3</v>
      </c>
      <c r="G2229" s="2">
        <v>10.824619999999999</v>
      </c>
      <c r="H2229">
        <v>26.3</v>
      </c>
      <c r="I2229">
        <v>8.5</v>
      </c>
      <c r="J2229">
        <v>88</v>
      </c>
      <c r="K2229">
        <v>91</v>
      </c>
      <c r="L2229">
        <v>91</v>
      </c>
      <c r="M2229">
        <v>100</v>
      </c>
      <c r="N2229" s="4">
        <v>26360</v>
      </c>
      <c r="O2229" s="1">
        <v>4.8797499999999996</v>
      </c>
      <c r="P2229" s="1">
        <v>5.97159</v>
      </c>
      <c r="Q2229" s="1">
        <v>58923.309000000001</v>
      </c>
      <c r="R2229" s="1"/>
    </row>
    <row r="2230" spans="1:18" x14ac:dyDescent="0.2">
      <c r="A2230" t="s">
        <v>157</v>
      </c>
      <c r="B2230">
        <v>2001</v>
      </c>
      <c r="C2230" t="s">
        <v>24</v>
      </c>
      <c r="D2230" s="1">
        <v>78.172709999999995</v>
      </c>
      <c r="E2230" s="1">
        <v>87.908270000000002</v>
      </c>
      <c r="F2230" s="2">
        <v>5.4450000000000002E-3</v>
      </c>
      <c r="G2230" s="2">
        <v>11.308310000000001</v>
      </c>
      <c r="H2230">
        <v>26.4</v>
      </c>
      <c r="I2230">
        <v>8.6999999999999993</v>
      </c>
      <c r="J2230">
        <v>85</v>
      </c>
      <c r="K2230">
        <v>91</v>
      </c>
      <c r="L2230">
        <v>91</v>
      </c>
      <c r="M2230">
        <v>100</v>
      </c>
      <c r="N2230" s="4">
        <v>27710</v>
      </c>
      <c r="O2230" s="1">
        <v>5.1463400000000004</v>
      </c>
      <c r="P2230" s="1">
        <v>6.3109900000000003</v>
      </c>
      <c r="Q2230" s="1">
        <v>59124.288</v>
      </c>
      <c r="R2230" s="1"/>
    </row>
    <row r="2231" spans="1:18" x14ac:dyDescent="0.2">
      <c r="A2231" t="s">
        <v>157</v>
      </c>
      <c r="B2231">
        <v>2002</v>
      </c>
      <c r="C2231" t="s">
        <v>24</v>
      </c>
      <c r="D2231" s="1">
        <v>78.315359999999998</v>
      </c>
      <c r="E2231" s="1">
        <v>86.81541</v>
      </c>
      <c r="F2231" s="2">
        <v>5.3499999999999997E-3</v>
      </c>
      <c r="G2231" s="2">
        <v>11.332000000000001</v>
      </c>
      <c r="H2231">
        <v>26.5</v>
      </c>
      <c r="I2231">
        <v>9</v>
      </c>
      <c r="J2231">
        <v>85</v>
      </c>
      <c r="K2231">
        <v>91</v>
      </c>
      <c r="L2231">
        <v>91</v>
      </c>
      <c r="M2231">
        <v>100</v>
      </c>
      <c r="N2231" s="4">
        <v>29260</v>
      </c>
      <c r="O2231" s="1">
        <v>5.3779000000000003</v>
      </c>
      <c r="P2231" s="1">
        <v>6.5682099999999997</v>
      </c>
      <c r="Q2231" s="1">
        <v>59326.294000000002</v>
      </c>
      <c r="R2231" s="1"/>
    </row>
    <row r="2232" spans="1:18" x14ac:dyDescent="0.2">
      <c r="A2232" t="s">
        <v>157</v>
      </c>
      <c r="B2232">
        <v>2003</v>
      </c>
      <c r="C2232" t="s">
        <v>24</v>
      </c>
      <c r="D2232" s="1">
        <v>78.443979999999996</v>
      </c>
      <c r="E2232" s="1">
        <v>85.665899999999993</v>
      </c>
      <c r="F2232" s="2">
        <v>5.2550000000000001E-3</v>
      </c>
      <c r="G2232" s="2">
        <v>11.27858</v>
      </c>
      <c r="H2232">
        <v>26.5</v>
      </c>
      <c r="I2232">
        <v>9.1999999999999993</v>
      </c>
      <c r="J2232">
        <v>82</v>
      </c>
      <c r="K2232">
        <v>91</v>
      </c>
      <c r="L2232">
        <v>91</v>
      </c>
      <c r="M2232">
        <v>100</v>
      </c>
      <c r="N2232" s="4">
        <v>30510</v>
      </c>
      <c r="O2232" s="1">
        <v>5.5834199999999896</v>
      </c>
      <c r="P2232" s="1">
        <v>6.8325399999999998</v>
      </c>
      <c r="Q2232" s="1">
        <v>59561.432000000001</v>
      </c>
      <c r="R2232" s="1"/>
    </row>
    <row r="2233" spans="1:18" x14ac:dyDescent="0.2">
      <c r="A2233" t="s">
        <v>157</v>
      </c>
      <c r="B2233">
        <v>2004</v>
      </c>
      <c r="C2233" t="s">
        <v>24</v>
      </c>
      <c r="D2233" s="1">
        <v>78.967929999999996</v>
      </c>
      <c r="E2233" s="1">
        <v>82.392209999999906</v>
      </c>
      <c r="F2233" s="2">
        <v>5.1799999999999997E-3</v>
      </c>
      <c r="G2233" s="2">
        <v>11.578709999999999</v>
      </c>
      <c r="H2233">
        <v>26.6</v>
      </c>
      <c r="I2233">
        <v>9.3000000000000007</v>
      </c>
      <c r="J2233">
        <v>81</v>
      </c>
      <c r="K2233">
        <v>92</v>
      </c>
      <c r="L2233">
        <v>92</v>
      </c>
      <c r="M2233">
        <v>100</v>
      </c>
      <c r="N2233" s="4">
        <v>32120</v>
      </c>
      <c r="O2233" s="1">
        <v>5.8502700000000001</v>
      </c>
      <c r="P2233" s="1">
        <v>7.0355899999999902</v>
      </c>
      <c r="Q2233" s="1">
        <v>59872.752999999997</v>
      </c>
      <c r="R2233" s="1"/>
    </row>
    <row r="2234" spans="1:18" x14ac:dyDescent="0.2">
      <c r="A2234" t="s">
        <v>157</v>
      </c>
      <c r="B2234">
        <v>2005</v>
      </c>
      <c r="C2234" t="s">
        <v>24</v>
      </c>
      <c r="D2234" s="1">
        <v>79.124089999999995</v>
      </c>
      <c r="E2234" s="1">
        <v>81.209739999999996</v>
      </c>
      <c r="F2234" s="2">
        <v>5.1049999999999898E-3</v>
      </c>
      <c r="G2234" s="2">
        <v>11.37588</v>
      </c>
      <c r="H2234">
        <v>26.7</v>
      </c>
      <c r="I2234">
        <v>9.5</v>
      </c>
      <c r="J2234">
        <v>82</v>
      </c>
      <c r="K2234">
        <v>91</v>
      </c>
      <c r="L2234">
        <v>91</v>
      </c>
      <c r="M2234">
        <v>100</v>
      </c>
      <c r="N2234" s="4">
        <v>32940</v>
      </c>
      <c r="O2234" s="1">
        <v>5.9901900000000001</v>
      </c>
      <c r="P2234" s="1">
        <v>7.1745700000000001</v>
      </c>
      <c r="Q2234" s="1">
        <v>60287.953999999998</v>
      </c>
      <c r="R2234" s="1"/>
    </row>
    <row r="2235" spans="1:18" x14ac:dyDescent="0.2">
      <c r="A2235" t="s">
        <v>157</v>
      </c>
      <c r="B2235">
        <v>2006</v>
      </c>
      <c r="C2235" t="s">
        <v>24</v>
      </c>
      <c r="D2235" s="1">
        <v>79.509609999999995</v>
      </c>
      <c r="E2235" s="1">
        <v>80.744579999999999</v>
      </c>
      <c r="F2235" s="2">
        <v>5.0299999999999997E-3</v>
      </c>
      <c r="G2235" s="2">
        <v>10.931179999999999</v>
      </c>
      <c r="H2235">
        <v>26.8</v>
      </c>
      <c r="I2235">
        <v>9.6</v>
      </c>
      <c r="J2235">
        <v>85</v>
      </c>
      <c r="K2235">
        <v>92</v>
      </c>
      <c r="L2235">
        <v>92</v>
      </c>
      <c r="M2235">
        <v>100</v>
      </c>
      <c r="N2235" s="4">
        <v>34590</v>
      </c>
      <c r="O2235" s="1">
        <v>6.1710699999999896</v>
      </c>
      <c r="P2235" s="1">
        <v>7.3082000000000003</v>
      </c>
      <c r="Q2235" s="1">
        <v>60821.356</v>
      </c>
      <c r="R2235" s="1"/>
    </row>
    <row r="2236" spans="1:18" x14ac:dyDescent="0.2">
      <c r="A2236" t="s">
        <v>157</v>
      </c>
      <c r="B2236">
        <v>2007</v>
      </c>
      <c r="C2236" t="s">
        <v>24</v>
      </c>
      <c r="D2236" s="1">
        <v>79.747219999999999</v>
      </c>
      <c r="E2236" s="1">
        <v>78.726969999999994</v>
      </c>
      <c r="F2236" s="2">
        <v>4.9350000000000002E-3</v>
      </c>
      <c r="G2236" s="2">
        <v>11.06091</v>
      </c>
      <c r="H2236">
        <v>26.8</v>
      </c>
      <c r="I2236">
        <v>9.6999999999999993</v>
      </c>
      <c r="J2236">
        <v>86</v>
      </c>
      <c r="K2236">
        <v>92</v>
      </c>
      <c r="L2236">
        <v>92</v>
      </c>
      <c r="M2236">
        <v>100</v>
      </c>
      <c r="N2236" s="4">
        <v>35240</v>
      </c>
      <c r="O2236" s="1">
        <v>6.1899899999999999</v>
      </c>
      <c r="P2236" s="1">
        <v>7.4061199999999996</v>
      </c>
      <c r="Q2236" s="1">
        <v>61455.161999999997</v>
      </c>
      <c r="R2236" s="1"/>
    </row>
    <row r="2237" spans="1:18" x14ac:dyDescent="0.2">
      <c r="A2237" t="s">
        <v>157</v>
      </c>
      <c r="B2237">
        <v>2008</v>
      </c>
      <c r="C2237" t="s">
        <v>24</v>
      </c>
      <c r="D2237" s="1">
        <v>79.901949999999999</v>
      </c>
      <c r="E2237" s="1">
        <v>78.03886</v>
      </c>
      <c r="F2237" s="2">
        <v>4.8199999999999996E-3</v>
      </c>
      <c r="G2237" s="2">
        <v>10.65587</v>
      </c>
      <c r="H2237">
        <v>26.9</v>
      </c>
      <c r="I2237">
        <v>9.8000000000000007</v>
      </c>
      <c r="J2237">
        <v>86</v>
      </c>
      <c r="K2237">
        <v>92</v>
      </c>
      <c r="L2237">
        <v>92</v>
      </c>
      <c r="M2237">
        <v>100</v>
      </c>
      <c r="N2237" s="4">
        <v>36090</v>
      </c>
      <c r="O2237" s="1">
        <v>6.4668400000000004</v>
      </c>
      <c r="P2237" s="1">
        <v>7.6454800000000001</v>
      </c>
      <c r="Q2237" s="1">
        <v>62145.097000000002</v>
      </c>
      <c r="R2237" s="1"/>
    </row>
    <row r="2238" spans="1:18" x14ac:dyDescent="0.2">
      <c r="A2238" t="s">
        <v>157</v>
      </c>
      <c r="B2238">
        <v>2009</v>
      </c>
      <c r="C2238" t="s">
        <v>24</v>
      </c>
      <c r="D2238" s="1">
        <v>80.417079999999999</v>
      </c>
      <c r="E2238" s="1">
        <v>75.785250000000005</v>
      </c>
      <c r="F2238" s="2">
        <v>4.6599999999999897E-3</v>
      </c>
      <c r="G2238" s="2">
        <v>9.9796399999999998</v>
      </c>
      <c r="H2238">
        <v>26.9</v>
      </c>
      <c r="I2238">
        <v>9.9</v>
      </c>
      <c r="J2238">
        <v>86</v>
      </c>
      <c r="K2238">
        <v>93</v>
      </c>
      <c r="L2238">
        <v>93</v>
      </c>
      <c r="M2238">
        <v>100</v>
      </c>
      <c r="N2238" s="4">
        <v>34510</v>
      </c>
      <c r="O2238" s="1">
        <v>7.2240399999999996</v>
      </c>
      <c r="P2238" s="1">
        <v>8.4815799999999992</v>
      </c>
      <c r="Q2238" s="1">
        <v>62828.6159999999</v>
      </c>
      <c r="R2238" s="1"/>
    </row>
    <row r="2239" spans="1:18" x14ac:dyDescent="0.2">
      <c r="A2239" t="s">
        <v>157</v>
      </c>
      <c r="B2239">
        <v>2010</v>
      </c>
      <c r="C2239" t="s">
        <v>24</v>
      </c>
      <c r="D2239" s="1">
        <v>80.595669999999998</v>
      </c>
      <c r="E2239" s="1">
        <v>73.7941</v>
      </c>
      <c r="F2239" s="2">
        <v>4.4749999999999998E-3</v>
      </c>
      <c r="G2239" s="2">
        <v>10.01304</v>
      </c>
      <c r="H2239">
        <v>27</v>
      </c>
      <c r="I2239">
        <v>9.9</v>
      </c>
      <c r="J2239">
        <v>89</v>
      </c>
      <c r="K2239">
        <v>94</v>
      </c>
      <c r="L2239">
        <v>94</v>
      </c>
      <c r="M2239">
        <v>100</v>
      </c>
      <c r="N2239" s="4">
        <v>36040</v>
      </c>
      <c r="O2239" s="1">
        <v>7.1479499999999998</v>
      </c>
      <c r="P2239" s="1">
        <v>8.4339399999999998</v>
      </c>
      <c r="Q2239" s="1">
        <v>63459.807999999997</v>
      </c>
      <c r="R2239" s="1"/>
    </row>
    <row r="2240" spans="1:18" x14ac:dyDescent="0.2">
      <c r="A2240" t="s">
        <v>157</v>
      </c>
      <c r="B2240">
        <v>2011</v>
      </c>
      <c r="C2240" t="s">
        <v>24</v>
      </c>
      <c r="D2240" s="1">
        <v>81.055169999999904</v>
      </c>
      <c r="E2240" s="1">
        <v>71.070599999999999</v>
      </c>
      <c r="F2240" s="2">
        <v>4.2849999999999997E-3</v>
      </c>
      <c r="G2240" s="2">
        <v>9.7995399999999897</v>
      </c>
      <c r="H2240">
        <v>27</v>
      </c>
      <c r="I2240">
        <v>10</v>
      </c>
      <c r="J2240">
        <v>90</v>
      </c>
      <c r="K2240">
        <v>95</v>
      </c>
      <c r="L2240">
        <v>95</v>
      </c>
      <c r="M2240">
        <v>100</v>
      </c>
      <c r="N2240" s="4">
        <v>36970</v>
      </c>
      <c r="O2240" s="1">
        <v>7.0581899999999997</v>
      </c>
      <c r="P2240" s="1">
        <v>8.3761100000000006</v>
      </c>
      <c r="Q2240" s="1">
        <v>64021.919000000002</v>
      </c>
      <c r="R2240" s="1"/>
    </row>
    <row r="2241" spans="1:18" x14ac:dyDescent="0.2">
      <c r="A2241" t="s">
        <v>157</v>
      </c>
      <c r="B2241">
        <v>2012</v>
      </c>
      <c r="C2241" t="s">
        <v>24</v>
      </c>
      <c r="D2241" s="1">
        <v>81.127489999999995</v>
      </c>
      <c r="E2241" s="1">
        <v>68.674569999999903</v>
      </c>
      <c r="F2241" s="2">
        <v>4.1200000000000004E-3</v>
      </c>
      <c r="G2241" s="2">
        <v>9.5325600000000001</v>
      </c>
      <c r="H2241">
        <v>27</v>
      </c>
      <c r="I2241">
        <v>10</v>
      </c>
      <c r="J2241">
        <v>92</v>
      </c>
      <c r="K2241">
        <v>95</v>
      </c>
      <c r="L2241">
        <v>95</v>
      </c>
      <c r="M2241">
        <v>100</v>
      </c>
      <c r="N2241" s="4">
        <v>37510</v>
      </c>
      <c r="O2241" s="1">
        <v>7.00258</v>
      </c>
      <c r="P2241" s="1">
        <v>8.2859199999999902</v>
      </c>
      <c r="Q2241" s="1">
        <v>64525.311999999998</v>
      </c>
      <c r="R2241" s="1"/>
    </row>
    <row r="2242" spans="1:18" x14ac:dyDescent="0.2">
      <c r="A2242" t="s">
        <v>157</v>
      </c>
      <c r="B2242">
        <v>2013</v>
      </c>
      <c r="C2242" t="s">
        <v>24</v>
      </c>
      <c r="D2242" s="1">
        <v>81.200900000000004</v>
      </c>
      <c r="E2242" s="1">
        <v>68.867019999999997</v>
      </c>
      <c r="F2242" s="2">
        <v>3.98E-3</v>
      </c>
      <c r="G2242" s="2">
        <v>9.4213000000000005</v>
      </c>
      <c r="H2242">
        <v>27.1</v>
      </c>
      <c r="I2242">
        <v>10.1</v>
      </c>
      <c r="J2242">
        <v>93</v>
      </c>
      <c r="K2242">
        <v>95</v>
      </c>
      <c r="L2242">
        <v>95</v>
      </c>
      <c r="M2242">
        <v>100</v>
      </c>
      <c r="N2242" s="4">
        <v>38690</v>
      </c>
      <c r="O2242" s="1">
        <v>7.8051699999999897</v>
      </c>
      <c r="P2242" s="1">
        <v>9.7657600000000002</v>
      </c>
      <c r="Q2242" s="1">
        <v>64984.017999999996</v>
      </c>
      <c r="R2242" s="1"/>
    </row>
    <row r="2243" spans="1:18" x14ac:dyDescent="0.2">
      <c r="A2243" t="s">
        <v>157</v>
      </c>
      <c r="B2243">
        <v>2014</v>
      </c>
      <c r="C2243" t="s">
        <v>24</v>
      </c>
      <c r="D2243" s="1">
        <v>81.423100000000005</v>
      </c>
      <c r="E2243" s="1">
        <v>68.060199999999995</v>
      </c>
      <c r="F2243" s="2">
        <v>3.8600000000000001E-3</v>
      </c>
      <c r="G2243" s="2">
        <v>9.4502399999999902</v>
      </c>
      <c r="H2243">
        <v>27.1</v>
      </c>
      <c r="I2243">
        <v>10.1</v>
      </c>
      <c r="J2243">
        <v>93</v>
      </c>
      <c r="K2243">
        <v>95</v>
      </c>
      <c r="L2243">
        <v>95</v>
      </c>
      <c r="M2243">
        <v>100</v>
      </c>
      <c r="N2243" s="4">
        <v>40030</v>
      </c>
      <c r="O2243" s="1">
        <v>7.8086699999999896</v>
      </c>
      <c r="P2243" s="1">
        <v>9.7566799999999994</v>
      </c>
      <c r="Q2243" s="1">
        <v>65423.046999999999</v>
      </c>
      <c r="R2243" s="1"/>
    </row>
    <row r="2244" spans="1:18" x14ac:dyDescent="0.2">
      <c r="A2244" t="s">
        <v>157</v>
      </c>
      <c r="B2244">
        <v>2015</v>
      </c>
      <c r="C2244" t="s">
        <v>24</v>
      </c>
      <c r="D2244" s="1">
        <v>81.118549999999999</v>
      </c>
      <c r="E2244" s="1">
        <v>68.763149999999996</v>
      </c>
      <c r="F2244" s="2">
        <v>3.7450000000000001E-3</v>
      </c>
      <c r="G2244" s="2">
        <v>9.5864600000000006</v>
      </c>
      <c r="H2244">
        <v>27.1</v>
      </c>
      <c r="I2244">
        <v>10.1</v>
      </c>
      <c r="J2244">
        <v>93</v>
      </c>
      <c r="K2244">
        <v>95</v>
      </c>
      <c r="L2244">
        <v>95</v>
      </c>
      <c r="M2244">
        <v>100</v>
      </c>
      <c r="N2244" s="4">
        <v>41090</v>
      </c>
      <c r="O2244" s="1">
        <v>7.7482600000000001</v>
      </c>
      <c r="P2244" s="1">
        <v>9.6868499999999997</v>
      </c>
      <c r="Q2244" s="1">
        <v>65860.145999999993</v>
      </c>
      <c r="R2244" s="1"/>
    </row>
    <row r="2245" spans="1:18" x14ac:dyDescent="0.2">
      <c r="A2245" t="s">
        <v>157</v>
      </c>
      <c r="B2245">
        <v>2016</v>
      </c>
      <c r="C2245" t="s">
        <v>24</v>
      </c>
      <c r="D2245" s="1">
        <v>81.432500000000005</v>
      </c>
      <c r="E2245" s="1">
        <v>66.679100000000005</v>
      </c>
      <c r="F2245" s="2">
        <v>3.6350000000000002E-3</v>
      </c>
      <c r="G2245" s="2">
        <v>9.6941000000000006</v>
      </c>
      <c r="H2245">
        <v>27.1</v>
      </c>
      <c r="I2245">
        <v>10.199999999999999</v>
      </c>
      <c r="J2245">
        <v>92</v>
      </c>
      <c r="K2245">
        <v>94</v>
      </c>
      <c r="L2245">
        <v>94</v>
      </c>
      <c r="M2245">
        <v>100</v>
      </c>
      <c r="N2245" s="4">
        <v>41900</v>
      </c>
      <c r="O2245" s="1">
        <v>7.7682399999999996</v>
      </c>
      <c r="P2245" s="1">
        <v>9.6990400000000001</v>
      </c>
      <c r="Q2245" s="1">
        <v>66297.944000000003</v>
      </c>
      <c r="R2245" s="1"/>
    </row>
    <row r="2246" spans="1:18" x14ac:dyDescent="0.2">
      <c r="A2246" t="s">
        <v>158</v>
      </c>
      <c r="B2246">
        <v>2000</v>
      </c>
      <c r="C2246" t="s">
        <v>24</v>
      </c>
      <c r="D2246" s="1">
        <v>71.53595</v>
      </c>
      <c r="E2246" s="1">
        <v>128.51910000000001</v>
      </c>
      <c r="F2246" s="2">
        <v>3.4114999999999999E-2</v>
      </c>
      <c r="G2246" s="2">
        <v>3.2933599999999998</v>
      </c>
      <c r="H2246">
        <v>25.8</v>
      </c>
      <c r="I2246">
        <v>2.8</v>
      </c>
      <c r="J2246">
        <v>73</v>
      </c>
      <c r="K2246">
        <v>81</v>
      </c>
      <c r="L2246">
        <v>80</v>
      </c>
      <c r="M2246">
        <v>92.975210000000004</v>
      </c>
      <c r="N2246" s="4">
        <v>2910</v>
      </c>
      <c r="O2246" s="1">
        <v>0.84394999999999998</v>
      </c>
      <c r="P2246" s="1">
        <v>7.3969899999999997</v>
      </c>
      <c r="Q2246" s="1">
        <v>4362.1869999999999</v>
      </c>
      <c r="R2246" s="1"/>
    </row>
    <row r="2247" spans="1:18" x14ac:dyDescent="0.2">
      <c r="A2247" t="s">
        <v>158</v>
      </c>
      <c r="B2247">
        <v>2001</v>
      </c>
      <c r="C2247" t="s">
        <v>24</v>
      </c>
      <c r="D2247" s="1">
        <v>72.347949999999997</v>
      </c>
      <c r="E2247" s="1">
        <v>124.6956</v>
      </c>
      <c r="F2247" s="2">
        <v>3.1629999999999998E-2</v>
      </c>
      <c r="G2247" s="2">
        <v>2.7748900000000001</v>
      </c>
      <c r="H2247">
        <v>25.9</v>
      </c>
      <c r="I2247">
        <v>2.9</v>
      </c>
      <c r="J2247">
        <v>74</v>
      </c>
      <c r="K2247">
        <v>83</v>
      </c>
      <c r="L2247">
        <v>87</v>
      </c>
      <c r="M2247">
        <v>93.201989999999995</v>
      </c>
      <c r="N2247" s="4">
        <v>3080</v>
      </c>
      <c r="O2247" s="1">
        <v>1.1672199999999999</v>
      </c>
      <c r="P2247" s="1">
        <v>7.3703899999999898</v>
      </c>
      <c r="Q2247" s="1">
        <v>4296.9790000000003</v>
      </c>
      <c r="R2247" s="1"/>
    </row>
    <row r="2248" spans="1:18" x14ac:dyDescent="0.2">
      <c r="A2248" t="s">
        <v>158</v>
      </c>
      <c r="B2248">
        <v>2002</v>
      </c>
      <c r="C2248" t="s">
        <v>24</v>
      </c>
      <c r="D2248" s="1">
        <v>70.928749999999994</v>
      </c>
      <c r="E2248" s="1">
        <v>151.57310000000001</v>
      </c>
      <c r="F2248" s="2">
        <v>2.895E-2</v>
      </c>
      <c r="G2248" s="2">
        <v>2.74478</v>
      </c>
      <c r="H2248">
        <v>26</v>
      </c>
      <c r="I2248">
        <v>3</v>
      </c>
      <c r="J2248">
        <v>75</v>
      </c>
      <c r="K2248">
        <v>89</v>
      </c>
      <c r="L2248">
        <v>84</v>
      </c>
      <c r="M2248">
        <v>93.460750000000004</v>
      </c>
      <c r="N2248" s="4">
        <v>3310</v>
      </c>
      <c r="O2248" s="1">
        <v>1.15343</v>
      </c>
      <c r="P2248" s="1">
        <v>8.0337999999999994</v>
      </c>
      <c r="Q2248" s="1">
        <v>4258.5709999999999</v>
      </c>
      <c r="R2248" s="1"/>
    </row>
    <row r="2249" spans="1:18" x14ac:dyDescent="0.2">
      <c r="A2249" t="s">
        <v>158</v>
      </c>
      <c r="B2249">
        <v>2003</v>
      </c>
      <c r="C2249" t="s">
        <v>24</v>
      </c>
      <c r="D2249" s="1">
        <v>71.795459999999906</v>
      </c>
      <c r="E2249" s="1">
        <v>143.80459999999999</v>
      </c>
      <c r="F2249" s="2">
        <v>2.63899999999999E-2</v>
      </c>
      <c r="G2249" s="2">
        <v>2.7881</v>
      </c>
      <c r="H2249">
        <v>26.1</v>
      </c>
      <c r="I2249">
        <v>3.1</v>
      </c>
      <c r="J2249">
        <v>76</v>
      </c>
      <c r="K2249">
        <v>74</v>
      </c>
      <c r="L2249">
        <v>75</v>
      </c>
      <c r="M2249">
        <v>93.755009999999999</v>
      </c>
      <c r="N2249" s="4">
        <v>3770</v>
      </c>
      <c r="O2249" s="1">
        <v>1.17936</v>
      </c>
      <c r="P2249" s="1">
        <v>8.25549</v>
      </c>
      <c r="Q2249" s="1">
        <v>4238.9290000000001</v>
      </c>
      <c r="R2249" s="1"/>
    </row>
    <row r="2250" spans="1:18" x14ac:dyDescent="0.2">
      <c r="A2250" t="s">
        <v>158</v>
      </c>
      <c r="B2250">
        <v>2004</v>
      </c>
      <c r="C2250" t="s">
        <v>24</v>
      </c>
      <c r="D2250" s="1">
        <v>71.500360000000001</v>
      </c>
      <c r="E2250" s="1">
        <v>148.43809999999999</v>
      </c>
      <c r="F2250" s="2">
        <v>2.3879999999999998E-2</v>
      </c>
      <c r="G2250" s="2">
        <v>2.89079</v>
      </c>
      <c r="H2250">
        <v>26.2</v>
      </c>
      <c r="I2250">
        <v>3.2</v>
      </c>
      <c r="J2250">
        <v>86</v>
      </c>
      <c r="K2250">
        <v>66</v>
      </c>
      <c r="L2250">
        <v>78</v>
      </c>
      <c r="M2250">
        <v>94.046440000000004</v>
      </c>
      <c r="N2250" s="4">
        <v>4170</v>
      </c>
      <c r="O2250" s="1">
        <v>1.21132</v>
      </c>
      <c r="P2250" s="1">
        <v>8.3163699999999992</v>
      </c>
      <c r="Q2250" s="1">
        <v>4225.8159999999998</v>
      </c>
      <c r="R2250" s="1"/>
    </row>
    <row r="2251" spans="1:18" x14ac:dyDescent="0.2">
      <c r="A2251" t="s">
        <v>158</v>
      </c>
      <c r="B2251">
        <v>2005</v>
      </c>
      <c r="C2251" t="s">
        <v>24</v>
      </c>
      <c r="D2251" s="1">
        <v>73.125380000000007</v>
      </c>
      <c r="E2251" s="1">
        <v>144.4563</v>
      </c>
      <c r="F2251" s="2">
        <v>2.164E-2</v>
      </c>
      <c r="G2251" s="2">
        <v>4.3582099999999997</v>
      </c>
      <c r="H2251">
        <v>26.3</v>
      </c>
      <c r="I2251">
        <v>3.3</v>
      </c>
      <c r="J2251">
        <v>90</v>
      </c>
      <c r="K2251">
        <v>82</v>
      </c>
      <c r="L2251">
        <v>82</v>
      </c>
      <c r="M2251">
        <v>94.335040000000006</v>
      </c>
      <c r="N2251" s="4">
        <v>4720</v>
      </c>
      <c r="O2251" s="1">
        <v>1.2391399999999999</v>
      </c>
      <c r="P2251" s="1">
        <v>8.3039299999999994</v>
      </c>
      <c r="Q2251" s="1">
        <v>4210.1679999999997</v>
      </c>
      <c r="R2251" s="1"/>
    </row>
    <row r="2252" spans="1:18" x14ac:dyDescent="0.2">
      <c r="A2252" t="s">
        <v>158</v>
      </c>
      <c r="B2252">
        <v>2006</v>
      </c>
      <c r="C2252" t="s">
        <v>24</v>
      </c>
      <c r="D2252" s="1">
        <v>73.169479999999993</v>
      </c>
      <c r="E2252" s="1">
        <v>144.8065</v>
      </c>
      <c r="F2252" s="2">
        <v>1.96949999999999E-2</v>
      </c>
      <c r="G2252" s="2">
        <v>5.6934300000000002</v>
      </c>
      <c r="H2252">
        <v>26.4</v>
      </c>
      <c r="I2252">
        <v>3.5</v>
      </c>
      <c r="J2252">
        <v>96</v>
      </c>
      <c r="K2252">
        <v>89</v>
      </c>
      <c r="L2252">
        <v>88</v>
      </c>
      <c r="M2252">
        <v>94.620919999999998</v>
      </c>
      <c r="N2252" s="4">
        <v>5410</v>
      </c>
      <c r="O2252" s="1">
        <v>1.21827</v>
      </c>
      <c r="P2252" s="1">
        <v>7.8462699999999996</v>
      </c>
      <c r="Q2252" s="1">
        <v>4189.72</v>
      </c>
      <c r="R2252" s="1"/>
    </row>
    <row r="2253" spans="1:18" x14ac:dyDescent="0.2">
      <c r="A2253" t="s">
        <v>158</v>
      </c>
      <c r="B2253">
        <v>2007</v>
      </c>
      <c r="C2253" t="s">
        <v>24</v>
      </c>
      <c r="D2253" s="1">
        <v>73.706500000000005</v>
      </c>
      <c r="E2253" s="1">
        <v>140.1713</v>
      </c>
      <c r="F2253" s="2">
        <v>1.7815000000000001E-2</v>
      </c>
      <c r="G2253" s="2">
        <v>6.8865399999999903</v>
      </c>
      <c r="H2253">
        <v>26.5</v>
      </c>
      <c r="I2253">
        <v>3.7</v>
      </c>
      <c r="J2253">
        <v>97</v>
      </c>
      <c r="K2253">
        <v>88</v>
      </c>
      <c r="L2253">
        <v>98</v>
      </c>
      <c r="M2253">
        <v>94.904079999999993</v>
      </c>
      <c r="N2253" s="4">
        <v>6180</v>
      </c>
      <c r="O2253" s="1">
        <v>1.1239299999999901</v>
      </c>
      <c r="P2253" s="1">
        <v>7.6438699999999997</v>
      </c>
      <c r="Q2253" s="1">
        <v>4166.8670000000002</v>
      </c>
      <c r="R2253" s="1"/>
    </row>
    <row r="2254" spans="1:18" x14ac:dyDescent="0.2">
      <c r="A2254" t="s">
        <v>158</v>
      </c>
      <c r="B2254">
        <v>2008</v>
      </c>
      <c r="C2254" t="s">
        <v>24</v>
      </c>
      <c r="D2254" s="1">
        <v>73.127859999999998</v>
      </c>
      <c r="E2254" s="1">
        <v>149.70439999999999</v>
      </c>
      <c r="F2254" s="2">
        <v>1.6250000000000001E-2</v>
      </c>
      <c r="G2254" s="2">
        <v>7.2689300000000001</v>
      </c>
      <c r="H2254">
        <v>26.6</v>
      </c>
      <c r="I2254">
        <v>3.9</v>
      </c>
      <c r="J2254">
        <v>97</v>
      </c>
      <c r="K2254">
        <v>90</v>
      </c>
      <c r="L2254">
        <v>92</v>
      </c>
      <c r="M2254">
        <v>95.184430000000006</v>
      </c>
      <c r="N2254" s="4">
        <v>6360</v>
      </c>
      <c r="O2254" s="1">
        <v>1.5779799999999999</v>
      </c>
      <c r="P2254" s="1">
        <v>8.6815199999999901</v>
      </c>
      <c r="Q2254" s="1">
        <v>4142.6549999999997</v>
      </c>
      <c r="R2254" s="1"/>
    </row>
    <row r="2255" spans="1:18" x14ac:dyDescent="0.2">
      <c r="A2255" t="s">
        <v>158</v>
      </c>
      <c r="B2255">
        <v>2009</v>
      </c>
      <c r="C2255" t="s">
        <v>24</v>
      </c>
      <c r="D2255" s="1">
        <v>72.220730000000003</v>
      </c>
      <c r="E2255" s="1">
        <v>156.37870000000001</v>
      </c>
      <c r="F2255" s="2">
        <v>1.4865E-2</v>
      </c>
      <c r="G2255" s="2">
        <v>6.2595599999999996</v>
      </c>
      <c r="H2255">
        <v>26.7</v>
      </c>
      <c r="I2255">
        <v>4.2</v>
      </c>
      <c r="J2255">
        <v>83</v>
      </c>
      <c r="K2255">
        <v>93</v>
      </c>
      <c r="L2255">
        <v>88</v>
      </c>
      <c r="M2255">
        <v>95.461979999999997</v>
      </c>
      <c r="N2255" s="4">
        <v>6250</v>
      </c>
      <c r="O2255" s="1">
        <v>2.1071900000000001</v>
      </c>
      <c r="P2255" s="1">
        <v>9.8354300000000006</v>
      </c>
      <c r="Q2255" s="1">
        <v>4119.4939999999997</v>
      </c>
      <c r="R2255" s="1"/>
    </row>
    <row r="2256" spans="1:18" x14ac:dyDescent="0.2">
      <c r="A2256" t="s">
        <v>158</v>
      </c>
      <c r="B2256">
        <v>2010</v>
      </c>
      <c r="C2256" t="s">
        <v>24</v>
      </c>
      <c r="D2256" s="1">
        <v>72.504409999999993</v>
      </c>
      <c r="E2256" s="1">
        <v>156.7567</v>
      </c>
      <c r="F2256" s="2">
        <v>1.3755E-2</v>
      </c>
      <c r="G2256" s="2">
        <v>7.5275399999999903</v>
      </c>
      <c r="H2256">
        <v>26.8</v>
      </c>
      <c r="I2256">
        <v>4.4000000000000004</v>
      </c>
      <c r="J2256">
        <v>94</v>
      </c>
      <c r="K2256">
        <v>88</v>
      </c>
      <c r="L2256">
        <v>92</v>
      </c>
      <c r="M2256">
        <v>95.736819999999994</v>
      </c>
      <c r="N2256" s="4">
        <v>6630</v>
      </c>
      <c r="O2256" s="1">
        <v>2.0344199999999999</v>
      </c>
      <c r="P2256" s="1">
        <v>9.5453899999999994</v>
      </c>
      <c r="Q2256" s="1">
        <v>4099.0990000000002</v>
      </c>
      <c r="R2256" s="1"/>
    </row>
    <row r="2257" spans="1:18" x14ac:dyDescent="0.2">
      <c r="A2257" t="s">
        <v>158</v>
      </c>
      <c r="B2257">
        <v>2011</v>
      </c>
      <c r="C2257" t="s">
        <v>24</v>
      </c>
      <c r="D2257" s="1">
        <v>72.466200000000001</v>
      </c>
      <c r="E2257" s="1">
        <v>153.29220000000001</v>
      </c>
      <c r="F2257" s="2">
        <v>1.2970000000000001E-2</v>
      </c>
      <c r="G2257" s="2">
        <v>8.1244800000000001</v>
      </c>
      <c r="H2257">
        <v>27</v>
      </c>
      <c r="I2257">
        <v>4.8</v>
      </c>
      <c r="J2257">
        <v>91</v>
      </c>
      <c r="K2257">
        <v>88</v>
      </c>
      <c r="L2257">
        <v>94</v>
      </c>
      <c r="M2257">
        <v>96.008880000000005</v>
      </c>
      <c r="N2257" s="4">
        <v>7330</v>
      </c>
      <c r="O2257" s="1">
        <v>1.46648</v>
      </c>
      <c r="P2257" s="1">
        <v>8.3880999999999997</v>
      </c>
      <c r="Q2257" s="1">
        <v>4081.0169999999998</v>
      </c>
      <c r="R2257" s="1"/>
    </row>
    <row r="2258" spans="1:18" x14ac:dyDescent="0.2">
      <c r="A2258" t="s">
        <v>158</v>
      </c>
      <c r="B2258">
        <v>2012</v>
      </c>
      <c r="C2258" t="s">
        <v>24</v>
      </c>
      <c r="D2258" s="1">
        <v>72.562250000000006</v>
      </c>
      <c r="E2258" s="1">
        <v>157.2467</v>
      </c>
      <c r="F2258" s="2">
        <v>1.226E-2</v>
      </c>
      <c r="G2258" s="2">
        <v>7.1212200000000001</v>
      </c>
      <c r="H2258">
        <v>27.1</v>
      </c>
      <c r="I2258">
        <v>5.0999999999999996</v>
      </c>
      <c r="J2258">
        <v>93</v>
      </c>
      <c r="K2258">
        <v>93</v>
      </c>
      <c r="L2258">
        <v>92</v>
      </c>
      <c r="M2258">
        <v>96.278239999999997</v>
      </c>
      <c r="N2258" s="4">
        <v>8160</v>
      </c>
      <c r="O2258" s="1">
        <v>1.6279999999999999</v>
      </c>
      <c r="P2258" s="1">
        <v>8.3731399999999994</v>
      </c>
      <c r="Q2258" s="1">
        <v>4064.1059999999902</v>
      </c>
      <c r="R2258" s="1"/>
    </row>
    <row r="2259" spans="1:18" x14ac:dyDescent="0.2">
      <c r="A2259" t="s">
        <v>158</v>
      </c>
      <c r="B2259">
        <v>2013</v>
      </c>
      <c r="C2259" t="s">
        <v>24</v>
      </c>
      <c r="D2259" s="1">
        <v>72.788939999999997</v>
      </c>
      <c r="E2259" s="1">
        <v>157.72790000000001</v>
      </c>
      <c r="F2259" s="2">
        <v>1.1645000000000001E-2</v>
      </c>
      <c r="G2259" s="2">
        <v>6.6974999999999998</v>
      </c>
      <c r="H2259">
        <v>27.2</v>
      </c>
      <c r="I2259">
        <v>5.5</v>
      </c>
      <c r="J2259">
        <v>97</v>
      </c>
      <c r="K2259">
        <v>94</v>
      </c>
      <c r="L2259">
        <v>93</v>
      </c>
      <c r="M2259">
        <v>96.544759999999997</v>
      </c>
      <c r="N2259" s="4">
        <v>8530</v>
      </c>
      <c r="O2259" s="1">
        <v>1.97787</v>
      </c>
      <c r="P2259" s="1">
        <v>8.3957199999999901</v>
      </c>
      <c r="Q2259" s="1">
        <v>4048.70099999999</v>
      </c>
      <c r="R2259" s="1"/>
    </row>
    <row r="2260" spans="1:18" x14ac:dyDescent="0.2">
      <c r="A2260" t="s">
        <v>158</v>
      </c>
      <c r="B2260">
        <v>2014</v>
      </c>
      <c r="C2260" t="s">
        <v>24</v>
      </c>
      <c r="D2260" s="1">
        <v>72.794019999999904</v>
      </c>
      <c r="E2260" s="1">
        <v>155.2236</v>
      </c>
      <c r="F2260" s="2">
        <v>1.11E-2</v>
      </c>
      <c r="G2260" s="2">
        <v>6.8561100000000001</v>
      </c>
      <c r="H2260">
        <v>27.3</v>
      </c>
      <c r="I2260">
        <v>6</v>
      </c>
      <c r="J2260">
        <v>92</v>
      </c>
      <c r="K2260">
        <v>91</v>
      </c>
      <c r="L2260">
        <v>91</v>
      </c>
      <c r="M2260">
        <v>97.641450000000006</v>
      </c>
      <c r="N2260" s="4">
        <v>9180</v>
      </c>
      <c r="O2260" s="1">
        <v>2.32925</v>
      </c>
      <c r="P2260" s="1">
        <v>8.4388199999999998</v>
      </c>
      <c r="Q2260" s="1">
        <v>4035.3109999999901</v>
      </c>
      <c r="R2260" s="1"/>
    </row>
    <row r="2261" spans="1:18" x14ac:dyDescent="0.2">
      <c r="A2261" t="s">
        <v>158</v>
      </c>
      <c r="B2261">
        <v>2015</v>
      </c>
      <c r="C2261" t="s">
        <v>24</v>
      </c>
      <c r="D2261" s="1">
        <v>72.836359999999999</v>
      </c>
      <c r="E2261" s="1">
        <v>156.4024</v>
      </c>
      <c r="F2261" s="2">
        <v>1.0455000000000001E-2</v>
      </c>
      <c r="G2261" s="2">
        <v>7.5193300000000001</v>
      </c>
      <c r="H2261">
        <v>27.5</v>
      </c>
      <c r="I2261">
        <v>6.4</v>
      </c>
      <c r="J2261">
        <v>96</v>
      </c>
      <c r="K2261">
        <v>91</v>
      </c>
      <c r="L2261">
        <v>94</v>
      </c>
      <c r="M2261">
        <v>97.914090000000002</v>
      </c>
      <c r="N2261" s="4">
        <v>9350</v>
      </c>
      <c r="O2261" s="1">
        <v>2.82151</v>
      </c>
      <c r="P2261" s="1">
        <v>7.9323600000000001</v>
      </c>
      <c r="Q2261" s="1">
        <v>4024.183</v>
      </c>
      <c r="R2261" s="1"/>
    </row>
    <row r="2262" spans="1:18" x14ac:dyDescent="0.2">
      <c r="A2262" t="s">
        <v>158</v>
      </c>
      <c r="B2262">
        <v>2016</v>
      </c>
      <c r="C2262" t="s">
        <v>24</v>
      </c>
      <c r="D2262" s="1">
        <v>72.583569999999995</v>
      </c>
      <c r="E2262" s="1">
        <v>159.9033</v>
      </c>
      <c r="F2262" s="2">
        <v>9.9249999999999998E-3</v>
      </c>
      <c r="G2262" s="2">
        <v>7.5119699999999998</v>
      </c>
      <c r="H2262">
        <v>27.6</v>
      </c>
      <c r="I2262">
        <v>6.8</v>
      </c>
      <c r="J2262">
        <v>93</v>
      </c>
      <c r="K2262">
        <v>92</v>
      </c>
      <c r="L2262">
        <v>92</v>
      </c>
      <c r="M2262">
        <v>98.170550000000006</v>
      </c>
      <c r="N2262" s="4">
        <v>9500</v>
      </c>
      <c r="O2262" s="1">
        <v>3.0855999999999999</v>
      </c>
      <c r="P2262" s="1">
        <v>8.4213500000000003</v>
      </c>
      <c r="Q2262" s="1">
        <v>4015.45</v>
      </c>
      <c r="R2262" s="1"/>
    </row>
    <row r="2263" spans="1:18" x14ac:dyDescent="0.2">
      <c r="A2263" t="s">
        <v>159</v>
      </c>
      <c r="B2263">
        <v>2000</v>
      </c>
      <c r="C2263" t="s">
        <v>24</v>
      </c>
      <c r="D2263" s="1">
        <v>75.000630000000001</v>
      </c>
      <c r="E2263" s="1">
        <v>124.26049999999999</v>
      </c>
      <c r="F2263" s="2">
        <v>4.4999999999999997E-3</v>
      </c>
      <c r="G2263" s="2">
        <v>13.90077</v>
      </c>
      <c r="H2263">
        <v>26.5</v>
      </c>
      <c r="I2263">
        <v>4.5</v>
      </c>
      <c r="J2263">
        <v>97</v>
      </c>
      <c r="K2263">
        <v>98</v>
      </c>
      <c r="L2263">
        <v>98</v>
      </c>
      <c r="M2263">
        <v>99.806119999999893</v>
      </c>
      <c r="N2263" s="4">
        <v>15890</v>
      </c>
      <c r="O2263" s="1">
        <v>5.0716999999999999</v>
      </c>
      <c r="P2263" s="1">
        <v>5.7175500000000001</v>
      </c>
      <c r="Q2263" s="1">
        <v>10289.373</v>
      </c>
      <c r="R2263" s="1"/>
    </row>
    <row r="2264" spans="1:18" x14ac:dyDescent="0.2">
      <c r="A2264" t="s">
        <v>159</v>
      </c>
      <c r="B2264">
        <v>2001</v>
      </c>
      <c r="C2264" t="s">
        <v>24</v>
      </c>
      <c r="D2264" s="1">
        <v>75.406109999999998</v>
      </c>
      <c r="E2264" s="1">
        <v>121.4926</v>
      </c>
      <c r="F2264" s="2">
        <v>4.2950000000000002E-3</v>
      </c>
      <c r="G2264" s="2">
        <v>13.640639999999999</v>
      </c>
      <c r="H2264">
        <v>26.5</v>
      </c>
      <c r="I2264">
        <v>4.7</v>
      </c>
      <c r="J2264">
        <v>97</v>
      </c>
      <c r="K2264">
        <v>97</v>
      </c>
      <c r="L2264">
        <v>98</v>
      </c>
      <c r="M2264">
        <v>99.805819999999997</v>
      </c>
      <c r="N2264" s="4">
        <v>17080</v>
      </c>
      <c r="O2264" s="1">
        <v>5.1486400000000003</v>
      </c>
      <c r="P2264" s="1">
        <v>5.8876499999999998</v>
      </c>
      <c r="Q2264" s="1">
        <v>10271.008</v>
      </c>
      <c r="R2264" s="1"/>
    </row>
    <row r="2265" spans="1:18" x14ac:dyDescent="0.2">
      <c r="A2265" t="s">
        <v>159</v>
      </c>
      <c r="B2265">
        <v>2002</v>
      </c>
      <c r="C2265" t="s">
        <v>24</v>
      </c>
      <c r="D2265" s="1">
        <v>75.597020000000001</v>
      </c>
      <c r="E2265" s="1">
        <v>119.0403</v>
      </c>
      <c r="F2265" s="2">
        <v>4.0949999999999997E-3</v>
      </c>
      <c r="G2265" s="2">
        <v>13.770379999999999</v>
      </c>
      <c r="H2265">
        <v>26.5</v>
      </c>
      <c r="I2265">
        <v>4.9000000000000004</v>
      </c>
      <c r="J2265">
        <v>98</v>
      </c>
      <c r="K2265">
        <v>97</v>
      </c>
      <c r="L2265">
        <v>98</v>
      </c>
      <c r="M2265">
        <v>99.811390000000003</v>
      </c>
      <c r="N2265" s="4">
        <v>17560</v>
      </c>
      <c r="O2265" s="1">
        <v>5.4596099999999996</v>
      </c>
      <c r="P2265" s="1">
        <v>6.1988699999999897</v>
      </c>
      <c r="Q2265" s="1">
        <v>10252.261</v>
      </c>
      <c r="R2265" s="1"/>
    </row>
    <row r="2266" spans="1:18" x14ac:dyDescent="0.2">
      <c r="A2266" t="s">
        <v>159</v>
      </c>
      <c r="B2266">
        <v>2003</v>
      </c>
      <c r="C2266" t="s">
        <v>24</v>
      </c>
      <c r="D2266" s="1">
        <v>75.518780000000007</v>
      </c>
      <c r="E2266" s="1">
        <v>120.8302</v>
      </c>
      <c r="F2266" s="2">
        <v>3.885E-3</v>
      </c>
      <c r="G2266" s="2">
        <v>13.87036</v>
      </c>
      <c r="H2266">
        <v>26.6</v>
      </c>
      <c r="I2266">
        <v>5.0999999999999996</v>
      </c>
      <c r="J2266">
        <v>97</v>
      </c>
      <c r="K2266">
        <v>97</v>
      </c>
      <c r="L2266">
        <v>97</v>
      </c>
      <c r="M2266">
        <v>99.816980000000001</v>
      </c>
      <c r="N2266" s="4">
        <v>18780</v>
      </c>
      <c r="O2266" s="1">
        <v>5.7339599999999997</v>
      </c>
      <c r="P2266" s="1">
        <v>6.5544699999999896</v>
      </c>
      <c r="Q2266" s="1">
        <v>10239.136</v>
      </c>
      <c r="R2266" s="1"/>
    </row>
    <row r="2267" spans="1:18" x14ac:dyDescent="0.2">
      <c r="A2267" t="s">
        <v>159</v>
      </c>
      <c r="B2267">
        <v>2004</v>
      </c>
      <c r="C2267" t="s">
        <v>24</v>
      </c>
      <c r="D2267" s="1">
        <v>76.031000000000006</v>
      </c>
      <c r="E2267" s="1">
        <v>115.0274</v>
      </c>
      <c r="F2267" s="2">
        <v>3.6799999999999901E-3</v>
      </c>
      <c r="G2267" s="2">
        <v>13.423029999999899</v>
      </c>
      <c r="H2267">
        <v>26.6</v>
      </c>
      <c r="I2267">
        <v>5.3</v>
      </c>
      <c r="J2267">
        <v>97</v>
      </c>
      <c r="K2267">
        <v>96</v>
      </c>
      <c r="L2267">
        <v>98</v>
      </c>
      <c r="M2267">
        <v>99.822580000000002</v>
      </c>
      <c r="N2267" s="4">
        <v>19840</v>
      </c>
      <c r="O2267" s="1">
        <v>5.5938299999999996</v>
      </c>
      <c r="P2267" s="1">
        <v>6.3854699999999998</v>
      </c>
      <c r="Q2267" s="1">
        <v>10239.439</v>
      </c>
      <c r="R2267" s="1"/>
    </row>
    <row r="2268" spans="1:18" x14ac:dyDescent="0.2">
      <c r="A2268" t="s">
        <v>159</v>
      </c>
      <c r="B2268">
        <v>2005</v>
      </c>
      <c r="C2268" t="s">
        <v>24</v>
      </c>
      <c r="D2268" s="1">
        <v>76.146150000000006</v>
      </c>
      <c r="E2268" s="1">
        <v>113.13639999999999</v>
      </c>
      <c r="F2268" s="2">
        <v>3.48E-3</v>
      </c>
      <c r="G2268" s="2">
        <v>13.65681</v>
      </c>
      <c r="H2268">
        <v>26.6</v>
      </c>
      <c r="I2268">
        <v>5.5</v>
      </c>
      <c r="J2268">
        <v>97</v>
      </c>
      <c r="K2268">
        <v>96</v>
      </c>
      <c r="L2268">
        <v>97</v>
      </c>
      <c r="M2268">
        <v>99.828199999999995</v>
      </c>
      <c r="N2268" s="4">
        <v>20970</v>
      </c>
      <c r="O2268" s="1">
        <v>5.4382999999999999</v>
      </c>
      <c r="P2268" s="1">
        <v>6.3810099999999998</v>
      </c>
      <c r="Q2268" s="1">
        <v>10258.166999999999</v>
      </c>
      <c r="R2268" s="1"/>
    </row>
    <row r="2269" spans="1:18" x14ac:dyDescent="0.2">
      <c r="A2269" t="s">
        <v>159</v>
      </c>
      <c r="B2269">
        <v>2006</v>
      </c>
      <c r="C2269" t="s">
        <v>24</v>
      </c>
      <c r="D2269" s="1">
        <v>76.773969999999906</v>
      </c>
      <c r="E2269" s="1">
        <v>107.8708</v>
      </c>
      <c r="F2269" s="2">
        <v>3.3E-3</v>
      </c>
      <c r="G2269" s="2">
        <v>13.582239999999899</v>
      </c>
      <c r="H2269">
        <v>26.7</v>
      </c>
      <c r="I2269">
        <v>5.7</v>
      </c>
      <c r="J2269">
        <v>97</v>
      </c>
      <c r="K2269">
        <v>98</v>
      </c>
      <c r="L2269">
        <v>98</v>
      </c>
      <c r="M2269">
        <v>99.833839999999995</v>
      </c>
      <c r="N2269" s="4">
        <v>22340</v>
      </c>
      <c r="O2269" s="1">
        <v>5.2973600000000003</v>
      </c>
      <c r="P2269" s="1">
        <v>6.1955299999999998</v>
      </c>
      <c r="Q2269" s="1">
        <v>10298.614</v>
      </c>
      <c r="R2269" s="1"/>
    </row>
    <row r="2270" spans="1:18" x14ac:dyDescent="0.2">
      <c r="A2270" t="s">
        <v>159</v>
      </c>
      <c r="B2270">
        <v>2007</v>
      </c>
      <c r="C2270" t="s">
        <v>24</v>
      </c>
      <c r="D2270" s="1">
        <v>77.041119999999907</v>
      </c>
      <c r="E2270" s="1">
        <v>106.0625</v>
      </c>
      <c r="F2270" s="2">
        <v>3.1350000000000002E-3</v>
      </c>
      <c r="G2270" s="2">
        <v>13.832379999999899</v>
      </c>
      <c r="H2270">
        <v>26.7</v>
      </c>
      <c r="I2270">
        <v>6</v>
      </c>
      <c r="J2270">
        <v>98</v>
      </c>
      <c r="K2270">
        <v>99</v>
      </c>
      <c r="L2270">
        <v>99</v>
      </c>
      <c r="M2270">
        <v>99.839500000000001</v>
      </c>
      <c r="N2270" s="4">
        <v>24460</v>
      </c>
      <c r="O2270" s="1">
        <v>5.0409899999999999</v>
      </c>
      <c r="P2270" s="1">
        <v>6.0160499999999999</v>
      </c>
      <c r="Q2270" s="1">
        <v>10357.538</v>
      </c>
      <c r="R2270" s="1"/>
    </row>
    <row r="2271" spans="1:18" x14ac:dyDescent="0.2">
      <c r="A2271" t="s">
        <v>159</v>
      </c>
      <c r="B2271">
        <v>2008</v>
      </c>
      <c r="C2271" t="s">
        <v>24</v>
      </c>
      <c r="D2271" s="1">
        <v>77.287840000000003</v>
      </c>
      <c r="E2271" s="1">
        <v>104.6369</v>
      </c>
      <c r="F2271" s="2">
        <v>2.99E-3</v>
      </c>
      <c r="G2271" s="2">
        <v>13.645670000000001</v>
      </c>
      <c r="H2271">
        <v>26.7</v>
      </c>
      <c r="I2271">
        <v>6.3</v>
      </c>
      <c r="J2271">
        <v>97</v>
      </c>
      <c r="K2271">
        <v>99</v>
      </c>
      <c r="L2271">
        <v>99</v>
      </c>
      <c r="M2271">
        <v>99.845179999999999</v>
      </c>
      <c r="N2271" s="4">
        <v>26040</v>
      </c>
      <c r="O2271" s="1">
        <v>5.1510699999999998</v>
      </c>
      <c r="P2271" s="1">
        <v>6.3597299999999999</v>
      </c>
      <c r="Q2271" s="1">
        <v>10425.266</v>
      </c>
      <c r="R2271" s="1"/>
    </row>
    <row r="2272" spans="1:18" x14ac:dyDescent="0.2">
      <c r="A2272" t="s">
        <v>159</v>
      </c>
      <c r="B2272">
        <v>2009</v>
      </c>
      <c r="C2272" t="s">
        <v>24</v>
      </c>
      <c r="D2272" s="1">
        <v>77.371669999999995</v>
      </c>
      <c r="E2272" s="1">
        <v>101.0765</v>
      </c>
      <c r="F2272" s="2">
        <v>2.8649999999999999E-3</v>
      </c>
      <c r="G2272" s="2">
        <v>13.433070000000001</v>
      </c>
      <c r="H2272">
        <v>26.8</v>
      </c>
      <c r="I2272">
        <v>6.6</v>
      </c>
      <c r="J2272">
        <v>98</v>
      </c>
      <c r="K2272">
        <v>99</v>
      </c>
      <c r="L2272">
        <v>99</v>
      </c>
      <c r="M2272">
        <v>99.850880000000004</v>
      </c>
      <c r="N2272" s="4">
        <v>25650</v>
      </c>
      <c r="O2272" s="1">
        <v>6.0446099999999996</v>
      </c>
      <c r="P2272" s="1">
        <v>7.2929000000000004</v>
      </c>
      <c r="Q2272" s="1">
        <v>10488.155000000001</v>
      </c>
      <c r="R2272" s="1"/>
    </row>
    <row r="2273" spans="1:18" x14ac:dyDescent="0.2">
      <c r="A2273" t="s">
        <v>159</v>
      </c>
      <c r="B2273">
        <v>2010</v>
      </c>
      <c r="C2273" t="s">
        <v>24</v>
      </c>
      <c r="D2273" s="1">
        <v>77.63194</v>
      </c>
      <c r="E2273" s="1">
        <v>98.474450000000004</v>
      </c>
      <c r="F2273" s="2">
        <v>2.745E-3</v>
      </c>
      <c r="G2273" s="2">
        <v>12.67902</v>
      </c>
      <c r="H2273">
        <v>26.8</v>
      </c>
      <c r="I2273">
        <v>7</v>
      </c>
      <c r="J2273">
        <v>98</v>
      </c>
      <c r="K2273">
        <v>99</v>
      </c>
      <c r="L2273">
        <v>99</v>
      </c>
      <c r="M2273">
        <v>99.8566</v>
      </c>
      <c r="N2273" s="4">
        <v>25620</v>
      </c>
      <c r="O2273" s="1">
        <v>5.7591400000000004</v>
      </c>
      <c r="P2273" s="1">
        <v>6.9280600000000003</v>
      </c>
      <c r="Q2273" s="1">
        <v>10536.518</v>
      </c>
      <c r="R2273" s="1"/>
    </row>
    <row r="2274" spans="1:18" x14ac:dyDescent="0.2">
      <c r="A2274" t="s">
        <v>159</v>
      </c>
      <c r="B2274">
        <v>2011</v>
      </c>
      <c r="C2274" t="s">
        <v>24</v>
      </c>
      <c r="D2274" s="1">
        <v>77.935109999999995</v>
      </c>
      <c r="E2274" s="1">
        <v>96.188980000000001</v>
      </c>
      <c r="F2274" s="2">
        <v>2.6350000000000002E-3</v>
      </c>
      <c r="G2274" s="2">
        <v>12.55871</v>
      </c>
      <c r="H2274">
        <v>26.9</v>
      </c>
      <c r="I2274">
        <v>7.4</v>
      </c>
      <c r="J2274">
        <v>98</v>
      </c>
      <c r="K2274">
        <v>99</v>
      </c>
      <c r="L2274">
        <v>99</v>
      </c>
      <c r="M2274">
        <v>99.862340000000003</v>
      </c>
      <c r="N2274" s="4">
        <v>26620</v>
      </c>
      <c r="O2274" s="1">
        <v>5.8392599999999897</v>
      </c>
      <c r="P2274" s="1">
        <v>6.9768899999999903</v>
      </c>
      <c r="Q2274" s="1">
        <v>10566.517</v>
      </c>
      <c r="R2274" s="1"/>
    </row>
    <row r="2275" spans="1:18" x14ac:dyDescent="0.2">
      <c r="A2275" t="s">
        <v>159</v>
      </c>
      <c r="B2275">
        <v>2012</v>
      </c>
      <c r="C2275" t="s">
        <v>24</v>
      </c>
      <c r="D2275" s="1">
        <v>78.155379999999994</v>
      </c>
      <c r="E2275" s="1">
        <v>92.575900000000004</v>
      </c>
      <c r="F2275" s="2">
        <v>2.5399999999999902E-3</v>
      </c>
      <c r="G2275" s="2">
        <v>12.8209</v>
      </c>
      <c r="H2275">
        <v>26.9</v>
      </c>
      <c r="I2275">
        <v>7.8</v>
      </c>
      <c r="J2275">
        <v>98</v>
      </c>
      <c r="K2275">
        <v>99</v>
      </c>
      <c r="L2275">
        <v>99</v>
      </c>
      <c r="M2275">
        <v>99.868189999999998</v>
      </c>
      <c r="N2275" s="4">
        <v>27250</v>
      </c>
      <c r="O2275" s="1">
        <v>5.8718599999999999</v>
      </c>
      <c r="P2275" s="1">
        <v>7.0284399999999998</v>
      </c>
      <c r="Q2275" s="1">
        <v>10581.293</v>
      </c>
      <c r="R2275" s="1"/>
    </row>
    <row r="2276" spans="1:18" x14ac:dyDescent="0.2">
      <c r="A2276" t="s">
        <v>159</v>
      </c>
      <c r="B2276">
        <v>2013</v>
      </c>
      <c r="C2276" t="s">
        <v>24</v>
      </c>
      <c r="D2276" s="1">
        <v>78.331509999999994</v>
      </c>
      <c r="E2276" s="1">
        <v>89.359740000000002</v>
      </c>
      <c r="F2276" s="2">
        <v>2.4599999999999999E-3</v>
      </c>
      <c r="G2276" s="2">
        <v>12.530900000000001</v>
      </c>
      <c r="H2276">
        <v>27</v>
      </c>
      <c r="I2276">
        <v>8.3000000000000007</v>
      </c>
      <c r="J2276">
        <v>99</v>
      </c>
      <c r="K2276">
        <v>99</v>
      </c>
      <c r="L2276">
        <v>98</v>
      </c>
      <c r="M2276">
        <v>99.874110000000002</v>
      </c>
      <c r="N2276" s="4">
        <v>28670</v>
      </c>
      <c r="O2276" s="1">
        <v>6.5112500000000004</v>
      </c>
      <c r="P2276" s="1">
        <v>7.8067000000000002</v>
      </c>
      <c r="Q2276" s="1">
        <v>10586.532999999999</v>
      </c>
      <c r="R2276" s="1"/>
    </row>
    <row r="2277" spans="1:18" x14ac:dyDescent="0.2">
      <c r="A2277" t="s">
        <v>159</v>
      </c>
      <c r="B2277">
        <v>2014</v>
      </c>
      <c r="C2277" t="s">
        <v>24</v>
      </c>
      <c r="D2277" s="1">
        <v>78.877340000000004</v>
      </c>
      <c r="E2277" s="1">
        <v>84.654869999999903</v>
      </c>
      <c r="F2277" s="2">
        <v>2.3900000000000002E-3</v>
      </c>
      <c r="G2277" s="2">
        <v>12.74424</v>
      </c>
      <c r="H2277">
        <v>27</v>
      </c>
      <c r="I2277">
        <v>8.8000000000000007</v>
      </c>
      <c r="J2277">
        <v>99</v>
      </c>
      <c r="K2277">
        <v>99</v>
      </c>
      <c r="L2277">
        <v>97</v>
      </c>
      <c r="M2277">
        <v>99.880009999999999</v>
      </c>
      <c r="N2277" s="4">
        <v>30090</v>
      </c>
      <c r="O2277" s="1">
        <v>6.3191600000000001</v>
      </c>
      <c r="P2277" s="1">
        <v>7.6530899999999997</v>
      </c>
      <c r="Q2277" s="1">
        <v>10591.108</v>
      </c>
      <c r="R2277" s="1"/>
    </row>
    <row r="2278" spans="1:18" x14ac:dyDescent="0.2">
      <c r="A2278" t="s">
        <v>159</v>
      </c>
      <c r="B2278">
        <v>2015</v>
      </c>
      <c r="C2278" t="s">
        <v>24</v>
      </c>
      <c r="D2278" s="1">
        <v>78.642250000000004</v>
      </c>
      <c r="E2278" s="1">
        <v>82.949569999999994</v>
      </c>
      <c r="F2278" s="2">
        <v>2.33E-3</v>
      </c>
      <c r="G2278" s="2">
        <v>12.760539999999899</v>
      </c>
      <c r="H2278">
        <v>27</v>
      </c>
      <c r="I2278">
        <v>9.3000000000000007</v>
      </c>
      <c r="J2278">
        <v>99</v>
      </c>
      <c r="K2278">
        <v>97</v>
      </c>
      <c r="L2278">
        <v>97</v>
      </c>
      <c r="M2278">
        <v>99.880099999999999</v>
      </c>
      <c r="N2278" s="4">
        <v>31420</v>
      </c>
      <c r="O2278" s="1">
        <v>5.9559300000000004</v>
      </c>
      <c r="P2278" s="1">
        <v>7.2427599999999996</v>
      </c>
      <c r="Q2278" s="1">
        <v>10601.396999999901</v>
      </c>
      <c r="R2278" s="1"/>
    </row>
    <row r="2279" spans="1:18" x14ac:dyDescent="0.2">
      <c r="A2279" t="s">
        <v>159</v>
      </c>
      <c r="B2279">
        <v>2016</v>
      </c>
      <c r="C2279" t="s">
        <v>24</v>
      </c>
      <c r="D2279" s="1">
        <v>79.165030000000002</v>
      </c>
      <c r="E2279" s="1">
        <v>81.130679999999998</v>
      </c>
      <c r="F2279" s="2">
        <v>2.2750000000000001E-3</v>
      </c>
      <c r="G2279" s="2">
        <v>12.93089</v>
      </c>
      <c r="H2279">
        <v>27.1</v>
      </c>
      <c r="I2279">
        <v>9.6999999999999993</v>
      </c>
      <c r="J2279">
        <v>98</v>
      </c>
      <c r="K2279">
        <v>96</v>
      </c>
      <c r="L2279">
        <v>96</v>
      </c>
      <c r="M2279">
        <v>99.880169999999893</v>
      </c>
      <c r="N2279" s="4">
        <v>32950</v>
      </c>
      <c r="O2279" s="1">
        <v>5.8539699999999897</v>
      </c>
      <c r="P2279" s="1">
        <v>7.1496000000000004</v>
      </c>
      <c r="Q2279" s="1">
        <v>10618.857</v>
      </c>
      <c r="R2279" s="1"/>
    </row>
    <row r="2280" spans="1:18" x14ac:dyDescent="0.2">
      <c r="A2280" t="s">
        <v>160</v>
      </c>
      <c r="B2280">
        <v>2000</v>
      </c>
      <c r="C2280" t="s">
        <v>24</v>
      </c>
      <c r="D2280" s="1">
        <v>78.096760000000003</v>
      </c>
      <c r="E2280" s="1">
        <v>95.18253</v>
      </c>
      <c r="F2280" s="2">
        <v>4.4200000000000003E-3</v>
      </c>
      <c r="G2280" s="2">
        <v>12.9068</v>
      </c>
      <c r="H2280">
        <v>25.8</v>
      </c>
      <c r="I2280">
        <v>6.4</v>
      </c>
      <c r="J2280">
        <v>92</v>
      </c>
      <c r="K2280">
        <v>94</v>
      </c>
      <c r="L2280">
        <v>90</v>
      </c>
      <c r="M2280">
        <v>100</v>
      </c>
      <c r="N2280" s="4">
        <v>27120</v>
      </c>
      <c r="O2280" s="1">
        <v>7.7006600000000001</v>
      </c>
      <c r="P2280" s="1">
        <v>9.8373200000000001</v>
      </c>
      <c r="Q2280" s="1">
        <v>81400.881999999998</v>
      </c>
      <c r="R2280" s="1"/>
    </row>
    <row r="2281" spans="1:18" x14ac:dyDescent="0.2">
      <c r="A2281" t="s">
        <v>160</v>
      </c>
      <c r="B2281">
        <v>2001</v>
      </c>
      <c r="C2281" t="s">
        <v>24</v>
      </c>
      <c r="D2281" s="1">
        <v>78.496809999999996</v>
      </c>
      <c r="E2281" s="1">
        <v>91.753720000000001</v>
      </c>
      <c r="F2281" s="2">
        <v>4.3099999999999996E-3</v>
      </c>
      <c r="G2281" s="2">
        <v>12.46</v>
      </c>
      <c r="H2281">
        <v>25.8</v>
      </c>
      <c r="I2281">
        <v>6.5</v>
      </c>
      <c r="J2281">
        <v>94</v>
      </c>
      <c r="K2281">
        <v>96</v>
      </c>
      <c r="L2281">
        <v>93</v>
      </c>
      <c r="M2281">
        <v>100</v>
      </c>
      <c r="N2281" s="4">
        <v>28240</v>
      </c>
      <c r="O2281" s="1">
        <v>7.7248899999999896</v>
      </c>
      <c r="P2281" s="1">
        <v>9.8724699999999999</v>
      </c>
      <c r="Q2281" s="1">
        <v>81453.884999999995</v>
      </c>
      <c r="R2281" s="1"/>
    </row>
    <row r="2282" spans="1:18" x14ac:dyDescent="0.2">
      <c r="A2282" t="s">
        <v>160</v>
      </c>
      <c r="B2282">
        <v>2002</v>
      </c>
      <c r="C2282" t="s">
        <v>24</v>
      </c>
      <c r="D2282" s="1">
        <v>78.615769999999998</v>
      </c>
      <c r="E2282" s="1">
        <v>90.528490000000005</v>
      </c>
      <c r="F2282" s="2">
        <v>4.2050000000000004E-3</v>
      </c>
      <c r="G2282" s="2">
        <v>12.25</v>
      </c>
      <c r="H2282">
        <v>25.9</v>
      </c>
      <c r="I2282">
        <v>6.6</v>
      </c>
      <c r="J2282">
        <v>94</v>
      </c>
      <c r="K2282">
        <v>97</v>
      </c>
      <c r="L2282">
        <v>93</v>
      </c>
      <c r="M2282">
        <v>100</v>
      </c>
      <c r="N2282" s="4">
        <v>28980</v>
      </c>
      <c r="O2282" s="1">
        <v>7.8809899999999997</v>
      </c>
      <c r="P2282" s="1">
        <v>10.116820000000001</v>
      </c>
      <c r="Q2282" s="1">
        <v>81535.122000000003</v>
      </c>
      <c r="R2282" s="1"/>
    </row>
    <row r="2283" spans="1:18" x14ac:dyDescent="0.2">
      <c r="A2283" t="s">
        <v>160</v>
      </c>
      <c r="B2283">
        <v>2003</v>
      </c>
      <c r="C2283" t="s">
        <v>24</v>
      </c>
      <c r="D2283" s="1">
        <v>78.704580000000007</v>
      </c>
      <c r="E2283" s="1">
        <v>89.133150000000001</v>
      </c>
      <c r="F2283" s="2">
        <v>4.0949999999999997E-3</v>
      </c>
      <c r="G2283" s="2">
        <v>11.92</v>
      </c>
      <c r="H2283">
        <v>26</v>
      </c>
      <c r="I2283">
        <v>6.8</v>
      </c>
      <c r="J2283">
        <v>95</v>
      </c>
      <c r="K2283">
        <v>96</v>
      </c>
      <c r="L2283">
        <v>97</v>
      </c>
      <c r="M2283">
        <v>100</v>
      </c>
      <c r="N2283" s="4">
        <v>29720</v>
      </c>
      <c r="O2283" s="1">
        <v>8.0161099999999994</v>
      </c>
      <c r="P2283" s="1">
        <v>10.33756</v>
      </c>
      <c r="Q2283" s="1">
        <v>81614.38</v>
      </c>
      <c r="R2283" s="1"/>
    </row>
    <row r="2284" spans="1:18" x14ac:dyDescent="0.2">
      <c r="A2284" t="s">
        <v>160</v>
      </c>
      <c r="B2284">
        <v>2004</v>
      </c>
      <c r="C2284" t="s">
        <v>24</v>
      </c>
      <c r="D2284" s="1">
        <v>79.272059999999996</v>
      </c>
      <c r="E2284" s="1">
        <v>85.064350000000005</v>
      </c>
      <c r="F2284" s="2">
        <v>3.98E-3</v>
      </c>
      <c r="G2284" s="2">
        <v>11.83</v>
      </c>
      <c r="H2284">
        <v>26</v>
      </c>
      <c r="I2284">
        <v>6.9</v>
      </c>
      <c r="J2284">
        <v>96</v>
      </c>
      <c r="K2284">
        <v>96</v>
      </c>
      <c r="L2284">
        <v>96</v>
      </c>
      <c r="M2284">
        <v>100</v>
      </c>
      <c r="N2284" s="4">
        <v>31640</v>
      </c>
      <c r="O2284" s="1">
        <v>7.6662299999999997</v>
      </c>
      <c r="P2284" s="1">
        <v>10.08033</v>
      </c>
      <c r="Q2284" s="1">
        <v>81646.474000000002</v>
      </c>
      <c r="R2284" s="1"/>
    </row>
    <row r="2285" spans="1:18" x14ac:dyDescent="0.2">
      <c r="A2285" t="s">
        <v>160</v>
      </c>
      <c r="B2285">
        <v>2005</v>
      </c>
      <c r="C2285" t="s">
        <v>24</v>
      </c>
      <c r="D2285" s="1">
        <v>79.297939999999997</v>
      </c>
      <c r="E2285" s="1">
        <v>84.317040000000006</v>
      </c>
      <c r="F2285" s="2">
        <v>3.8649999999999999E-3</v>
      </c>
      <c r="G2285" s="2">
        <v>11.677019999999899</v>
      </c>
      <c r="H2285">
        <v>26.1</v>
      </c>
      <c r="I2285">
        <v>7</v>
      </c>
      <c r="J2285">
        <v>96</v>
      </c>
      <c r="K2285">
        <v>95</v>
      </c>
      <c r="L2285">
        <v>96</v>
      </c>
      <c r="M2285">
        <v>100</v>
      </c>
      <c r="N2285" s="4">
        <v>32250</v>
      </c>
      <c r="O2285" s="1">
        <v>7.7531399999999904</v>
      </c>
      <c r="P2285" s="1">
        <v>10.2277</v>
      </c>
      <c r="Q2285" s="1">
        <v>81602.740999999995</v>
      </c>
      <c r="R2285" s="1"/>
    </row>
    <row r="2286" spans="1:18" x14ac:dyDescent="0.2">
      <c r="A2286" t="s">
        <v>160</v>
      </c>
      <c r="B2286">
        <v>2006</v>
      </c>
      <c r="C2286" t="s">
        <v>24</v>
      </c>
      <c r="D2286" s="1">
        <v>79.686719999999994</v>
      </c>
      <c r="E2286" s="1">
        <v>83.269549999999995</v>
      </c>
      <c r="F2286" s="2">
        <v>3.7549999999999901E-3</v>
      </c>
      <c r="G2286" s="2">
        <v>11.764239999999999</v>
      </c>
      <c r="H2286">
        <v>26.1</v>
      </c>
      <c r="I2286">
        <v>7.2</v>
      </c>
      <c r="J2286">
        <v>96</v>
      </c>
      <c r="K2286">
        <v>94</v>
      </c>
      <c r="L2286">
        <v>96</v>
      </c>
      <c r="M2286">
        <v>100</v>
      </c>
      <c r="N2286" s="4">
        <v>34830</v>
      </c>
      <c r="O2286" s="1">
        <v>7.6242399999999897</v>
      </c>
      <c r="P2286" s="1">
        <v>10.11683</v>
      </c>
      <c r="Q2286" s="1">
        <v>81472.225999999995</v>
      </c>
      <c r="R2286" s="1"/>
    </row>
    <row r="2287" spans="1:18" x14ac:dyDescent="0.2">
      <c r="A2287" t="s">
        <v>160</v>
      </c>
      <c r="B2287">
        <v>2007</v>
      </c>
      <c r="C2287" t="s">
        <v>24</v>
      </c>
      <c r="D2287" s="1">
        <v>79.877529999999993</v>
      </c>
      <c r="E2287" s="1">
        <v>82.032809999999998</v>
      </c>
      <c r="F2287" s="2">
        <v>3.6700000000000001E-3</v>
      </c>
      <c r="G2287" s="2">
        <v>11.50605</v>
      </c>
      <c r="H2287">
        <v>26.2</v>
      </c>
      <c r="I2287">
        <v>7.3</v>
      </c>
      <c r="J2287">
        <v>97</v>
      </c>
      <c r="K2287">
        <v>95</v>
      </c>
      <c r="L2287">
        <v>96</v>
      </c>
      <c r="M2287">
        <v>100</v>
      </c>
      <c r="N2287" s="4">
        <v>36990</v>
      </c>
      <c r="O2287" s="1">
        <v>7.5056399999999996</v>
      </c>
      <c r="P2287" s="1">
        <v>9.97119</v>
      </c>
      <c r="Q2287" s="1">
        <v>81277.83</v>
      </c>
      <c r="R2287" s="1"/>
    </row>
    <row r="2288" spans="1:18" x14ac:dyDescent="0.2">
      <c r="A2288" t="s">
        <v>160</v>
      </c>
      <c r="B2288">
        <v>2008</v>
      </c>
      <c r="C2288" t="s">
        <v>24</v>
      </c>
      <c r="D2288" s="1">
        <v>79.921009999999995</v>
      </c>
      <c r="E2288" s="1">
        <v>80.714519999999993</v>
      </c>
      <c r="F2288" s="2">
        <v>3.62E-3</v>
      </c>
      <c r="G2288" s="2">
        <v>11.367559999999999</v>
      </c>
      <c r="H2288">
        <v>26.2</v>
      </c>
      <c r="I2288">
        <v>7.5</v>
      </c>
      <c r="J2288">
        <v>97</v>
      </c>
      <c r="K2288">
        <v>95</v>
      </c>
      <c r="L2288">
        <v>96</v>
      </c>
      <c r="M2288">
        <v>100</v>
      </c>
      <c r="N2288" s="4">
        <v>38400</v>
      </c>
      <c r="O2288" s="1">
        <v>7.6601800000000004</v>
      </c>
      <c r="P2288" s="1">
        <v>10.157389999999999</v>
      </c>
      <c r="Q2288" s="1">
        <v>81065.751999999993</v>
      </c>
      <c r="R2288" s="1"/>
    </row>
    <row r="2289" spans="1:18" x14ac:dyDescent="0.2">
      <c r="A2289" t="s">
        <v>160</v>
      </c>
      <c r="B2289">
        <v>2009</v>
      </c>
      <c r="C2289" t="s">
        <v>24</v>
      </c>
      <c r="D2289" s="1">
        <v>80.002489999999995</v>
      </c>
      <c r="E2289" s="1">
        <v>79.573219999999907</v>
      </c>
      <c r="F2289" s="2">
        <v>3.5850000000000001E-3</v>
      </c>
      <c r="G2289" s="2">
        <v>11.2310699999999</v>
      </c>
      <c r="H2289">
        <v>26.3</v>
      </c>
      <c r="I2289">
        <v>7.7</v>
      </c>
      <c r="J2289">
        <v>97</v>
      </c>
      <c r="K2289">
        <v>95</v>
      </c>
      <c r="L2289">
        <v>96</v>
      </c>
      <c r="M2289">
        <v>100</v>
      </c>
      <c r="N2289" s="4">
        <v>37870</v>
      </c>
      <c r="O2289" s="1">
        <v>8.4395299999999995</v>
      </c>
      <c r="P2289" s="1">
        <v>11.13983</v>
      </c>
      <c r="Q2289" s="1">
        <v>80899.960999999996</v>
      </c>
      <c r="R2289" s="1"/>
    </row>
    <row r="2290" spans="1:18" x14ac:dyDescent="0.2">
      <c r="A2290" t="s">
        <v>160</v>
      </c>
      <c r="B2290">
        <v>2010</v>
      </c>
      <c r="C2290" t="s">
        <v>24</v>
      </c>
      <c r="D2290" s="1">
        <v>80.124750000000006</v>
      </c>
      <c r="E2290" s="1">
        <v>77.524879999999996</v>
      </c>
      <c r="F2290" s="2">
        <v>3.5500000000000002E-3</v>
      </c>
      <c r="G2290" s="2">
        <v>11.21128</v>
      </c>
      <c r="H2290">
        <v>26.3</v>
      </c>
      <c r="I2290">
        <v>7.8</v>
      </c>
      <c r="J2290">
        <v>97</v>
      </c>
      <c r="K2290">
        <v>94</v>
      </c>
      <c r="L2290">
        <v>96</v>
      </c>
      <c r="M2290">
        <v>100</v>
      </c>
      <c r="N2290" s="4">
        <v>39960</v>
      </c>
      <c r="O2290" s="1">
        <v>8.3369</v>
      </c>
      <c r="P2290" s="1">
        <v>11.0054</v>
      </c>
      <c r="Q2290" s="1">
        <v>80827.001999999993</v>
      </c>
      <c r="R2290" s="1"/>
    </row>
    <row r="2291" spans="1:18" x14ac:dyDescent="0.2">
      <c r="A2291" t="s">
        <v>160</v>
      </c>
      <c r="B2291">
        <v>2011</v>
      </c>
      <c r="C2291" t="s">
        <v>24</v>
      </c>
      <c r="D2291" s="1">
        <v>80.438580000000002</v>
      </c>
      <c r="E2291" s="1">
        <v>75.341909999999999</v>
      </c>
      <c r="F2291" s="2">
        <v>3.5200000000000001E-3</v>
      </c>
      <c r="G2291" s="2">
        <v>11.323789999999899</v>
      </c>
      <c r="H2291">
        <v>26.4</v>
      </c>
      <c r="I2291">
        <v>8</v>
      </c>
      <c r="J2291">
        <v>97</v>
      </c>
      <c r="K2291">
        <v>94</v>
      </c>
      <c r="L2291">
        <v>95</v>
      </c>
      <c r="M2291">
        <v>100</v>
      </c>
      <c r="N2291" s="4">
        <v>43770</v>
      </c>
      <c r="O2291" s="1">
        <v>8.0878399999999999</v>
      </c>
      <c r="P2291" s="1">
        <v>10.72054</v>
      </c>
      <c r="Q2291" s="1">
        <v>80855.631999999998</v>
      </c>
      <c r="R2291" s="1"/>
    </row>
    <row r="2292" spans="1:18" x14ac:dyDescent="0.2">
      <c r="A2292" t="s">
        <v>160</v>
      </c>
      <c r="B2292">
        <v>2012</v>
      </c>
      <c r="C2292" t="s">
        <v>24</v>
      </c>
      <c r="D2292" s="1">
        <v>80.577680000000001</v>
      </c>
      <c r="E2292" s="1">
        <v>72.741019999999907</v>
      </c>
      <c r="F2292" s="2">
        <v>3.47999999999999E-3</v>
      </c>
      <c r="G2292" s="2">
        <v>11.309200000000001</v>
      </c>
      <c r="H2292">
        <v>26.4</v>
      </c>
      <c r="I2292">
        <v>8.1999999999999993</v>
      </c>
      <c r="J2292">
        <v>97</v>
      </c>
      <c r="K2292">
        <v>94</v>
      </c>
      <c r="L2292">
        <v>95</v>
      </c>
      <c r="M2292">
        <v>100</v>
      </c>
      <c r="N2292" s="4">
        <v>44590</v>
      </c>
      <c r="O2292" s="1">
        <v>8.1357800000000005</v>
      </c>
      <c r="P2292" s="1">
        <v>10.776899999999999</v>
      </c>
      <c r="Q2292" s="1">
        <v>80972.627999999997</v>
      </c>
      <c r="R2292" s="1"/>
    </row>
    <row r="2293" spans="1:18" x14ac:dyDescent="0.2">
      <c r="A2293" t="s">
        <v>160</v>
      </c>
      <c r="B2293">
        <v>2013</v>
      </c>
      <c r="C2293" t="s">
        <v>24</v>
      </c>
      <c r="D2293" s="1">
        <v>80.551429999999996</v>
      </c>
      <c r="E2293" s="1">
        <v>72.633539999999996</v>
      </c>
      <c r="F2293" s="2">
        <v>3.395E-3</v>
      </c>
      <c r="G2293" s="2">
        <v>11.06546</v>
      </c>
      <c r="H2293">
        <v>26.5</v>
      </c>
      <c r="I2293">
        <v>8.4</v>
      </c>
      <c r="J2293">
        <v>97</v>
      </c>
      <c r="K2293">
        <v>93</v>
      </c>
      <c r="L2293">
        <v>93</v>
      </c>
      <c r="M2293">
        <v>100</v>
      </c>
      <c r="N2293" s="4">
        <v>46250</v>
      </c>
      <c r="O2293" s="1">
        <v>8.3496799999999993</v>
      </c>
      <c r="P2293" s="1">
        <v>10.93191</v>
      </c>
      <c r="Q2293" s="1">
        <v>81174.366999999998</v>
      </c>
      <c r="R2293" s="1"/>
    </row>
    <row r="2294" spans="1:18" x14ac:dyDescent="0.2">
      <c r="A2294" t="s">
        <v>160</v>
      </c>
      <c r="B2294">
        <v>2014</v>
      </c>
      <c r="C2294" t="s">
        <v>24</v>
      </c>
      <c r="D2294" s="1">
        <v>81.010069999999999</v>
      </c>
      <c r="E2294" s="1">
        <v>69.933459999999997</v>
      </c>
      <c r="F2294" s="2">
        <v>3.1849999999999999E-3</v>
      </c>
      <c r="G2294" s="2">
        <v>11.0557199999999</v>
      </c>
      <c r="H2294">
        <v>26.5</v>
      </c>
      <c r="I2294">
        <v>8.5</v>
      </c>
      <c r="J2294">
        <v>97</v>
      </c>
      <c r="K2294">
        <v>93</v>
      </c>
      <c r="L2294">
        <v>93</v>
      </c>
      <c r="M2294">
        <v>100</v>
      </c>
      <c r="N2294" s="4">
        <v>48110</v>
      </c>
      <c r="O2294" s="1">
        <v>8.4436400000000003</v>
      </c>
      <c r="P2294" s="1">
        <v>10.960459999999999</v>
      </c>
      <c r="Q2294" s="1">
        <v>81450.377999999997</v>
      </c>
      <c r="R2294" s="1"/>
    </row>
    <row r="2295" spans="1:18" x14ac:dyDescent="0.2">
      <c r="A2295" t="s">
        <v>160</v>
      </c>
      <c r="B2295">
        <v>2015</v>
      </c>
      <c r="C2295" t="s">
        <v>24</v>
      </c>
      <c r="D2295" s="1">
        <v>80.635120000000001</v>
      </c>
      <c r="E2295" s="1">
        <v>71.193089999999998</v>
      </c>
      <c r="F2295" s="2">
        <v>2.885E-3</v>
      </c>
      <c r="G2295" s="2">
        <v>11.049569999999999</v>
      </c>
      <c r="H2295">
        <v>26.5</v>
      </c>
      <c r="I2295">
        <v>8.6999999999999993</v>
      </c>
      <c r="J2295">
        <v>97</v>
      </c>
      <c r="K2295">
        <v>93</v>
      </c>
      <c r="L2295">
        <v>93</v>
      </c>
      <c r="M2295">
        <v>100</v>
      </c>
      <c r="N2295" s="4">
        <v>49010</v>
      </c>
      <c r="O2295" s="1">
        <v>8.5297499999999999</v>
      </c>
      <c r="P2295" s="1">
        <v>11.088010000000001</v>
      </c>
      <c r="Q2295" s="1">
        <v>81787.410999999993</v>
      </c>
      <c r="R2295" s="1"/>
    </row>
    <row r="2296" spans="1:18" x14ac:dyDescent="0.2">
      <c r="A2296" t="s">
        <v>160</v>
      </c>
      <c r="B2296">
        <v>2016</v>
      </c>
      <c r="C2296" t="s">
        <v>24</v>
      </c>
      <c r="D2296" s="1">
        <v>81.002780000000001</v>
      </c>
      <c r="E2296" s="1">
        <v>68.685890000000001</v>
      </c>
      <c r="F2296" s="2">
        <v>2.545E-3</v>
      </c>
      <c r="G2296" s="2">
        <v>10.93078</v>
      </c>
      <c r="H2296">
        <v>26.6</v>
      </c>
      <c r="I2296">
        <v>8.9</v>
      </c>
      <c r="J2296">
        <v>97</v>
      </c>
      <c r="K2296">
        <v>93</v>
      </c>
      <c r="L2296">
        <v>93</v>
      </c>
      <c r="M2296">
        <v>100</v>
      </c>
      <c r="N2296" s="4">
        <v>50910</v>
      </c>
      <c r="O2296" s="1">
        <v>8.5977999999999994</v>
      </c>
      <c r="P2296" s="1">
        <v>11.130660000000001</v>
      </c>
      <c r="Q2296" s="1">
        <v>82193.767999999996</v>
      </c>
      <c r="R2296" s="1"/>
    </row>
    <row r="2297" spans="1:18" x14ac:dyDescent="0.2">
      <c r="A2297" t="s">
        <v>161</v>
      </c>
      <c r="B2297">
        <v>2000</v>
      </c>
      <c r="C2297" t="s">
        <v>24</v>
      </c>
      <c r="D2297" s="1">
        <v>77.084389999999999</v>
      </c>
      <c r="E2297" s="1">
        <v>99.820430000000002</v>
      </c>
      <c r="F2297" s="2">
        <v>4.7449999999999897E-3</v>
      </c>
      <c r="G2297" s="2">
        <v>11.675879999999999</v>
      </c>
      <c r="H2297">
        <v>24.9</v>
      </c>
      <c r="I2297">
        <v>6.7</v>
      </c>
      <c r="J2297">
        <v>99</v>
      </c>
      <c r="K2297">
        <v>97</v>
      </c>
      <c r="L2297">
        <v>97</v>
      </c>
      <c r="M2297">
        <v>100</v>
      </c>
      <c r="N2297" s="4">
        <v>28010</v>
      </c>
      <c r="O2297" s="1">
        <v>6.7353399999999901</v>
      </c>
      <c r="P2297" s="1">
        <v>8.1043800000000008</v>
      </c>
      <c r="Q2297" s="1">
        <v>5341.1940000000004</v>
      </c>
      <c r="R2297" s="1"/>
    </row>
    <row r="2298" spans="1:18" x14ac:dyDescent="0.2">
      <c r="A2298" t="s">
        <v>161</v>
      </c>
      <c r="B2298">
        <v>2001</v>
      </c>
      <c r="C2298" t="s">
        <v>24</v>
      </c>
      <c r="D2298" s="1">
        <v>77.240600000000001</v>
      </c>
      <c r="E2298" s="1">
        <v>99.502309999999994</v>
      </c>
      <c r="F2298" s="2">
        <v>4.7099999999999998E-3</v>
      </c>
      <c r="G2298" s="2">
        <v>11.53993</v>
      </c>
      <c r="H2298">
        <v>25</v>
      </c>
      <c r="I2298">
        <v>6.7</v>
      </c>
      <c r="J2298">
        <v>94</v>
      </c>
      <c r="K2298">
        <v>97</v>
      </c>
      <c r="L2298">
        <v>97</v>
      </c>
      <c r="M2298">
        <v>99.999989999999997</v>
      </c>
      <c r="N2298" s="4">
        <v>29020</v>
      </c>
      <c r="O2298" s="1">
        <v>7.0463899999999997</v>
      </c>
      <c r="P2298" s="1">
        <v>8.4483300000000003</v>
      </c>
      <c r="Q2298" s="1">
        <v>5358.0619999999999</v>
      </c>
      <c r="R2298" s="1"/>
    </row>
    <row r="2299" spans="1:18" x14ac:dyDescent="0.2">
      <c r="A2299" t="s">
        <v>161</v>
      </c>
      <c r="B2299">
        <v>2002</v>
      </c>
      <c r="C2299" t="s">
        <v>24</v>
      </c>
      <c r="D2299" s="1">
        <v>77.214849999999998</v>
      </c>
      <c r="E2299" s="1">
        <v>101.1216</v>
      </c>
      <c r="F2299" s="2">
        <v>4.6649999999999999E-3</v>
      </c>
      <c r="G2299" s="2">
        <v>11.320039999999899</v>
      </c>
      <c r="H2299">
        <v>25</v>
      </c>
      <c r="I2299">
        <v>6.8</v>
      </c>
      <c r="J2299">
        <v>95</v>
      </c>
      <c r="K2299">
        <v>98</v>
      </c>
      <c r="L2299">
        <v>98</v>
      </c>
      <c r="M2299">
        <v>100</v>
      </c>
      <c r="N2299" s="4">
        <v>30260</v>
      </c>
      <c r="O2299" s="1">
        <v>7.2932100000000002</v>
      </c>
      <c r="P2299" s="1">
        <v>8.7025100000000002</v>
      </c>
      <c r="Q2299" s="1">
        <v>5372.8009999999904</v>
      </c>
      <c r="R2299" s="1"/>
    </row>
    <row r="2300" spans="1:18" x14ac:dyDescent="0.2">
      <c r="A2300" t="s">
        <v>161</v>
      </c>
      <c r="B2300">
        <v>2003</v>
      </c>
      <c r="C2300" t="s">
        <v>24</v>
      </c>
      <c r="D2300" s="1">
        <v>77.583419999999904</v>
      </c>
      <c r="E2300" s="1">
        <v>98.004779999999997</v>
      </c>
      <c r="F2300" s="2">
        <v>4.5799999999999999E-3</v>
      </c>
      <c r="G2300" s="2">
        <v>11.5337</v>
      </c>
      <c r="H2300">
        <v>25.1</v>
      </c>
      <c r="I2300">
        <v>6.8</v>
      </c>
      <c r="J2300">
        <v>96</v>
      </c>
      <c r="K2300">
        <v>96</v>
      </c>
      <c r="L2300">
        <v>96</v>
      </c>
      <c r="M2300">
        <v>100</v>
      </c>
      <c r="N2300" s="4">
        <v>30510</v>
      </c>
      <c r="O2300" s="1">
        <v>7.4710199999999896</v>
      </c>
      <c r="P2300" s="1">
        <v>8.9036299999999997</v>
      </c>
      <c r="Q2300" s="1">
        <v>5386.9679999999998</v>
      </c>
      <c r="R2300" s="1"/>
    </row>
    <row r="2301" spans="1:18" x14ac:dyDescent="0.2">
      <c r="A2301" t="s">
        <v>161</v>
      </c>
      <c r="B2301">
        <v>2004</v>
      </c>
      <c r="C2301" t="s">
        <v>24</v>
      </c>
      <c r="D2301" s="1">
        <v>77.944730000000007</v>
      </c>
      <c r="E2301" s="1">
        <v>95.287599999999998</v>
      </c>
      <c r="F2301" s="2">
        <v>4.3750000000000004E-3</v>
      </c>
      <c r="G2301" s="2">
        <v>11.26352</v>
      </c>
      <c r="H2301">
        <v>25.1</v>
      </c>
      <c r="I2301">
        <v>6.8</v>
      </c>
      <c r="J2301">
        <v>96</v>
      </c>
      <c r="K2301">
        <v>95</v>
      </c>
      <c r="L2301">
        <v>95</v>
      </c>
      <c r="M2301">
        <v>100</v>
      </c>
      <c r="N2301" s="4">
        <v>32950</v>
      </c>
      <c r="O2301" s="1">
        <v>7.5256299999999996</v>
      </c>
      <c r="P2301" s="1">
        <v>9.0074299999999994</v>
      </c>
      <c r="Q2301" s="1">
        <v>5402.7609999999904</v>
      </c>
      <c r="R2301" s="1"/>
    </row>
    <row r="2302" spans="1:18" x14ac:dyDescent="0.2">
      <c r="A2302" t="s">
        <v>161</v>
      </c>
      <c r="B2302">
        <v>2005</v>
      </c>
      <c r="C2302" t="s">
        <v>24</v>
      </c>
      <c r="D2302" s="1">
        <v>78.343000000000004</v>
      </c>
      <c r="E2302" s="1">
        <v>89.491680000000002</v>
      </c>
      <c r="F2302" s="2">
        <v>4.1250000000000002E-3</v>
      </c>
      <c r="G2302" s="2">
        <v>11.2638</v>
      </c>
      <c r="H2302">
        <v>25.1</v>
      </c>
      <c r="I2302">
        <v>6.9</v>
      </c>
      <c r="J2302">
        <v>95</v>
      </c>
      <c r="K2302">
        <v>93</v>
      </c>
      <c r="L2302">
        <v>93</v>
      </c>
      <c r="M2302">
        <v>100</v>
      </c>
      <c r="N2302" s="4">
        <v>34430</v>
      </c>
      <c r="O2302" s="1">
        <v>7.6128099999999996</v>
      </c>
      <c r="P2302" s="1">
        <v>9.0905699999999996</v>
      </c>
      <c r="Q2302" s="1">
        <v>5421.7019999999902</v>
      </c>
      <c r="R2302" s="1"/>
    </row>
    <row r="2303" spans="1:18" x14ac:dyDescent="0.2">
      <c r="A2303" t="s">
        <v>161</v>
      </c>
      <c r="B2303">
        <v>2006</v>
      </c>
      <c r="C2303" t="s">
        <v>24</v>
      </c>
      <c r="D2303" s="1">
        <v>78.375609999999995</v>
      </c>
      <c r="E2303" s="1">
        <v>90.868489999999994</v>
      </c>
      <c r="F2303" s="2">
        <v>3.885E-3</v>
      </c>
      <c r="G2303" s="2">
        <v>11.01652</v>
      </c>
      <c r="H2303">
        <v>25.2</v>
      </c>
      <c r="I2303">
        <v>6.9</v>
      </c>
      <c r="J2303">
        <v>90</v>
      </c>
      <c r="K2303">
        <v>93</v>
      </c>
      <c r="L2303">
        <v>93</v>
      </c>
      <c r="M2303">
        <v>100</v>
      </c>
      <c r="N2303" s="4">
        <v>37750</v>
      </c>
      <c r="O2303" s="1">
        <v>7.6898899999999903</v>
      </c>
      <c r="P2303" s="1">
        <v>9.1687999999999992</v>
      </c>
      <c r="Q2303" s="1">
        <v>5444.2860000000001</v>
      </c>
      <c r="R2303" s="1"/>
    </row>
    <row r="2304" spans="1:18" x14ac:dyDescent="0.2">
      <c r="A2304" t="s">
        <v>161</v>
      </c>
      <c r="B2304">
        <v>2007</v>
      </c>
      <c r="C2304" t="s">
        <v>24</v>
      </c>
      <c r="D2304" s="1">
        <v>78.603969999999904</v>
      </c>
      <c r="E2304" s="1">
        <v>90.786349999999999</v>
      </c>
      <c r="F2304" s="2">
        <v>3.715E-3</v>
      </c>
      <c r="G2304" s="2">
        <v>10.990839999999899</v>
      </c>
      <c r="H2304">
        <v>25.2</v>
      </c>
      <c r="I2304">
        <v>6.9</v>
      </c>
      <c r="J2304">
        <v>89</v>
      </c>
      <c r="K2304">
        <v>87</v>
      </c>
      <c r="L2304">
        <v>87</v>
      </c>
      <c r="M2304">
        <v>100</v>
      </c>
      <c r="N2304" s="4">
        <v>39160</v>
      </c>
      <c r="O2304" s="1">
        <v>7.80593</v>
      </c>
      <c r="P2304" s="1">
        <v>9.3251600000000003</v>
      </c>
      <c r="Q2304" s="1">
        <v>5469.9209999999903</v>
      </c>
      <c r="R2304" s="1"/>
    </row>
    <row r="2305" spans="1:18" x14ac:dyDescent="0.2">
      <c r="A2305" t="s">
        <v>161</v>
      </c>
      <c r="B2305">
        <v>2008</v>
      </c>
      <c r="C2305" t="s">
        <v>24</v>
      </c>
      <c r="D2305" s="1">
        <v>78.969059999999999</v>
      </c>
      <c r="E2305" s="1">
        <v>85.558750000000003</v>
      </c>
      <c r="F2305" s="2">
        <v>3.6449999999999998E-3</v>
      </c>
      <c r="G2305" s="2">
        <v>10.703760000000001</v>
      </c>
      <c r="H2305">
        <v>25.2</v>
      </c>
      <c r="I2305">
        <v>6.9</v>
      </c>
      <c r="J2305">
        <v>87</v>
      </c>
      <c r="K2305">
        <v>88</v>
      </c>
      <c r="L2305">
        <v>88</v>
      </c>
      <c r="M2305">
        <v>100</v>
      </c>
      <c r="N2305" s="4">
        <v>41740</v>
      </c>
      <c r="O2305" s="1">
        <v>7.9914199999999997</v>
      </c>
      <c r="P2305" s="1">
        <v>9.5113399999999899</v>
      </c>
      <c r="Q2305" s="1">
        <v>5497.7290000000003</v>
      </c>
      <c r="R2305" s="1"/>
    </row>
    <row r="2306" spans="1:18" x14ac:dyDescent="0.2">
      <c r="A2306" t="s">
        <v>161</v>
      </c>
      <c r="B2306">
        <v>2009</v>
      </c>
      <c r="C2306" t="s">
        <v>24</v>
      </c>
      <c r="D2306" s="1">
        <v>79.136189999999999</v>
      </c>
      <c r="E2306" s="1">
        <v>84.400149999999996</v>
      </c>
      <c r="F2306" s="2">
        <v>3.6149999999999902E-3</v>
      </c>
      <c r="G2306" s="2">
        <v>10.080679999999999</v>
      </c>
      <c r="H2306">
        <v>25.3</v>
      </c>
      <c r="I2306">
        <v>6.9</v>
      </c>
      <c r="J2306">
        <v>84</v>
      </c>
      <c r="K2306">
        <v>89</v>
      </c>
      <c r="L2306">
        <v>89</v>
      </c>
      <c r="M2306">
        <v>100</v>
      </c>
      <c r="N2306" s="4">
        <v>40740</v>
      </c>
      <c r="O2306" s="1">
        <v>9.0153999999999996</v>
      </c>
      <c r="P2306" s="1">
        <v>10.67432</v>
      </c>
      <c r="Q2306" s="1">
        <v>5526.3879999999999</v>
      </c>
      <c r="R2306" s="1"/>
    </row>
    <row r="2307" spans="1:18" x14ac:dyDescent="0.2">
      <c r="A2307" t="s">
        <v>161</v>
      </c>
      <c r="B2307">
        <v>2010</v>
      </c>
      <c r="C2307" t="s">
        <v>24</v>
      </c>
      <c r="D2307" s="1">
        <v>79.390529999999998</v>
      </c>
      <c r="E2307" s="1">
        <v>82.55162</v>
      </c>
      <c r="F2307" s="2">
        <v>3.5999999999999999E-3</v>
      </c>
      <c r="G2307" s="2">
        <v>10.267530000000001</v>
      </c>
      <c r="H2307">
        <v>25.3</v>
      </c>
      <c r="I2307">
        <v>6.9</v>
      </c>
      <c r="J2307">
        <v>85</v>
      </c>
      <c r="K2307">
        <v>90</v>
      </c>
      <c r="L2307">
        <v>90</v>
      </c>
      <c r="M2307">
        <v>100</v>
      </c>
      <c r="N2307" s="4">
        <v>43700</v>
      </c>
      <c r="O2307" s="1">
        <v>8.6674199999999999</v>
      </c>
      <c r="P2307" s="1">
        <v>10.333159999999999</v>
      </c>
      <c r="Q2307" s="1">
        <v>5554.8440000000001</v>
      </c>
      <c r="R2307" s="1"/>
    </row>
    <row r="2308" spans="1:18" x14ac:dyDescent="0.2">
      <c r="A2308" t="s">
        <v>161</v>
      </c>
      <c r="B2308">
        <v>2011</v>
      </c>
      <c r="C2308" t="s">
        <v>24</v>
      </c>
      <c r="D2308" s="1">
        <v>79.97542</v>
      </c>
      <c r="E2308" s="1">
        <v>77.608500000000006</v>
      </c>
      <c r="F2308" s="2">
        <v>3.5850000000000001E-3</v>
      </c>
      <c r="G2308" s="2">
        <v>10.4528</v>
      </c>
      <c r="H2308">
        <v>25.3</v>
      </c>
      <c r="I2308">
        <v>6.9</v>
      </c>
      <c r="J2308">
        <v>87</v>
      </c>
      <c r="K2308">
        <v>91</v>
      </c>
      <c r="L2308">
        <v>91</v>
      </c>
      <c r="M2308">
        <v>99.999989999999997</v>
      </c>
      <c r="N2308" s="4">
        <v>45340</v>
      </c>
      <c r="O2308" s="1">
        <v>8.4892099999999999</v>
      </c>
      <c r="P2308" s="1">
        <v>10.15291</v>
      </c>
      <c r="Q2308" s="1">
        <v>5582.9780000000001</v>
      </c>
      <c r="R2308" s="1"/>
    </row>
    <row r="2309" spans="1:18" x14ac:dyDescent="0.2">
      <c r="A2309" t="s">
        <v>161</v>
      </c>
      <c r="B2309">
        <v>2012</v>
      </c>
      <c r="C2309" t="s">
        <v>24</v>
      </c>
      <c r="D2309" s="1">
        <v>80.316469999999995</v>
      </c>
      <c r="E2309" s="1">
        <v>74.62379</v>
      </c>
      <c r="F2309" s="2">
        <v>3.5599999999999998E-3</v>
      </c>
      <c r="G2309" s="2">
        <v>9.2314600000000002</v>
      </c>
      <c r="H2309">
        <v>25.3</v>
      </c>
      <c r="I2309">
        <v>7</v>
      </c>
      <c r="J2309">
        <v>90</v>
      </c>
      <c r="K2309">
        <v>94</v>
      </c>
      <c r="L2309">
        <v>94</v>
      </c>
      <c r="M2309">
        <v>100</v>
      </c>
      <c r="N2309" s="4">
        <v>45820</v>
      </c>
      <c r="O2309" s="1">
        <v>8.6006699999999991</v>
      </c>
      <c r="P2309" s="1">
        <v>10.24136</v>
      </c>
      <c r="Q2309" s="1">
        <v>5610.9030000000002</v>
      </c>
      <c r="R2309" s="1"/>
    </row>
    <row r="2310" spans="1:18" x14ac:dyDescent="0.2">
      <c r="A2310" t="s">
        <v>161</v>
      </c>
      <c r="B2310">
        <v>2013</v>
      </c>
      <c r="C2310" t="s">
        <v>24</v>
      </c>
      <c r="D2310" s="1">
        <v>80.557360000000003</v>
      </c>
      <c r="E2310" s="1">
        <v>71.938990000000004</v>
      </c>
      <c r="F2310" s="2">
        <v>3.5049999999999999E-3</v>
      </c>
      <c r="G2310" s="2">
        <v>9.4375099999999996</v>
      </c>
      <c r="H2310">
        <v>25.3</v>
      </c>
      <c r="I2310">
        <v>7</v>
      </c>
      <c r="J2310">
        <v>89</v>
      </c>
      <c r="K2310">
        <v>94</v>
      </c>
      <c r="L2310">
        <v>94</v>
      </c>
      <c r="M2310">
        <v>100</v>
      </c>
      <c r="N2310" s="4">
        <v>48210</v>
      </c>
      <c r="O2310" s="1">
        <v>8.5690100000000005</v>
      </c>
      <c r="P2310" s="1">
        <v>10.16958</v>
      </c>
      <c r="Q2310" s="1">
        <v>5638.1450000000004</v>
      </c>
      <c r="R2310" s="1"/>
    </row>
    <row r="2311" spans="1:18" x14ac:dyDescent="0.2">
      <c r="A2311" t="s">
        <v>161</v>
      </c>
      <c r="B2311">
        <v>2014</v>
      </c>
      <c r="C2311" t="s">
        <v>24</v>
      </c>
      <c r="D2311" s="1">
        <v>80.901830000000004</v>
      </c>
      <c r="E2311" s="1">
        <v>68.371259999999893</v>
      </c>
      <c r="F2311" s="2">
        <v>3.4199999999999999E-3</v>
      </c>
      <c r="G2311" s="2">
        <v>9.5555000000000003</v>
      </c>
      <c r="H2311">
        <v>25.3</v>
      </c>
      <c r="I2311">
        <v>7.1</v>
      </c>
      <c r="J2311">
        <v>90</v>
      </c>
      <c r="K2311">
        <v>94</v>
      </c>
      <c r="L2311">
        <v>94</v>
      </c>
      <c r="M2311">
        <v>100</v>
      </c>
      <c r="N2311" s="4">
        <v>49640</v>
      </c>
      <c r="O2311" s="1">
        <v>8.5636799999999997</v>
      </c>
      <c r="P2311" s="1">
        <v>10.171900000000001</v>
      </c>
      <c r="Q2311" s="1">
        <v>5664.1959999999999</v>
      </c>
      <c r="R2311" s="1"/>
    </row>
    <row r="2312" spans="1:18" x14ac:dyDescent="0.2">
      <c r="A2312" t="s">
        <v>161</v>
      </c>
      <c r="B2312">
        <v>2015</v>
      </c>
      <c r="C2312" t="s">
        <v>24</v>
      </c>
      <c r="D2312" s="1">
        <v>80.872150000000005</v>
      </c>
      <c r="E2312" s="1">
        <v>66.27364</v>
      </c>
      <c r="F2312" s="2">
        <v>3.3149999999999998E-3</v>
      </c>
      <c r="G2312" s="2">
        <v>9.4190100000000001</v>
      </c>
      <c r="H2312">
        <v>25.3</v>
      </c>
      <c r="I2312">
        <v>7.1</v>
      </c>
      <c r="J2312">
        <v>91</v>
      </c>
      <c r="K2312">
        <v>93</v>
      </c>
      <c r="L2312">
        <v>93</v>
      </c>
      <c r="M2312">
        <v>100</v>
      </c>
      <c r="N2312" s="4">
        <v>50560</v>
      </c>
      <c r="O2312" s="1">
        <v>8.6095600000000001</v>
      </c>
      <c r="P2312" s="1">
        <v>10.227169999999999</v>
      </c>
      <c r="Q2312" s="1">
        <v>5688.6949999999997</v>
      </c>
      <c r="R2312" s="1"/>
    </row>
    <row r="2313" spans="1:18" x14ac:dyDescent="0.2">
      <c r="A2313" t="s">
        <v>161</v>
      </c>
      <c r="B2313">
        <v>2016</v>
      </c>
      <c r="C2313" t="s">
        <v>24</v>
      </c>
      <c r="D2313" s="1">
        <v>81.245310000000003</v>
      </c>
      <c r="E2313" s="1">
        <v>65.03622</v>
      </c>
      <c r="F2313" s="2">
        <v>3.1849999999999999E-3</v>
      </c>
      <c r="G2313" s="2">
        <v>9.5100499999999997</v>
      </c>
      <c r="H2313">
        <v>25.3</v>
      </c>
      <c r="I2313">
        <v>7.2</v>
      </c>
      <c r="J2313">
        <v>94</v>
      </c>
      <c r="K2313">
        <v>94</v>
      </c>
      <c r="L2313">
        <v>94</v>
      </c>
      <c r="M2313">
        <v>100</v>
      </c>
      <c r="N2313" s="4">
        <v>51990</v>
      </c>
      <c r="O2313" s="1">
        <v>8.5647000000000002</v>
      </c>
      <c r="P2313" s="1">
        <v>10.181229999999999</v>
      </c>
      <c r="Q2313" s="1">
        <v>5711.3490000000002</v>
      </c>
      <c r="R2313" s="1"/>
    </row>
    <row r="2314" spans="1:18" x14ac:dyDescent="0.2">
      <c r="A2314" t="s">
        <v>162</v>
      </c>
      <c r="B2314">
        <v>2000</v>
      </c>
      <c r="C2314" t="s">
        <v>24</v>
      </c>
      <c r="D2314" s="1">
        <v>71.474069999999998</v>
      </c>
      <c r="E2314" s="1">
        <v>162.7159</v>
      </c>
      <c r="F2314" s="2">
        <v>1.4579999999999999E-2</v>
      </c>
      <c r="G2314" s="2">
        <v>10.25667</v>
      </c>
      <c r="H2314">
        <v>25.3</v>
      </c>
      <c r="I2314">
        <v>4.7</v>
      </c>
      <c r="J2314">
        <v>89</v>
      </c>
      <c r="K2314">
        <v>94</v>
      </c>
      <c r="L2314">
        <v>93</v>
      </c>
      <c r="M2314">
        <v>99.740830000000003</v>
      </c>
      <c r="N2314" s="4">
        <v>6220</v>
      </c>
      <c r="O2314" s="1">
        <v>3.496</v>
      </c>
      <c r="P2314" s="1">
        <v>5.8708499999999999</v>
      </c>
      <c r="Q2314" s="1">
        <v>7997.9569999999903</v>
      </c>
      <c r="R2314" s="1"/>
    </row>
    <row r="2315" spans="1:18" x14ac:dyDescent="0.2">
      <c r="A2315" t="s">
        <v>162</v>
      </c>
      <c r="B2315">
        <v>2001</v>
      </c>
      <c r="C2315" t="s">
        <v>24</v>
      </c>
      <c r="D2315" s="1">
        <v>71.945899999999995</v>
      </c>
      <c r="E2315" s="1">
        <v>159.33860000000001</v>
      </c>
      <c r="F2315" s="2">
        <v>1.3955E-2</v>
      </c>
      <c r="G2315" s="2">
        <v>11.066660000000001</v>
      </c>
      <c r="H2315">
        <v>25.3</v>
      </c>
      <c r="I2315">
        <v>5</v>
      </c>
      <c r="J2315">
        <v>90</v>
      </c>
      <c r="K2315">
        <v>94</v>
      </c>
      <c r="L2315">
        <v>94</v>
      </c>
      <c r="M2315">
        <v>99.741680000000002</v>
      </c>
      <c r="N2315" s="4">
        <v>6920</v>
      </c>
      <c r="O2315" s="1">
        <v>3.8753799999999998</v>
      </c>
      <c r="P2315" s="1">
        <v>6.9121699999999997</v>
      </c>
      <c r="Q2315" s="1">
        <v>7930.7030000000004</v>
      </c>
      <c r="R2315" s="1"/>
    </row>
    <row r="2316" spans="1:18" x14ac:dyDescent="0.2">
      <c r="A2316" t="s">
        <v>162</v>
      </c>
      <c r="B2316">
        <v>2002</v>
      </c>
      <c r="C2316" t="s">
        <v>24</v>
      </c>
      <c r="D2316" s="1">
        <v>72.239180000000005</v>
      </c>
      <c r="E2316" s="1">
        <v>156.13210000000001</v>
      </c>
      <c r="F2316" s="2">
        <v>1.33199999999999E-2</v>
      </c>
      <c r="G2316" s="2">
        <v>10.798069999999999</v>
      </c>
      <c r="H2316">
        <v>25.4</v>
      </c>
      <c r="I2316">
        <v>5.2</v>
      </c>
      <c r="J2316">
        <v>92</v>
      </c>
      <c r="K2316">
        <v>94</v>
      </c>
      <c r="L2316">
        <v>93</v>
      </c>
      <c r="M2316">
        <v>99.738339999999994</v>
      </c>
      <c r="N2316" s="4">
        <v>7890</v>
      </c>
      <c r="O2316" s="1">
        <v>4.2345800000000002</v>
      </c>
      <c r="P2316" s="1">
        <v>7.1359699999999897</v>
      </c>
      <c r="Q2316" s="1">
        <v>7866.2389999999996</v>
      </c>
      <c r="R2316" s="1"/>
    </row>
    <row r="2317" spans="1:18" x14ac:dyDescent="0.2">
      <c r="A2317" t="s">
        <v>162</v>
      </c>
      <c r="B2317">
        <v>2003</v>
      </c>
      <c r="C2317" t="s">
        <v>24</v>
      </c>
      <c r="D2317" s="1">
        <v>72.430269999999993</v>
      </c>
      <c r="E2317" s="1">
        <v>153.57859999999999</v>
      </c>
      <c r="F2317" s="2">
        <v>1.2675000000000001E-2</v>
      </c>
      <c r="G2317" s="2">
        <v>10.919930000000001</v>
      </c>
      <c r="H2317">
        <v>25.5</v>
      </c>
      <c r="I2317">
        <v>5.5</v>
      </c>
      <c r="J2317">
        <v>96</v>
      </c>
      <c r="K2317">
        <v>96</v>
      </c>
      <c r="L2317">
        <v>96</v>
      </c>
      <c r="M2317">
        <v>99.711449999999999</v>
      </c>
      <c r="N2317" s="4">
        <v>8480</v>
      </c>
      <c r="O2317" s="1">
        <v>4.4051299999999998</v>
      </c>
      <c r="P2317" s="1">
        <v>7.25556</v>
      </c>
      <c r="Q2317" s="1">
        <v>7804.3119999999999</v>
      </c>
      <c r="R2317" s="1"/>
    </row>
    <row r="2318" spans="1:18" x14ac:dyDescent="0.2">
      <c r="A2318" t="s">
        <v>162</v>
      </c>
      <c r="B2318">
        <v>2004</v>
      </c>
      <c r="C2318" t="s">
        <v>24</v>
      </c>
      <c r="D2318" s="1">
        <v>72.668819999999997</v>
      </c>
      <c r="E2318" s="1">
        <v>154.3056</v>
      </c>
      <c r="F2318" s="2">
        <v>1.1854999999999999E-2</v>
      </c>
      <c r="G2318" s="2">
        <v>10.69537</v>
      </c>
      <c r="H2318">
        <v>25.5</v>
      </c>
      <c r="I2318">
        <v>5.8</v>
      </c>
      <c r="J2318">
        <v>95</v>
      </c>
      <c r="K2318">
        <v>94</v>
      </c>
      <c r="L2318">
        <v>95</v>
      </c>
      <c r="M2318">
        <v>99.665139999999994</v>
      </c>
      <c r="N2318" s="4">
        <v>9230</v>
      </c>
      <c r="O2318" s="1">
        <v>4.12662</v>
      </c>
      <c r="P2318" s="1">
        <v>6.9439799999999998</v>
      </c>
      <c r="Q2318" s="1">
        <v>7744.6319999999996</v>
      </c>
      <c r="R2318" s="1"/>
    </row>
    <row r="2319" spans="1:18" x14ac:dyDescent="0.2">
      <c r="A2319" t="s">
        <v>162</v>
      </c>
      <c r="B2319">
        <v>2005</v>
      </c>
      <c r="C2319" t="s">
        <v>24</v>
      </c>
      <c r="D2319" s="1">
        <v>72.516719999999907</v>
      </c>
      <c r="E2319" s="1">
        <v>156.423</v>
      </c>
      <c r="F2319" s="2">
        <v>1.0985E-2</v>
      </c>
      <c r="G2319" s="2">
        <v>10.215719999999999</v>
      </c>
      <c r="H2319">
        <v>25.6</v>
      </c>
      <c r="I2319">
        <v>6.1</v>
      </c>
      <c r="J2319">
        <v>96</v>
      </c>
      <c r="K2319">
        <v>97</v>
      </c>
      <c r="L2319">
        <v>96</v>
      </c>
      <c r="M2319">
        <v>99.619349999999997</v>
      </c>
      <c r="N2319" s="4">
        <v>10240</v>
      </c>
      <c r="O2319" s="1">
        <v>4.1367900000000004</v>
      </c>
      <c r="P2319" s="1">
        <v>6.9442000000000004</v>
      </c>
      <c r="Q2319" s="1">
        <v>7686.9619999999904</v>
      </c>
      <c r="R2319" s="1"/>
    </row>
    <row r="2320" spans="1:18" x14ac:dyDescent="0.2">
      <c r="A2320" t="s">
        <v>162</v>
      </c>
      <c r="B2320">
        <v>2006</v>
      </c>
      <c r="C2320" t="s">
        <v>24</v>
      </c>
      <c r="D2320" s="1">
        <v>72.695400000000006</v>
      </c>
      <c r="E2320" s="1">
        <v>156.67250000000001</v>
      </c>
      <c r="F2320" s="2">
        <v>1.0189999999999999E-2</v>
      </c>
      <c r="G2320" s="2">
        <v>10.180680000000001</v>
      </c>
      <c r="H2320">
        <v>25.7</v>
      </c>
      <c r="I2320">
        <v>6.4</v>
      </c>
      <c r="J2320">
        <v>96</v>
      </c>
      <c r="K2320">
        <v>96</v>
      </c>
      <c r="L2320">
        <v>95</v>
      </c>
      <c r="M2320">
        <v>99.57405</v>
      </c>
      <c r="N2320" s="4">
        <v>11030</v>
      </c>
      <c r="O2320" s="1">
        <v>3.6599900000000001</v>
      </c>
      <c r="P2320" s="1">
        <v>6.5731799999999998</v>
      </c>
      <c r="Q2320" s="1">
        <v>7631.0119999999997</v>
      </c>
      <c r="R2320" s="1"/>
    </row>
    <row r="2321" spans="1:18" x14ac:dyDescent="0.2">
      <c r="A2321" t="s">
        <v>162</v>
      </c>
      <c r="B2321">
        <v>2007</v>
      </c>
      <c r="C2321" t="s">
        <v>24</v>
      </c>
      <c r="D2321" s="1">
        <v>73.021479999999997</v>
      </c>
      <c r="E2321" s="1">
        <v>152.65450000000001</v>
      </c>
      <c r="F2321" s="2">
        <v>9.6050000000000007E-3</v>
      </c>
      <c r="G2321" s="2">
        <v>10.66498</v>
      </c>
      <c r="H2321">
        <v>25.8</v>
      </c>
      <c r="I2321">
        <v>6.8</v>
      </c>
      <c r="J2321">
        <v>96</v>
      </c>
      <c r="K2321">
        <v>95</v>
      </c>
      <c r="L2321">
        <v>95</v>
      </c>
      <c r="M2321">
        <v>99.529250000000005</v>
      </c>
      <c r="N2321" s="4">
        <v>11870</v>
      </c>
      <c r="O2321" s="1">
        <v>3.4338000000000002</v>
      </c>
      <c r="P2321" s="1">
        <v>6.1594800000000003</v>
      </c>
      <c r="Q2321" s="1">
        <v>7576.6719999999996</v>
      </c>
      <c r="R2321" s="1"/>
    </row>
    <row r="2322" spans="1:18" x14ac:dyDescent="0.2">
      <c r="A2322" t="s">
        <v>162</v>
      </c>
      <c r="B2322">
        <v>2008</v>
      </c>
      <c r="C2322" t="s">
        <v>24</v>
      </c>
      <c r="D2322" s="1">
        <v>73.337140000000005</v>
      </c>
      <c r="E2322" s="1">
        <v>150.27610000000001</v>
      </c>
      <c r="F2322" s="2">
        <v>9.2650000000000007E-3</v>
      </c>
      <c r="G2322" s="2">
        <v>10.732950000000001</v>
      </c>
      <c r="H2322">
        <v>25.8</v>
      </c>
      <c r="I2322">
        <v>7.2</v>
      </c>
      <c r="J2322">
        <v>96</v>
      </c>
      <c r="K2322">
        <v>96</v>
      </c>
      <c r="L2322">
        <v>95</v>
      </c>
      <c r="M2322">
        <v>99.484949999999998</v>
      </c>
      <c r="N2322" s="4">
        <v>13720</v>
      </c>
      <c r="O2322" s="1">
        <v>3.4849999999999999</v>
      </c>
      <c r="P2322" s="1">
        <v>6.29068</v>
      </c>
      <c r="Q2322" s="1">
        <v>7524.0869999999904</v>
      </c>
      <c r="R2322" s="1"/>
    </row>
    <row r="2323" spans="1:18" x14ac:dyDescent="0.2">
      <c r="A2323" t="s">
        <v>162</v>
      </c>
      <c r="B2323">
        <v>2009</v>
      </c>
      <c r="C2323" t="s">
        <v>24</v>
      </c>
      <c r="D2323" s="1">
        <v>73.707300000000004</v>
      </c>
      <c r="E2323" s="1">
        <v>147.34450000000001</v>
      </c>
      <c r="F2323" s="2">
        <v>9.0200000000000002E-3</v>
      </c>
      <c r="G2323" s="2">
        <v>10.528510000000001</v>
      </c>
      <c r="H2323">
        <v>25.9</v>
      </c>
      <c r="I2323">
        <v>7.6</v>
      </c>
      <c r="J2323">
        <v>96</v>
      </c>
      <c r="K2323">
        <v>94</v>
      </c>
      <c r="L2323">
        <v>94</v>
      </c>
      <c r="M2323">
        <v>99.441130000000001</v>
      </c>
      <c r="N2323" s="4">
        <v>13880</v>
      </c>
      <c r="O2323" s="1">
        <v>3.5583499999999999</v>
      </c>
      <c r="P2323" s="1">
        <v>6.6134500000000003</v>
      </c>
      <c r="Q2323" s="1">
        <v>7473.5129999999999</v>
      </c>
      <c r="R2323" s="1"/>
    </row>
    <row r="2324" spans="1:18" x14ac:dyDescent="0.2">
      <c r="A2324" t="s">
        <v>162</v>
      </c>
      <c r="B2324">
        <v>2010</v>
      </c>
      <c r="C2324" t="s">
        <v>24</v>
      </c>
      <c r="D2324" s="1">
        <v>73.789500000000004</v>
      </c>
      <c r="E2324" s="1">
        <v>143.43520000000001</v>
      </c>
      <c r="F2324" s="2">
        <v>8.8149999999999999E-3</v>
      </c>
      <c r="G2324" s="2">
        <v>10.163789999999899</v>
      </c>
      <c r="H2324">
        <v>26</v>
      </c>
      <c r="I2324">
        <v>8</v>
      </c>
      <c r="J2324">
        <v>97</v>
      </c>
      <c r="K2324">
        <v>94</v>
      </c>
      <c r="L2324">
        <v>94</v>
      </c>
      <c r="M2324">
        <v>99.397800000000004</v>
      </c>
      <c r="N2324" s="4">
        <v>14620</v>
      </c>
      <c r="O2324" s="1">
        <v>3.9251900000000002</v>
      </c>
      <c r="P2324" s="1">
        <v>7.10581</v>
      </c>
      <c r="Q2324" s="1">
        <v>7425.0079999999998</v>
      </c>
      <c r="R2324" s="1"/>
    </row>
    <row r="2325" spans="1:18" x14ac:dyDescent="0.2">
      <c r="A2325" t="s">
        <v>162</v>
      </c>
      <c r="B2325">
        <v>2011</v>
      </c>
      <c r="C2325" t="s">
        <v>24</v>
      </c>
      <c r="D2325" s="1">
        <v>74.143780000000007</v>
      </c>
      <c r="E2325" s="1">
        <v>140.88460000000001</v>
      </c>
      <c r="F2325" s="2">
        <v>8.6299999999999901E-3</v>
      </c>
      <c r="G2325" s="2">
        <v>10.218220000000001</v>
      </c>
      <c r="H2325">
        <v>26.1</v>
      </c>
      <c r="I2325">
        <v>8.5</v>
      </c>
      <c r="J2325">
        <v>95</v>
      </c>
      <c r="K2325">
        <v>95</v>
      </c>
      <c r="L2325">
        <v>95</v>
      </c>
      <c r="M2325">
        <v>99.354929999999996</v>
      </c>
      <c r="N2325" s="4">
        <v>15180</v>
      </c>
      <c r="O2325" s="1">
        <v>3.8627099999999999</v>
      </c>
      <c r="P2325" s="1">
        <v>7.1348099999999999</v>
      </c>
      <c r="Q2325" s="1">
        <v>7378.65</v>
      </c>
      <c r="R2325" s="1"/>
    </row>
    <row r="2326" spans="1:18" x14ac:dyDescent="0.2">
      <c r="A2326" t="s">
        <v>162</v>
      </c>
      <c r="B2326">
        <v>2012</v>
      </c>
      <c r="C2326" t="s">
        <v>24</v>
      </c>
      <c r="D2326" s="1">
        <v>74.314610000000002</v>
      </c>
      <c r="E2326" s="1">
        <v>136.59729999999999</v>
      </c>
      <c r="F2326" s="2">
        <v>8.4449999999999994E-3</v>
      </c>
      <c r="G2326" s="2">
        <v>11.228680000000001</v>
      </c>
      <c r="H2326">
        <v>26.1</v>
      </c>
      <c r="I2326">
        <v>8.9</v>
      </c>
      <c r="J2326">
        <v>94</v>
      </c>
      <c r="K2326">
        <v>95</v>
      </c>
      <c r="L2326">
        <v>95</v>
      </c>
      <c r="M2326">
        <v>99.312579999999997</v>
      </c>
      <c r="N2326" s="4">
        <v>15990</v>
      </c>
      <c r="O2326" s="1">
        <v>3.8580199999999998</v>
      </c>
      <c r="P2326" s="1">
        <v>7.5943899999999998</v>
      </c>
      <c r="Q2326" s="1">
        <v>7334.0029999999997</v>
      </c>
      <c r="R2326" s="1"/>
    </row>
    <row r="2327" spans="1:18" x14ac:dyDescent="0.2">
      <c r="A2327" t="s">
        <v>162</v>
      </c>
      <c r="B2327">
        <v>2013</v>
      </c>
      <c r="C2327" t="s">
        <v>24</v>
      </c>
      <c r="D2327" s="1">
        <v>74.795689999999993</v>
      </c>
      <c r="E2327" s="1">
        <v>134.77269999999999</v>
      </c>
      <c r="F2327" s="2">
        <v>8.2400000000000008E-3</v>
      </c>
      <c r="G2327" s="2">
        <v>10.66869</v>
      </c>
      <c r="H2327">
        <v>26.2</v>
      </c>
      <c r="I2327">
        <v>9.4</v>
      </c>
      <c r="J2327">
        <v>95</v>
      </c>
      <c r="K2327">
        <v>95</v>
      </c>
      <c r="L2327">
        <v>95</v>
      </c>
      <c r="M2327">
        <v>99.270719999999997</v>
      </c>
      <c r="N2327" s="4">
        <v>16200</v>
      </c>
      <c r="O2327" s="1">
        <v>4.0490500000000003</v>
      </c>
      <c r="P2327" s="1">
        <v>7.8682299999999996</v>
      </c>
      <c r="Q2327" s="1">
        <v>7290.0879999999997</v>
      </c>
      <c r="R2327" s="1"/>
    </row>
    <row r="2328" spans="1:18" x14ac:dyDescent="0.2">
      <c r="A2328" t="s">
        <v>162</v>
      </c>
      <c r="B2328">
        <v>2014</v>
      </c>
      <c r="C2328" t="s">
        <v>24</v>
      </c>
      <c r="D2328" s="1">
        <v>74.406169999999904</v>
      </c>
      <c r="E2328" s="1">
        <v>140.69489999999999</v>
      </c>
      <c r="F2328" s="2">
        <v>8.0299999999999903E-3</v>
      </c>
      <c r="G2328" s="2">
        <v>10.652049999999999</v>
      </c>
      <c r="H2328">
        <v>26.3</v>
      </c>
      <c r="I2328">
        <v>9.9</v>
      </c>
      <c r="J2328">
        <v>93</v>
      </c>
      <c r="K2328">
        <v>88</v>
      </c>
      <c r="L2328">
        <v>88</v>
      </c>
      <c r="M2328">
        <v>99.22936</v>
      </c>
      <c r="N2328" s="4">
        <v>17380</v>
      </c>
      <c r="O2328" s="1">
        <v>4.4885199999999896</v>
      </c>
      <c r="P2328" s="1">
        <v>8.4987600000000008</v>
      </c>
      <c r="Q2328" s="1">
        <v>7245.6459999999997</v>
      </c>
      <c r="R2328" s="1"/>
    </row>
    <row r="2329" spans="1:18" x14ac:dyDescent="0.2">
      <c r="A2329" t="s">
        <v>162</v>
      </c>
      <c r="B2329">
        <v>2015</v>
      </c>
      <c r="C2329" t="s">
        <v>24</v>
      </c>
      <c r="D2329" s="1">
        <v>74.706479999999999</v>
      </c>
      <c r="E2329" s="1">
        <v>136.19489999999999</v>
      </c>
      <c r="F2329" s="2">
        <v>7.7949999999999998E-3</v>
      </c>
      <c r="G2329" s="2">
        <v>11.2422</v>
      </c>
      <c r="H2329">
        <v>26.4</v>
      </c>
      <c r="I2329">
        <v>10.3</v>
      </c>
      <c r="J2329">
        <v>92</v>
      </c>
      <c r="K2329">
        <v>91</v>
      </c>
      <c r="L2329">
        <v>91</v>
      </c>
      <c r="M2329">
        <v>99.188509999999994</v>
      </c>
      <c r="N2329" s="4">
        <v>17820</v>
      </c>
      <c r="O2329" s="1">
        <v>4.1715200000000001</v>
      </c>
      <c r="P2329" s="1">
        <v>8.2027300000000007</v>
      </c>
      <c r="Q2329" s="1">
        <v>7199.741</v>
      </c>
      <c r="R2329" s="1"/>
    </row>
    <row r="2330" spans="1:18" x14ac:dyDescent="0.2">
      <c r="A2330" t="s">
        <v>162</v>
      </c>
      <c r="B2330">
        <v>2016</v>
      </c>
      <c r="C2330" t="s">
        <v>24</v>
      </c>
      <c r="D2330" s="1">
        <v>74.843090000000004</v>
      </c>
      <c r="E2330" s="1">
        <v>135.34110000000001</v>
      </c>
      <c r="F2330" s="2">
        <v>7.5599999999999999E-3</v>
      </c>
      <c r="G2330" s="2">
        <v>11.478249999999999</v>
      </c>
      <c r="H2330">
        <v>26.4</v>
      </c>
      <c r="I2330">
        <v>10.8</v>
      </c>
      <c r="J2330">
        <v>92</v>
      </c>
      <c r="K2330">
        <v>92</v>
      </c>
      <c r="L2330">
        <v>92</v>
      </c>
      <c r="M2330">
        <v>99.148179999999996</v>
      </c>
      <c r="N2330" s="4">
        <v>19450</v>
      </c>
      <c r="O2330" s="1">
        <v>4.1614000000000004</v>
      </c>
      <c r="P2330" s="1">
        <v>8.2301099999999998</v>
      </c>
      <c r="Q2330" s="1">
        <v>7151.9530000000004</v>
      </c>
      <c r="R2330" s="1"/>
    </row>
    <row r="2331" spans="1:18" x14ac:dyDescent="0.2">
      <c r="A2331" t="s">
        <v>163</v>
      </c>
      <c r="B2331">
        <v>2000</v>
      </c>
      <c r="C2331" t="s">
        <v>24</v>
      </c>
      <c r="D2331" s="1">
        <v>68.281559999999999</v>
      </c>
      <c r="E2331" s="1">
        <v>247.1165</v>
      </c>
      <c r="F2331" s="2">
        <v>9.6349999999999995E-3</v>
      </c>
      <c r="G2331" s="2">
        <v>12.922929999999999</v>
      </c>
      <c r="H2331">
        <v>25.7</v>
      </c>
      <c r="I2331">
        <v>3.6</v>
      </c>
      <c r="J2331">
        <v>98</v>
      </c>
      <c r="K2331">
        <v>99</v>
      </c>
      <c r="L2331">
        <v>99</v>
      </c>
      <c r="M2331">
        <v>99.298580000000001</v>
      </c>
      <c r="N2331" s="4">
        <v>6010</v>
      </c>
      <c r="O2331" s="1">
        <v>4.3043800000000001</v>
      </c>
      <c r="P2331" s="1">
        <v>5.4667599999999998</v>
      </c>
      <c r="Q2331" s="1">
        <v>9871.6319999999996</v>
      </c>
      <c r="R2331" s="1"/>
    </row>
    <row r="2332" spans="1:18" x14ac:dyDescent="0.2">
      <c r="A2332" t="s">
        <v>163</v>
      </c>
      <c r="B2332">
        <v>2001</v>
      </c>
      <c r="C2332" t="s">
        <v>24</v>
      </c>
      <c r="D2332" s="1">
        <v>67.902069999999995</v>
      </c>
      <c r="E2332" s="1">
        <v>254.79409999999999</v>
      </c>
      <c r="F2332" s="2">
        <v>8.6599999999999993E-3</v>
      </c>
      <c r="G2332" s="2">
        <v>10.736239999999899</v>
      </c>
      <c r="H2332">
        <v>25.8</v>
      </c>
      <c r="I2332">
        <v>3.7</v>
      </c>
      <c r="J2332">
        <v>99</v>
      </c>
      <c r="K2332">
        <v>99</v>
      </c>
      <c r="L2332">
        <v>99</v>
      </c>
      <c r="M2332">
        <v>99.301500000000004</v>
      </c>
      <c r="N2332" s="4">
        <v>6460</v>
      </c>
      <c r="O2332" s="1">
        <v>4.4042300000000001</v>
      </c>
      <c r="P2332" s="1">
        <v>5.90442</v>
      </c>
      <c r="Q2332" s="1">
        <v>9811.4009999999998</v>
      </c>
      <c r="R2332" s="1"/>
    </row>
    <row r="2333" spans="1:18" x14ac:dyDescent="0.2">
      <c r="A2333" t="s">
        <v>163</v>
      </c>
      <c r="B2333">
        <v>2002</v>
      </c>
      <c r="C2333" t="s">
        <v>24</v>
      </c>
      <c r="D2333" s="1">
        <v>67.437880000000007</v>
      </c>
      <c r="E2333" s="1">
        <v>263.69499999999999</v>
      </c>
      <c r="F2333" s="2">
        <v>7.8399999999999997E-3</v>
      </c>
      <c r="G2333" s="2">
        <v>11.776859999999999</v>
      </c>
      <c r="H2333">
        <v>25.8</v>
      </c>
      <c r="I2333">
        <v>3.9</v>
      </c>
      <c r="J2333">
        <v>99</v>
      </c>
      <c r="K2333">
        <v>99</v>
      </c>
      <c r="L2333">
        <v>99</v>
      </c>
      <c r="M2333">
        <v>99.304389999999998</v>
      </c>
      <c r="N2333" s="4">
        <v>6950</v>
      </c>
      <c r="O2333" s="1">
        <v>4.2182300000000001</v>
      </c>
      <c r="P2333" s="1">
        <v>5.8147500000000001</v>
      </c>
      <c r="Q2333" s="1">
        <v>9745.9230000000007</v>
      </c>
      <c r="R2333" s="1"/>
    </row>
    <row r="2334" spans="1:18" x14ac:dyDescent="0.2">
      <c r="A2334" t="s">
        <v>163</v>
      </c>
      <c r="B2334">
        <v>2003</v>
      </c>
      <c r="C2334" t="s">
        <v>24</v>
      </c>
      <c r="D2334" s="1">
        <v>67.928079999999994</v>
      </c>
      <c r="E2334" s="1">
        <v>254.43180000000001</v>
      </c>
      <c r="F2334" s="2">
        <v>7.2099999999999899E-3</v>
      </c>
      <c r="G2334" s="2">
        <v>11.17022</v>
      </c>
      <c r="H2334">
        <v>25.9</v>
      </c>
      <c r="I2334">
        <v>4</v>
      </c>
      <c r="J2334">
        <v>99</v>
      </c>
      <c r="K2334">
        <v>53</v>
      </c>
      <c r="L2334">
        <v>50</v>
      </c>
      <c r="M2334">
        <v>99.307239999999993</v>
      </c>
      <c r="N2334" s="4">
        <v>7660</v>
      </c>
      <c r="O2334" s="1">
        <v>4.5354799999999997</v>
      </c>
      <c r="P2334" s="1">
        <v>5.9671099999999999</v>
      </c>
      <c r="Q2334" s="1">
        <v>9679.2350000000006</v>
      </c>
      <c r="R2334" s="1"/>
    </row>
    <row r="2335" spans="1:18" x14ac:dyDescent="0.2">
      <c r="A2335" t="s">
        <v>163</v>
      </c>
      <c r="B2335">
        <v>2004</v>
      </c>
      <c r="C2335" t="s">
        <v>24</v>
      </c>
      <c r="D2335" s="1">
        <v>68.355549999999994</v>
      </c>
      <c r="E2335" s="1">
        <v>249.20240000000001</v>
      </c>
      <c r="F2335" s="2">
        <v>6.79E-3</v>
      </c>
      <c r="G2335" s="2">
        <v>12.08301</v>
      </c>
      <c r="H2335">
        <v>26</v>
      </c>
      <c r="I2335">
        <v>4.2</v>
      </c>
      <c r="J2335">
        <v>99</v>
      </c>
      <c r="K2335">
        <v>99</v>
      </c>
      <c r="L2335">
        <v>99</v>
      </c>
      <c r="M2335">
        <v>99.086349999999996</v>
      </c>
      <c r="N2335" s="4">
        <v>8820</v>
      </c>
      <c r="O2335" s="1">
        <v>4.5489699999999997</v>
      </c>
      <c r="P2335" s="1">
        <v>5.9321999999999999</v>
      </c>
      <c r="Q2335" s="1">
        <v>9616.634</v>
      </c>
      <c r="R2335" s="1"/>
    </row>
    <row r="2336" spans="1:18" x14ac:dyDescent="0.2">
      <c r="A2336" t="s">
        <v>163</v>
      </c>
      <c r="B2336">
        <v>2005</v>
      </c>
      <c r="C2336" t="s">
        <v>24</v>
      </c>
      <c r="D2336" s="1">
        <v>68.261560000000003</v>
      </c>
      <c r="E2336" s="1">
        <v>254.95869999999999</v>
      </c>
      <c r="F2336" s="2">
        <v>6.1799999999999997E-3</v>
      </c>
      <c r="G2336" s="2">
        <v>11.192130000000001</v>
      </c>
      <c r="H2336">
        <v>26</v>
      </c>
      <c r="I2336">
        <v>4.4000000000000004</v>
      </c>
      <c r="J2336">
        <v>99</v>
      </c>
      <c r="K2336">
        <v>98</v>
      </c>
      <c r="L2336">
        <v>99</v>
      </c>
      <c r="M2336">
        <v>98.834669999999903</v>
      </c>
      <c r="N2336" s="4">
        <v>10020</v>
      </c>
      <c r="O2336" s="1">
        <v>4.6759599999999999</v>
      </c>
      <c r="P2336" s="1">
        <v>6.2765399999999998</v>
      </c>
      <c r="Q2336" s="1">
        <v>9562.0879999999997</v>
      </c>
      <c r="R2336" s="1"/>
    </row>
    <row r="2337" spans="1:18" x14ac:dyDescent="0.2">
      <c r="A2337" t="s">
        <v>163</v>
      </c>
      <c r="B2337">
        <v>2006</v>
      </c>
      <c r="C2337" t="s">
        <v>24</v>
      </c>
      <c r="D2337" s="1">
        <v>68.984319999999997</v>
      </c>
      <c r="E2337" s="1">
        <v>246.10890000000001</v>
      </c>
      <c r="F2337" s="2">
        <v>5.7549999999999997E-3</v>
      </c>
      <c r="G2337" s="2">
        <v>12.611599999999999</v>
      </c>
      <c r="H2337">
        <v>26.1</v>
      </c>
      <c r="I2337">
        <v>4.5999999999999996</v>
      </c>
      <c r="J2337">
        <v>97</v>
      </c>
      <c r="K2337">
        <v>97</v>
      </c>
      <c r="L2337">
        <v>99</v>
      </c>
      <c r="M2337">
        <v>98.580539999999999</v>
      </c>
      <c r="N2337" s="4">
        <v>11370</v>
      </c>
      <c r="O2337" s="1">
        <v>4.1207900000000004</v>
      </c>
      <c r="P2337" s="1">
        <v>5.7629599999999996</v>
      </c>
      <c r="Q2337" s="1">
        <v>9516.8829999999998</v>
      </c>
      <c r="R2337" s="1"/>
    </row>
    <row r="2338" spans="1:18" x14ac:dyDescent="0.2">
      <c r="A2338" t="s">
        <v>163</v>
      </c>
      <c r="B2338">
        <v>2007</v>
      </c>
      <c r="C2338" t="s">
        <v>24</v>
      </c>
      <c r="D2338" s="1">
        <v>69.892160000000004</v>
      </c>
      <c r="E2338" s="1">
        <v>230.33170000000001</v>
      </c>
      <c r="F2338" s="2">
        <v>5.3150000000000003E-3</v>
      </c>
      <c r="G2338" s="2">
        <v>13.9058799999999</v>
      </c>
      <c r="H2338">
        <v>26.2</v>
      </c>
      <c r="I2338">
        <v>4.8</v>
      </c>
      <c r="J2338">
        <v>99</v>
      </c>
      <c r="K2338">
        <v>90</v>
      </c>
      <c r="L2338">
        <v>95</v>
      </c>
      <c r="M2338">
        <v>98.323969999999903</v>
      </c>
      <c r="N2338" s="4">
        <v>12670</v>
      </c>
      <c r="O2338" s="1">
        <v>4.1304099999999897</v>
      </c>
      <c r="P2338" s="1">
        <v>5.8853400000000002</v>
      </c>
      <c r="Q2338" s="1">
        <v>9480.5149999999994</v>
      </c>
      <c r="R2338" s="1"/>
    </row>
    <row r="2339" spans="1:18" x14ac:dyDescent="0.2">
      <c r="A2339" t="s">
        <v>163</v>
      </c>
      <c r="B2339">
        <v>2008</v>
      </c>
      <c r="C2339" t="s">
        <v>24</v>
      </c>
      <c r="D2339" s="1">
        <v>70.060220000000001</v>
      </c>
      <c r="E2339" s="1">
        <v>228.21350000000001</v>
      </c>
      <c r="F2339" s="2">
        <v>4.8650000000000004E-3</v>
      </c>
      <c r="G2339" s="2">
        <v>14.57912</v>
      </c>
      <c r="H2339">
        <v>26.2</v>
      </c>
      <c r="I2339">
        <v>5</v>
      </c>
      <c r="J2339">
        <v>99</v>
      </c>
      <c r="K2339">
        <v>98</v>
      </c>
      <c r="L2339">
        <v>97</v>
      </c>
      <c r="M2339">
        <v>98.064989999999995</v>
      </c>
      <c r="N2339" s="4">
        <v>14220</v>
      </c>
      <c r="O2339" s="1">
        <v>3.6003599999999998</v>
      </c>
      <c r="P2339" s="1">
        <v>5.47281</v>
      </c>
      <c r="Q2339" s="1">
        <v>9452.8549999999996</v>
      </c>
      <c r="R2339" s="1"/>
    </row>
    <row r="2340" spans="1:18" x14ac:dyDescent="0.2">
      <c r="A2340" t="s">
        <v>163</v>
      </c>
      <c r="B2340">
        <v>2009</v>
      </c>
      <c r="C2340" t="s">
        <v>24</v>
      </c>
      <c r="D2340" s="1">
        <v>70.173389999999998</v>
      </c>
      <c r="E2340" s="1">
        <v>225.22219999999999</v>
      </c>
      <c r="F2340" s="2">
        <v>4.4949999999999999E-3</v>
      </c>
      <c r="G2340" s="2">
        <v>13.980029999999999</v>
      </c>
      <c r="H2340">
        <v>26.3</v>
      </c>
      <c r="I2340">
        <v>5.3</v>
      </c>
      <c r="J2340">
        <v>99</v>
      </c>
      <c r="K2340">
        <v>98</v>
      </c>
      <c r="L2340">
        <v>96</v>
      </c>
      <c r="M2340">
        <v>97.803700000000006</v>
      </c>
      <c r="N2340" s="4">
        <v>14260</v>
      </c>
      <c r="O2340" s="1">
        <v>3.4803799999999998</v>
      </c>
      <c r="P2340" s="1">
        <v>5.3903800000000004</v>
      </c>
      <c r="Q2340" s="1">
        <v>9433.152</v>
      </c>
      <c r="R2340" s="1"/>
    </row>
    <row r="2341" spans="1:18" x14ac:dyDescent="0.2">
      <c r="A2341" t="s">
        <v>163</v>
      </c>
      <c r="B2341">
        <v>2010</v>
      </c>
      <c r="C2341" t="s">
        <v>24</v>
      </c>
      <c r="D2341" s="1">
        <v>70.193749999999994</v>
      </c>
      <c r="E2341" s="1">
        <v>225.53919999999999</v>
      </c>
      <c r="F2341" s="2">
        <v>4.1149999999999997E-3</v>
      </c>
      <c r="G2341" s="2">
        <v>14.33877</v>
      </c>
      <c r="H2341">
        <v>26.3</v>
      </c>
      <c r="I2341">
        <v>5.6</v>
      </c>
      <c r="J2341">
        <v>99</v>
      </c>
      <c r="K2341">
        <v>99</v>
      </c>
      <c r="L2341">
        <v>98</v>
      </c>
      <c r="M2341">
        <v>97.53931</v>
      </c>
      <c r="N2341" s="4">
        <v>15630</v>
      </c>
      <c r="O2341" s="1">
        <v>3.8492199999999999</v>
      </c>
      <c r="P2341" s="1">
        <v>5.6569399999999996</v>
      </c>
      <c r="Q2341" s="1">
        <v>9420.5740000000005</v>
      </c>
      <c r="R2341" s="1"/>
    </row>
    <row r="2342" spans="1:18" x14ac:dyDescent="0.2">
      <c r="A2342" t="s">
        <v>163</v>
      </c>
      <c r="B2342">
        <v>2011</v>
      </c>
      <c r="C2342" t="s">
        <v>24</v>
      </c>
      <c r="D2342" s="1">
        <v>70.530680000000004</v>
      </c>
      <c r="E2342" s="1">
        <v>227.14160000000001</v>
      </c>
      <c r="F2342" s="2">
        <v>3.8249999999999998E-3</v>
      </c>
      <c r="G2342" s="2">
        <v>14.407629999999999</v>
      </c>
      <c r="H2342">
        <v>26.4</v>
      </c>
      <c r="I2342">
        <v>5.9</v>
      </c>
      <c r="J2342">
        <v>99</v>
      </c>
      <c r="K2342">
        <v>98</v>
      </c>
      <c r="L2342">
        <v>98</v>
      </c>
      <c r="M2342">
        <v>97.272040000000004</v>
      </c>
      <c r="N2342" s="4">
        <v>16820</v>
      </c>
      <c r="O2342" s="1">
        <v>3.0884200000000002</v>
      </c>
      <c r="P2342" s="1">
        <v>4.87439</v>
      </c>
      <c r="Q2342" s="1">
        <v>9415.32</v>
      </c>
      <c r="R2342" s="1"/>
    </row>
    <row r="2343" spans="1:18" x14ac:dyDescent="0.2">
      <c r="A2343" t="s">
        <v>163</v>
      </c>
      <c r="B2343">
        <v>2012</v>
      </c>
      <c r="C2343" t="s">
        <v>24</v>
      </c>
      <c r="D2343" s="1">
        <v>72.156139999999994</v>
      </c>
      <c r="E2343" s="1">
        <v>191.7961</v>
      </c>
      <c r="F2343" s="2">
        <v>3.5200000000000001E-3</v>
      </c>
      <c r="G2343" s="2">
        <v>13.470560000000001</v>
      </c>
      <c r="H2343">
        <v>26.4</v>
      </c>
      <c r="I2343">
        <v>6.2</v>
      </c>
      <c r="J2343">
        <v>98</v>
      </c>
      <c r="K2343">
        <v>98</v>
      </c>
      <c r="L2343">
        <v>98</v>
      </c>
      <c r="M2343">
        <v>97.002160000000003</v>
      </c>
      <c r="N2343" s="4">
        <v>17410</v>
      </c>
      <c r="O2343" s="1">
        <v>3.4437000000000002</v>
      </c>
      <c r="P2343" s="1">
        <v>5.24533</v>
      </c>
      <c r="Q2343" s="1">
        <v>9417.0460000000003</v>
      </c>
      <c r="R2343" s="1"/>
    </row>
    <row r="2344" spans="1:18" x14ac:dyDescent="0.2">
      <c r="A2344" t="s">
        <v>163</v>
      </c>
      <c r="B2344">
        <v>2013</v>
      </c>
      <c r="C2344" t="s">
        <v>24</v>
      </c>
      <c r="D2344" s="1">
        <v>72.699419999999904</v>
      </c>
      <c r="E2344" s="1">
        <v>183.33959999999999</v>
      </c>
      <c r="F2344" s="2">
        <v>3.3149999999999998E-3</v>
      </c>
      <c r="G2344" s="2">
        <v>12.485239999999999</v>
      </c>
      <c r="H2344">
        <v>26.5</v>
      </c>
      <c r="I2344">
        <v>6.6</v>
      </c>
      <c r="J2344">
        <v>99</v>
      </c>
      <c r="K2344">
        <v>98</v>
      </c>
      <c r="L2344">
        <v>98</v>
      </c>
      <c r="M2344">
        <v>96.729709999999997</v>
      </c>
      <c r="N2344" s="4">
        <v>17650</v>
      </c>
      <c r="O2344" s="1">
        <v>3.5686800000000001</v>
      </c>
      <c r="P2344" s="1">
        <v>5.6955900000000002</v>
      </c>
      <c r="Q2344" s="1">
        <v>9423.5059999999994</v>
      </c>
      <c r="R2344" s="1"/>
    </row>
    <row r="2345" spans="1:18" x14ac:dyDescent="0.2">
      <c r="A2345" t="s">
        <v>163</v>
      </c>
      <c r="B2345">
        <v>2014</v>
      </c>
      <c r="C2345" t="s">
        <v>24</v>
      </c>
      <c r="D2345" s="1">
        <v>73.268860000000004</v>
      </c>
      <c r="E2345" s="1">
        <v>174.9522</v>
      </c>
      <c r="F2345" s="2">
        <v>3.1149999999999902E-3</v>
      </c>
      <c r="G2345" s="2">
        <v>11.21265</v>
      </c>
      <c r="H2345">
        <v>26.5</v>
      </c>
      <c r="I2345">
        <v>6.9</v>
      </c>
      <c r="J2345">
        <v>99</v>
      </c>
      <c r="K2345">
        <v>97</v>
      </c>
      <c r="L2345">
        <v>97</v>
      </c>
      <c r="M2345">
        <v>96.454790000000003</v>
      </c>
      <c r="N2345" s="4">
        <v>18370</v>
      </c>
      <c r="O2345" s="1">
        <v>3.3728799999999999</v>
      </c>
      <c r="P2345" s="1">
        <v>5.3879299999999999</v>
      </c>
      <c r="Q2345" s="1">
        <v>9431.7350000000006</v>
      </c>
      <c r="R2345" s="1"/>
    </row>
    <row r="2346" spans="1:18" x14ac:dyDescent="0.2">
      <c r="A2346" t="s">
        <v>163</v>
      </c>
      <c r="B2346">
        <v>2015</v>
      </c>
      <c r="C2346" t="s">
        <v>24</v>
      </c>
      <c r="D2346" s="1">
        <v>73.843350000000001</v>
      </c>
      <c r="E2346" s="1">
        <v>163.02879999999999</v>
      </c>
      <c r="F2346" s="2">
        <v>2.9250000000000001E-3</v>
      </c>
      <c r="G2346" s="2">
        <v>9.7247899999999898</v>
      </c>
      <c r="H2346">
        <v>26.6</v>
      </c>
      <c r="I2346">
        <v>7.3</v>
      </c>
      <c r="J2346">
        <v>99</v>
      </c>
      <c r="K2346">
        <v>99</v>
      </c>
      <c r="L2346">
        <v>99</v>
      </c>
      <c r="M2346">
        <v>96.464449999999999</v>
      </c>
      <c r="N2346" s="4">
        <v>17590</v>
      </c>
      <c r="O2346" s="1">
        <v>3.6867399999999999</v>
      </c>
      <c r="P2346" s="1">
        <v>6.0653300000000003</v>
      </c>
      <c r="Q2346" s="1">
        <v>9439.4230000000007</v>
      </c>
      <c r="R2346" s="1"/>
    </row>
    <row r="2347" spans="1:18" x14ac:dyDescent="0.2">
      <c r="A2347" t="s">
        <v>163</v>
      </c>
      <c r="B2347">
        <v>2016</v>
      </c>
      <c r="C2347" t="s">
        <v>24</v>
      </c>
      <c r="D2347" s="1">
        <v>74.159549999999996</v>
      </c>
      <c r="E2347" s="1">
        <v>160.5829</v>
      </c>
      <c r="F2347" s="2">
        <v>2.8600000000000001E-3</v>
      </c>
      <c r="G2347" s="2">
        <v>9.7020300000000006</v>
      </c>
      <c r="H2347">
        <v>26.6</v>
      </c>
      <c r="I2347">
        <v>7.6</v>
      </c>
      <c r="J2347">
        <v>98</v>
      </c>
      <c r="K2347">
        <v>98</v>
      </c>
      <c r="L2347">
        <v>98</v>
      </c>
      <c r="M2347">
        <v>96.474180000000004</v>
      </c>
      <c r="N2347" s="4">
        <v>17270</v>
      </c>
      <c r="O2347" s="1">
        <v>4.19299</v>
      </c>
      <c r="P2347" s="1">
        <v>5.9105400000000001</v>
      </c>
      <c r="Q2347" s="1">
        <v>9445.643</v>
      </c>
      <c r="R2347" s="1"/>
    </row>
    <row r="2348" spans="1:18" x14ac:dyDescent="0.2">
      <c r="A2348" t="s">
        <v>164</v>
      </c>
      <c r="B2348">
        <v>2000</v>
      </c>
      <c r="C2348" t="s">
        <v>24</v>
      </c>
      <c r="D2348" s="1">
        <v>79.833879999999994</v>
      </c>
      <c r="E2348" s="1">
        <v>77.554670000000002</v>
      </c>
      <c r="F2348" s="2">
        <v>4.6249999999999998E-3</v>
      </c>
      <c r="G2348" s="2">
        <v>11.26423</v>
      </c>
      <c r="H2348">
        <v>24.8</v>
      </c>
      <c r="I2348">
        <v>4.0999999999999996</v>
      </c>
      <c r="J2348">
        <v>82</v>
      </c>
      <c r="K2348">
        <v>95</v>
      </c>
      <c r="L2348">
        <v>93</v>
      </c>
      <c r="M2348">
        <v>100</v>
      </c>
      <c r="N2348" s="4">
        <v>38130</v>
      </c>
      <c r="O2348" s="1">
        <v>2.7544</v>
      </c>
      <c r="P2348" s="1">
        <v>9.8435699999999997</v>
      </c>
      <c r="Q2348" s="1">
        <v>7143.7609999999904</v>
      </c>
      <c r="R2348" s="1"/>
    </row>
    <row r="2349" spans="1:18" x14ac:dyDescent="0.2">
      <c r="A2349" t="s">
        <v>164</v>
      </c>
      <c r="B2349">
        <v>2001</v>
      </c>
      <c r="C2349" t="s">
        <v>24</v>
      </c>
      <c r="D2349" s="1">
        <v>80.288290000000003</v>
      </c>
      <c r="E2349" s="1">
        <v>74.687159999999906</v>
      </c>
      <c r="F2349" s="2">
        <v>4.6149999999999898E-3</v>
      </c>
      <c r="G2349" s="2">
        <v>11.11666</v>
      </c>
      <c r="H2349">
        <v>24.8</v>
      </c>
      <c r="I2349">
        <v>4.2</v>
      </c>
      <c r="J2349">
        <v>82</v>
      </c>
      <c r="K2349">
        <v>95</v>
      </c>
      <c r="L2349">
        <v>93</v>
      </c>
      <c r="M2349">
        <v>100</v>
      </c>
      <c r="N2349" s="4">
        <v>38240</v>
      </c>
      <c r="O2349" s="1">
        <v>3.0030700000000001</v>
      </c>
      <c r="P2349" s="1">
        <v>10.23142</v>
      </c>
      <c r="Q2349" s="1">
        <v>7179.1689999999999</v>
      </c>
      <c r="R2349" s="1"/>
    </row>
    <row r="2350" spans="1:18" x14ac:dyDescent="0.2">
      <c r="A2350" t="s">
        <v>164</v>
      </c>
      <c r="B2350">
        <v>2002</v>
      </c>
      <c r="C2350" t="s">
        <v>24</v>
      </c>
      <c r="D2350" s="1">
        <v>80.483440000000002</v>
      </c>
      <c r="E2350" s="1">
        <v>73.170119999999997</v>
      </c>
      <c r="F2350" s="2">
        <v>4.5950000000000001E-3</v>
      </c>
      <c r="G2350" s="2">
        <v>10.847</v>
      </c>
      <c r="H2350">
        <v>24.9</v>
      </c>
      <c r="I2350">
        <v>4.3</v>
      </c>
      <c r="J2350">
        <v>82</v>
      </c>
      <c r="K2350">
        <v>95</v>
      </c>
      <c r="L2350">
        <v>93</v>
      </c>
      <c r="M2350">
        <v>100</v>
      </c>
      <c r="N2350" s="4">
        <v>38720</v>
      </c>
      <c r="O2350" s="1">
        <v>3.25657</v>
      </c>
      <c r="P2350" s="1">
        <v>10.64118</v>
      </c>
      <c r="Q2350" s="1">
        <v>7220.3769999999904</v>
      </c>
      <c r="R2350" s="1"/>
    </row>
    <row r="2351" spans="1:18" x14ac:dyDescent="0.2">
      <c r="A2351" t="s">
        <v>164</v>
      </c>
      <c r="B2351">
        <v>2003</v>
      </c>
      <c r="C2351" t="s">
        <v>24</v>
      </c>
      <c r="D2351" s="1">
        <v>80.569209999999998</v>
      </c>
      <c r="E2351" s="1">
        <v>71.418300000000002</v>
      </c>
      <c r="F2351" s="2">
        <v>4.5649999999999996E-3</v>
      </c>
      <c r="G2351" s="2">
        <v>10.816700000000001</v>
      </c>
      <c r="H2351">
        <v>24.9</v>
      </c>
      <c r="I2351">
        <v>4.3</v>
      </c>
      <c r="J2351">
        <v>82</v>
      </c>
      <c r="K2351">
        <v>95</v>
      </c>
      <c r="L2351">
        <v>93</v>
      </c>
      <c r="M2351">
        <v>100</v>
      </c>
      <c r="N2351" s="4">
        <v>40190</v>
      </c>
      <c r="O2351" s="1">
        <v>3.3601899999999998</v>
      </c>
      <c r="P2351" s="1">
        <v>10.93651</v>
      </c>
      <c r="Q2351" s="1">
        <v>7268.3590000000004</v>
      </c>
      <c r="R2351" s="1"/>
    </row>
    <row r="2352" spans="1:18" x14ac:dyDescent="0.2">
      <c r="A2352" t="s">
        <v>164</v>
      </c>
      <c r="B2352">
        <v>2004</v>
      </c>
      <c r="C2352" t="s">
        <v>24</v>
      </c>
      <c r="D2352" s="1">
        <v>81.130189999999999</v>
      </c>
      <c r="E2352" s="1">
        <v>68.002009999999999</v>
      </c>
      <c r="F2352" s="2">
        <v>4.5049999999999899E-3</v>
      </c>
      <c r="G2352" s="2">
        <v>10.544409999999999</v>
      </c>
      <c r="H2352">
        <v>24.9</v>
      </c>
      <c r="I2352">
        <v>4.4000000000000004</v>
      </c>
      <c r="J2352">
        <v>82</v>
      </c>
      <c r="K2352">
        <v>95</v>
      </c>
      <c r="L2352">
        <v>93</v>
      </c>
      <c r="M2352">
        <v>100</v>
      </c>
      <c r="N2352" s="4">
        <v>41600</v>
      </c>
      <c r="O2352" s="1">
        <v>3.3135300000000001</v>
      </c>
      <c r="P2352" s="1">
        <v>11.00394</v>
      </c>
      <c r="Q2352" s="1">
        <v>7323.7369999999901</v>
      </c>
      <c r="R2352" s="1"/>
    </row>
    <row r="2353" spans="1:18" x14ac:dyDescent="0.2">
      <c r="A2353" t="s">
        <v>164</v>
      </c>
      <c r="B2353">
        <v>2005</v>
      </c>
      <c r="C2353" t="s">
        <v>24</v>
      </c>
      <c r="D2353" s="1">
        <v>81.191509999999994</v>
      </c>
      <c r="E2353" s="1">
        <v>65.688719999999904</v>
      </c>
      <c r="F2353" s="2">
        <v>4.4250000000000001E-3</v>
      </c>
      <c r="G2353" s="2">
        <v>10.15385</v>
      </c>
      <c r="H2353">
        <v>25</v>
      </c>
      <c r="I2353">
        <v>4.5</v>
      </c>
      <c r="J2353">
        <v>87</v>
      </c>
      <c r="K2353">
        <v>94</v>
      </c>
      <c r="L2353">
        <v>94</v>
      </c>
      <c r="M2353">
        <v>100</v>
      </c>
      <c r="N2353" s="4">
        <v>43980</v>
      </c>
      <c r="O2353" s="1">
        <v>3.2607599999999999</v>
      </c>
      <c r="P2353" s="1">
        <v>10.82197</v>
      </c>
      <c r="Q2353" s="1">
        <v>7386.8159999999998</v>
      </c>
      <c r="R2353" s="1"/>
    </row>
    <row r="2354" spans="1:18" x14ac:dyDescent="0.2">
      <c r="A2354" t="s">
        <v>164</v>
      </c>
      <c r="B2354">
        <v>2006</v>
      </c>
      <c r="C2354" t="s">
        <v>24</v>
      </c>
      <c r="D2354" s="1">
        <v>81.593779999999995</v>
      </c>
      <c r="E2354" s="1">
        <v>64.015500000000003</v>
      </c>
      <c r="F2354" s="2">
        <v>4.3299999999999996E-3</v>
      </c>
      <c r="G2354" s="2">
        <v>10.23982</v>
      </c>
      <c r="H2354">
        <v>25</v>
      </c>
      <c r="I2354">
        <v>4.5999999999999996</v>
      </c>
      <c r="J2354">
        <v>87</v>
      </c>
      <c r="K2354">
        <v>94</v>
      </c>
      <c r="L2354">
        <v>94</v>
      </c>
      <c r="M2354">
        <v>100</v>
      </c>
      <c r="N2354" s="4">
        <v>48470</v>
      </c>
      <c r="O2354" s="1">
        <v>3.04467</v>
      </c>
      <c r="P2354" s="1">
        <v>10.213979999999999</v>
      </c>
      <c r="Q2354" s="1">
        <v>7457.9579999999996</v>
      </c>
      <c r="R2354" s="1"/>
    </row>
    <row r="2355" spans="1:18" x14ac:dyDescent="0.2">
      <c r="A2355" t="s">
        <v>164</v>
      </c>
      <c r="B2355">
        <v>2007</v>
      </c>
      <c r="C2355" t="s">
        <v>24</v>
      </c>
      <c r="D2355" s="1">
        <v>81.79128</v>
      </c>
      <c r="E2355" s="1">
        <v>62.171519999999902</v>
      </c>
      <c r="F2355" s="2">
        <v>4.2500000000000003E-3</v>
      </c>
      <c r="G2355" s="2">
        <v>10.4443</v>
      </c>
      <c r="H2355">
        <v>25</v>
      </c>
      <c r="I2355">
        <v>4.7</v>
      </c>
      <c r="J2355">
        <v>87</v>
      </c>
      <c r="K2355">
        <v>94</v>
      </c>
      <c r="L2355">
        <v>94</v>
      </c>
      <c r="M2355">
        <v>100</v>
      </c>
      <c r="N2355" s="4">
        <v>50050</v>
      </c>
      <c r="O2355" s="1">
        <v>2.9957199999999999</v>
      </c>
      <c r="P2355" s="1">
        <v>10.01601</v>
      </c>
      <c r="Q2355" s="1">
        <v>7536.982</v>
      </c>
      <c r="R2355" s="1"/>
    </row>
    <row r="2356" spans="1:18" x14ac:dyDescent="0.2">
      <c r="A2356" t="s">
        <v>164</v>
      </c>
      <c r="B2356">
        <v>2008</v>
      </c>
      <c r="C2356" t="s">
        <v>24</v>
      </c>
      <c r="D2356" s="1">
        <v>82.085530000000006</v>
      </c>
      <c r="E2356" s="1">
        <v>59.427990000000001</v>
      </c>
      <c r="F2356" s="2">
        <v>4.1799999999999997E-3</v>
      </c>
      <c r="G2356" s="2">
        <v>10.294230000000001</v>
      </c>
      <c r="H2356">
        <v>25</v>
      </c>
      <c r="I2356">
        <v>4.8</v>
      </c>
      <c r="J2356">
        <v>92</v>
      </c>
      <c r="K2356">
        <v>96</v>
      </c>
      <c r="L2356">
        <v>95</v>
      </c>
      <c r="M2356">
        <v>100</v>
      </c>
      <c r="N2356" s="4">
        <v>49150</v>
      </c>
      <c r="O2356" s="1">
        <v>3.0999400000000001</v>
      </c>
      <c r="P2356" s="1">
        <v>10.151539999999899</v>
      </c>
      <c r="Q2356" s="1">
        <v>7622.8209999999999</v>
      </c>
      <c r="R2356" s="1"/>
    </row>
    <row r="2357" spans="1:18" x14ac:dyDescent="0.2">
      <c r="A2357" t="s">
        <v>164</v>
      </c>
      <c r="B2357">
        <v>2009</v>
      </c>
      <c r="C2357" t="s">
        <v>24</v>
      </c>
      <c r="D2357" s="1">
        <v>82.145290000000003</v>
      </c>
      <c r="E2357" s="1">
        <v>59.462589999999999</v>
      </c>
      <c r="F2357" s="2">
        <v>4.1200000000000004E-3</v>
      </c>
      <c r="G2357" s="2">
        <v>10.14789</v>
      </c>
      <c r="H2357">
        <v>25.1</v>
      </c>
      <c r="I2357">
        <v>4.9000000000000004</v>
      </c>
      <c r="J2357">
        <v>92</v>
      </c>
      <c r="K2357">
        <v>96</v>
      </c>
      <c r="L2357">
        <v>95</v>
      </c>
      <c r="M2357">
        <v>100</v>
      </c>
      <c r="N2357" s="4">
        <v>52750</v>
      </c>
      <c r="O2357" s="1">
        <v>3.3480199999999898</v>
      </c>
      <c r="P2357" s="1">
        <v>10.80916</v>
      </c>
      <c r="Q2357" s="1">
        <v>7713.8980000000001</v>
      </c>
      <c r="R2357" s="1"/>
    </row>
    <row r="2358" spans="1:18" x14ac:dyDescent="0.2">
      <c r="A2358" t="s">
        <v>164</v>
      </c>
      <c r="B2358">
        <v>2010</v>
      </c>
      <c r="C2358" t="s">
        <v>24</v>
      </c>
      <c r="D2358" s="1">
        <v>82.387169999999998</v>
      </c>
      <c r="E2358" s="1">
        <v>57.027799999999999</v>
      </c>
      <c r="F2358" s="2">
        <v>4.0749999999999996E-3</v>
      </c>
      <c r="G2358" s="2">
        <v>10.006039999999899</v>
      </c>
      <c r="H2358">
        <v>25.1</v>
      </c>
      <c r="I2358">
        <v>5</v>
      </c>
      <c r="J2358">
        <v>92</v>
      </c>
      <c r="K2358">
        <v>96</v>
      </c>
      <c r="L2358">
        <v>95</v>
      </c>
      <c r="M2358">
        <v>100</v>
      </c>
      <c r="N2358" s="4">
        <v>56180</v>
      </c>
      <c r="O2358" s="1">
        <v>3.3278599999999998</v>
      </c>
      <c r="P2358" s="1">
        <v>10.698539999999999</v>
      </c>
      <c r="Q2358" s="1">
        <v>7808.6750000000002</v>
      </c>
      <c r="R2358" s="1"/>
    </row>
    <row r="2359" spans="1:18" x14ac:dyDescent="0.2">
      <c r="A2359" t="s">
        <v>164</v>
      </c>
      <c r="B2359">
        <v>2011</v>
      </c>
      <c r="C2359" t="s">
        <v>24</v>
      </c>
      <c r="D2359" s="1">
        <v>82.719470000000001</v>
      </c>
      <c r="E2359" s="1">
        <v>54.462739999999997</v>
      </c>
      <c r="F2359" s="2">
        <v>4.0150000000000003E-3</v>
      </c>
      <c r="G2359" s="2">
        <v>9.9940800000000003</v>
      </c>
      <c r="H2359">
        <v>25.1</v>
      </c>
      <c r="I2359">
        <v>5.0999999999999996</v>
      </c>
      <c r="J2359">
        <v>93</v>
      </c>
      <c r="K2359">
        <v>96</v>
      </c>
      <c r="L2359">
        <v>96</v>
      </c>
      <c r="M2359">
        <v>100</v>
      </c>
      <c r="N2359" s="4">
        <v>56830</v>
      </c>
      <c r="O2359" s="1">
        <v>3.4143699999999999</v>
      </c>
      <c r="P2359" s="1">
        <v>10.768509999999999</v>
      </c>
      <c r="Q2359" s="1">
        <v>7906.9919999999902</v>
      </c>
      <c r="R2359" s="1"/>
    </row>
    <row r="2360" spans="1:18" x14ac:dyDescent="0.2">
      <c r="A2360" t="s">
        <v>164</v>
      </c>
      <c r="B2360">
        <v>2012</v>
      </c>
      <c r="C2360" t="s">
        <v>24</v>
      </c>
      <c r="D2360" s="1">
        <v>82.773629999999997</v>
      </c>
      <c r="E2360" s="1">
        <v>53.878119999999903</v>
      </c>
      <c r="F2360" s="2">
        <v>3.9549999999999898E-3</v>
      </c>
      <c r="G2360" s="2">
        <v>9.8659699999999901</v>
      </c>
      <c r="H2360">
        <v>25.1</v>
      </c>
      <c r="I2360">
        <v>5.2</v>
      </c>
      <c r="J2360">
        <v>93</v>
      </c>
      <c r="K2360">
        <v>96</v>
      </c>
      <c r="L2360">
        <v>96</v>
      </c>
      <c r="M2360">
        <v>100</v>
      </c>
      <c r="N2360" s="4">
        <v>59140</v>
      </c>
      <c r="O2360" s="1">
        <v>3.5838899999999998</v>
      </c>
      <c r="P2360" s="1">
        <v>11.05786</v>
      </c>
      <c r="Q2360" s="1">
        <v>8008.0119999999997</v>
      </c>
      <c r="R2360" s="1"/>
    </row>
    <row r="2361" spans="1:18" x14ac:dyDescent="0.2">
      <c r="A2361" t="s">
        <v>164</v>
      </c>
      <c r="B2361">
        <v>2013</v>
      </c>
      <c r="C2361" t="s">
        <v>24</v>
      </c>
      <c r="D2361" s="1">
        <v>82.914670000000001</v>
      </c>
      <c r="E2361" s="1">
        <v>53.059939999999997</v>
      </c>
      <c r="F2361" s="2">
        <v>3.875E-3</v>
      </c>
      <c r="G2361" s="2">
        <v>9.7414799999999993</v>
      </c>
      <c r="H2361">
        <v>25.1</v>
      </c>
      <c r="I2361">
        <v>5.3</v>
      </c>
      <c r="J2361">
        <v>93</v>
      </c>
      <c r="K2361">
        <v>96</v>
      </c>
      <c r="L2361">
        <v>96</v>
      </c>
      <c r="M2361">
        <v>100</v>
      </c>
      <c r="N2361" s="4">
        <v>61380</v>
      </c>
      <c r="O2361" s="1">
        <v>3.55246</v>
      </c>
      <c r="P2361" s="1">
        <v>11.313789999999999</v>
      </c>
      <c r="Q2361" s="1">
        <v>8108.8779999999997</v>
      </c>
      <c r="R2361" s="1"/>
    </row>
    <row r="2362" spans="1:18" x14ac:dyDescent="0.2">
      <c r="A2362" t="s">
        <v>164</v>
      </c>
      <c r="B2362">
        <v>2014</v>
      </c>
      <c r="C2362" t="s">
        <v>24</v>
      </c>
      <c r="D2362" s="1">
        <v>83.279110000000003</v>
      </c>
      <c r="E2362" s="1">
        <v>50.190179999999998</v>
      </c>
      <c r="F2362" s="2">
        <v>3.7850000000000002E-3</v>
      </c>
      <c r="G2362" s="2">
        <v>9.6215799999999998</v>
      </c>
      <c r="H2362">
        <v>25.1</v>
      </c>
      <c r="I2362">
        <v>5.5</v>
      </c>
      <c r="J2362">
        <v>94</v>
      </c>
      <c r="K2362">
        <v>96</v>
      </c>
      <c r="L2362">
        <v>96</v>
      </c>
      <c r="M2362">
        <v>100</v>
      </c>
      <c r="N2362" s="4">
        <v>62170</v>
      </c>
      <c r="O2362" s="1">
        <v>3.53091</v>
      </c>
      <c r="P2362" s="1">
        <v>11.49437</v>
      </c>
      <c r="Q2362" s="1">
        <v>8206.0020000000004</v>
      </c>
      <c r="R2362" s="1"/>
    </row>
    <row r="2363" spans="1:18" x14ac:dyDescent="0.2">
      <c r="A2363" t="s">
        <v>164</v>
      </c>
      <c r="B2363">
        <v>2015</v>
      </c>
      <c r="C2363" t="s">
        <v>24</v>
      </c>
      <c r="D2363" s="1">
        <v>82.96902</v>
      </c>
      <c r="E2363" s="1">
        <v>49.607700000000001</v>
      </c>
      <c r="F2363" s="2">
        <v>3.6749999999999999E-3</v>
      </c>
      <c r="G2363" s="2">
        <v>9.6227</v>
      </c>
      <c r="H2363">
        <v>25.2</v>
      </c>
      <c r="I2363">
        <v>5.6</v>
      </c>
      <c r="J2363">
        <v>94</v>
      </c>
      <c r="K2363">
        <v>96</v>
      </c>
      <c r="L2363">
        <v>96</v>
      </c>
      <c r="M2363">
        <v>100</v>
      </c>
      <c r="N2363" s="4">
        <v>65450</v>
      </c>
      <c r="O2363" s="1">
        <v>3.6169199999999999</v>
      </c>
      <c r="P2363" s="1">
        <v>11.8843</v>
      </c>
      <c r="Q2363" s="1">
        <v>8296.7749999999996</v>
      </c>
      <c r="R2363" s="1"/>
    </row>
    <row r="2364" spans="1:18" x14ac:dyDescent="0.2">
      <c r="A2364" t="s">
        <v>164</v>
      </c>
      <c r="B2364">
        <v>2016</v>
      </c>
      <c r="C2364" t="s">
        <v>24</v>
      </c>
      <c r="D2364" s="1">
        <v>83.263710000000003</v>
      </c>
      <c r="E2364" s="1">
        <v>49.20185</v>
      </c>
      <c r="F2364" s="2">
        <v>3.5599999999999998E-3</v>
      </c>
      <c r="G2364" s="2">
        <v>9.5100099999999994</v>
      </c>
      <c r="H2364">
        <v>25.2</v>
      </c>
      <c r="I2364">
        <v>5.8</v>
      </c>
      <c r="J2364">
        <v>94</v>
      </c>
      <c r="K2364">
        <v>96</v>
      </c>
      <c r="L2364">
        <v>96</v>
      </c>
      <c r="M2364">
        <v>100</v>
      </c>
      <c r="N2364" s="4">
        <v>64680</v>
      </c>
      <c r="O2364" s="1">
        <v>3.6304199999999902</v>
      </c>
      <c r="P2364" s="1">
        <v>12.22137</v>
      </c>
      <c r="Q2364" s="1">
        <v>8379.9169999999995</v>
      </c>
      <c r="R2364" s="1"/>
    </row>
    <row r="2365" spans="1:18" x14ac:dyDescent="0.2">
      <c r="A2365" t="s">
        <v>165</v>
      </c>
      <c r="B2365">
        <v>2000</v>
      </c>
      <c r="C2365" t="s">
        <v>24</v>
      </c>
      <c r="D2365" s="1">
        <v>77.444730000000007</v>
      </c>
      <c r="E2365" s="1">
        <v>79.543559999999999</v>
      </c>
      <c r="F2365" s="2">
        <v>5.8899999999999899E-3</v>
      </c>
      <c r="G2365" s="2">
        <v>9.56313999999999</v>
      </c>
      <c r="H2365">
        <v>26.3</v>
      </c>
      <c r="I2365">
        <v>9.1</v>
      </c>
      <c r="J2365">
        <v>86</v>
      </c>
      <c r="K2365">
        <v>97</v>
      </c>
      <c r="L2365">
        <v>97</v>
      </c>
      <c r="M2365">
        <v>99.985019999999906</v>
      </c>
      <c r="N2365" s="4">
        <v>19460</v>
      </c>
      <c r="O2365" s="1">
        <v>2.1802700000000002</v>
      </c>
      <c r="P2365" s="1">
        <v>5.3079999999999998</v>
      </c>
      <c r="Q2365" s="1">
        <v>943.29</v>
      </c>
      <c r="R2365" s="1"/>
    </row>
    <row r="2366" spans="1:18" x14ac:dyDescent="0.2">
      <c r="A2366" t="s">
        <v>165</v>
      </c>
      <c r="B2366">
        <v>2001</v>
      </c>
      <c r="C2366" t="s">
        <v>24</v>
      </c>
      <c r="D2366" s="1">
        <v>78.480490000000003</v>
      </c>
      <c r="E2366" s="1">
        <v>69.980620000000002</v>
      </c>
      <c r="F2366" s="2">
        <v>5.5799999999999999E-3</v>
      </c>
      <c r="G2366" s="2">
        <v>10.159649999999999</v>
      </c>
      <c r="H2366">
        <v>26.3</v>
      </c>
      <c r="I2366">
        <v>9.3000000000000007</v>
      </c>
      <c r="J2366">
        <v>86</v>
      </c>
      <c r="K2366">
        <v>97</v>
      </c>
      <c r="L2366">
        <v>97</v>
      </c>
      <c r="M2366">
        <v>99.985079999999996</v>
      </c>
      <c r="N2366" s="4">
        <v>21240</v>
      </c>
      <c r="O2366" s="1">
        <v>2.23353</v>
      </c>
      <c r="P2366" s="1">
        <v>5.3394000000000004</v>
      </c>
      <c r="Q2366" s="1">
        <v>960.27599999999995</v>
      </c>
      <c r="R2366" s="1"/>
    </row>
    <row r="2367" spans="1:18" x14ac:dyDescent="0.2">
      <c r="A2367" t="s">
        <v>165</v>
      </c>
      <c r="B2367">
        <v>2002</v>
      </c>
      <c r="C2367" t="s">
        <v>24</v>
      </c>
      <c r="D2367" s="1">
        <v>78.226190000000003</v>
      </c>
      <c r="E2367" s="1">
        <v>71.304180000000002</v>
      </c>
      <c r="F2367" s="2">
        <v>5.2199999999999998E-3</v>
      </c>
      <c r="G2367" s="2">
        <v>11.67761</v>
      </c>
      <c r="H2367">
        <v>26.4</v>
      </c>
      <c r="I2367">
        <v>9.6</v>
      </c>
      <c r="J2367">
        <v>86</v>
      </c>
      <c r="K2367">
        <v>98</v>
      </c>
      <c r="L2367">
        <v>98</v>
      </c>
      <c r="M2367">
        <v>99.985050000000001</v>
      </c>
      <c r="N2367" s="4">
        <v>22340</v>
      </c>
      <c r="O2367" s="1">
        <v>2.49221</v>
      </c>
      <c r="P2367" s="1">
        <v>5.6156600000000001</v>
      </c>
      <c r="Q2367" s="1">
        <v>976.96399999999903</v>
      </c>
      <c r="R2367" s="1"/>
    </row>
    <row r="2368" spans="1:18" x14ac:dyDescent="0.2">
      <c r="A2368" t="s">
        <v>165</v>
      </c>
      <c r="B2368">
        <v>2003</v>
      </c>
      <c r="C2368" t="s">
        <v>24</v>
      </c>
      <c r="D2368" s="1">
        <v>78.312539999999998</v>
      </c>
      <c r="E2368" s="1">
        <v>69.191289999999995</v>
      </c>
      <c r="F2368" s="2">
        <v>4.9750000000000003E-3</v>
      </c>
      <c r="G2368" s="2">
        <v>10.619249999999999</v>
      </c>
      <c r="H2368">
        <v>26.5</v>
      </c>
      <c r="I2368">
        <v>9.8000000000000007</v>
      </c>
      <c r="J2368">
        <v>86</v>
      </c>
      <c r="K2368">
        <v>98</v>
      </c>
      <c r="L2368">
        <v>98</v>
      </c>
      <c r="M2368">
        <v>99.961109999999906</v>
      </c>
      <c r="N2368" s="4">
        <v>23260</v>
      </c>
      <c r="O2368" s="1">
        <v>2.4771000000000001</v>
      </c>
      <c r="P2368" s="1">
        <v>5.6356900000000003</v>
      </c>
      <c r="Q2368" s="1">
        <v>993.56299999999999</v>
      </c>
      <c r="R2368" s="1"/>
    </row>
    <row r="2369" spans="1:18" x14ac:dyDescent="0.2">
      <c r="A2369" t="s">
        <v>165</v>
      </c>
      <c r="B2369">
        <v>2004</v>
      </c>
      <c r="C2369" t="s">
        <v>24</v>
      </c>
      <c r="D2369" s="1">
        <v>78.373310000000004</v>
      </c>
      <c r="E2369" s="1">
        <v>73.963840000000005</v>
      </c>
      <c r="F2369" s="2">
        <v>4.6649999999999999E-3</v>
      </c>
      <c r="G2369" s="2">
        <v>13.029769999999999</v>
      </c>
      <c r="H2369">
        <v>26.5</v>
      </c>
      <c r="I2369">
        <v>10</v>
      </c>
      <c r="J2369">
        <v>86</v>
      </c>
      <c r="K2369">
        <v>98</v>
      </c>
      <c r="L2369">
        <v>98</v>
      </c>
      <c r="M2369">
        <v>99.937280000000001</v>
      </c>
      <c r="N2369" s="4">
        <v>24460</v>
      </c>
      <c r="O2369" s="1">
        <v>2.23184</v>
      </c>
      <c r="P2369" s="1">
        <v>5.4055799999999996</v>
      </c>
      <c r="Q2369" s="1">
        <v>1010.408</v>
      </c>
      <c r="R2369" s="1"/>
    </row>
    <row r="2370" spans="1:18" x14ac:dyDescent="0.2">
      <c r="A2370" t="s">
        <v>165</v>
      </c>
      <c r="B2370">
        <v>2005</v>
      </c>
      <c r="C2370" t="s">
        <v>24</v>
      </c>
      <c r="D2370" s="1">
        <v>78.025679999999994</v>
      </c>
      <c r="E2370" s="1">
        <v>75.007069999999999</v>
      </c>
      <c r="F2370" s="2">
        <v>4.385E-3</v>
      </c>
      <c r="G2370" s="2">
        <v>11.414619999999999</v>
      </c>
      <c r="H2370">
        <v>26.6</v>
      </c>
      <c r="I2370">
        <v>10.199999999999999</v>
      </c>
      <c r="J2370">
        <v>86</v>
      </c>
      <c r="K2370">
        <v>98</v>
      </c>
      <c r="L2370">
        <v>98</v>
      </c>
      <c r="M2370">
        <v>99.9101</v>
      </c>
      <c r="N2370" s="4">
        <v>26320</v>
      </c>
      <c r="O2370" s="1">
        <v>2.2543299999999999</v>
      </c>
      <c r="P2370" s="1">
        <v>5.43581</v>
      </c>
      <c r="Q2370" s="1">
        <v>1027.662</v>
      </c>
      <c r="R2370" s="1"/>
    </row>
    <row r="2371" spans="1:18" x14ac:dyDescent="0.2">
      <c r="A2371" t="s">
        <v>165</v>
      </c>
      <c r="B2371">
        <v>2006</v>
      </c>
      <c r="C2371" t="s">
        <v>24</v>
      </c>
      <c r="D2371" s="1">
        <v>79.094080000000005</v>
      </c>
      <c r="E2371" s="1">
        <v>64.466309999999993</v>
      </c>
      <c r="F2371" s="2">
        <v>3.96E-3</v>
      </c>
      <c r="G2371" s="2">
        <v>11.47921</v>
      </c>
      <c r="H2371">
        <v>26.6</v>
      </c>
      <c r="I2371">
        <v>10.4</v>
      </c>
      <c r="J2371">
        <v>87</v>
      </c>
      <c r="K2371">
        <v>97</v>
      </c>
      <c r="L2371">
        <v>97</v>
      </c>
      <c r="M2371">
        <v>99.880229999999997</v>
      </c>
      <c r="N2371" s="4">
        <v>28320</v>
      </c>
      <c r="O2371" s="1">
        <v>2.3401399999999999</v>
      </c>
      <c r="P2371" s="1">
        <v>5.4635699999999998</v>
      </c>
      <c r="Q2371" s="1">
        <v>1045.5070000000001</v>
      </c>
      <c r="R2371" s="1"/>
    </row>
    <row r="2372" spans="1:18" x14ac:dyDescent="0.2">
      <c r="A2372" t="s">
        <v>165</v>
      </c>
      <c r="B2372">
        <v>2007</v>
      </c>
      <c r="C2372" t="s">
        <v>24</v>
      </c>
      <c r="D2372" s="1">
        <v>78.787589999999994</v>
      </c>
      <c r="E2372" s="1">
        <v>69.838890000000006</v>
      </c>
      <c r="F2372" s="2">
        <v>3.6749999999999999E-3</v>
      </c>
      <c r="G2372" s="2">
        <v>11.5801199999999</v>
      </c>
      <c r="H2372">
        <v>26.7</v>
      </c>
      <c r="I2372">
        <v>10.5</v>
      </c>
      <c r="J2372">
        <v>87</v>
      </c>
      <c r="K2372">
        <v>97</v>
      </c>
      <c r="L2372">
        <v>97</v>
      </c>
      <c r="M2372">
        <v>99.850390000000004</v>
      </c>
      <c r="N2372" s="4">
        <v>30750</v>
      </c>
      <c r="O2372" s="1">
        <v>2.3124500000000001</v>
      </c>
      <c r="P2372" s="1">
        <v>5.35745</v>
      </c>
      <c r="Q2372" s="1">
        <v>1063.713</v>
      </c>
      <c r="R2372" s="1"/>
    </row>
    <row r="2373" spans="1:18" x14ac:dyDescent="0.2">
      <c r="A2373" t="s">
        <v>165</v>
      </c>
      <c r="B2373">
        <v>2008</v>
      </c>
      <c r="C2373" t="s">
        <v>24</v>
      </c>
      <c r="D2373" s="1">
        <v>79.264809999999997</v>
      </c>
      <c r="E2373" s="1">
        <v>67.980609999999999</v>
      </c>
      <c r="F2373" s="2">
        <v>3.3149999999999998E-3</v>
      </c>
      <c r="G2373" s="2">
        <v>12.03181</v>
      </c>
      <c r="H2373">
        <v>26.7</v>
      </c>
      <c r="I2373">
        <v>10.6</v>
      </c>
      <c r="J2373">
        <v>87</v>
      </c>
      <c r="K2373">
        <v>97</v>
      </c>
      <c r="L2373">
        <v>97</v>
      </c>
      <c r="M2373">
        <v>99.820589999999996</v>
      </c>
      <c r="N2373" s="4">
        <v>34110</v>
      </c>
      <c r="O2373" s="1">
        <v>2.5031400000000001</v>
      </c>
      <c r="P2373" s="1">
        <v>6.0153499999999998</v>
      </c>
      <c r="Q2373" s="1">
        <v>1081.5630000000001</v>
      </c>
      <c r="R2373" s="1"/>
    </row>
    <row r="2374" spans="1:18" x14ac:dyDescent="0.2">
      <c r="A2374" t="s">
        <v>165</v>
      </c>
      <c r="B2374">
        <v>2009</v>
      </c>
      <c r="C2374" t="s">
        <v>24</v>
      </c>
      <c r="D2374" s="1">
        <v>79.521969999999996</v>
      </c>
      <c r="E2374" s="1">
        <v>68.161990000000003</v>
      </c>
      <c r="F2374" s="2">
        <v>3.0599999999999998E-3</v>
      </c>
      <c r="G2374" s="2">
        <v>10.81428</v>
      </c>
      <c r="H2374">
        <v>26.7</v>
      </c>
      <c r="I2374">
        <v>10.8</v>
      </c>
      <c r="J2374">
        <v>87</v>
      </c>
      <c r="K2374">
        <v>99</v>
      </c>
      <c r="L2374">
        <v>99</v>
      </c>
      <c r="M2374">
        <v>99.790859999999995</v>
      </c>
      <c r="N2374" s="4">
        <v>32240</v>
      </c>
      <c r="O2374" s="1">
        <v>2.7499799999999999</v>
      </c>
      <c r="P2374" s="1">
        <v>6.4660099999999998</v>
      </c>
      <c r="Q2374" s="1">
        <v>1098.0830000000001</v>
      </c>
      <c r="R2374" s="1"/>
    </row>
    <row r="2375" spans="1:18" x14ac:dyDescent="0.2">
      <c r="A2375" t="s">
        <v>165</v>
      </c>
      <c r="B2375">
        <v>2010</v>
      </c>
      <c r="C2375" t="s">
        <v>24</v>
      </c>
      <c r="D2375" s="1">
        <v>79.779300000000006</v>
      </c>
      <c r="E2375" s="1">
        <v>65.013210000000001</v>
      </c>
      <c r="F2375" s="2">
        <v>2.9350000000000001E-3</v>
      </c>
      <c r="G2375" s="2">
        <v>11.326219999999999</v>
      </c>
      <c r="H2375">
        <v>26.7</v>
      </c>
      <c r="I2375">
        <v>10.9</v>
      </c>
      <c r="J2375">
        <v>87</v>
      </c>
      <c r="K2375">
        <v>99</v>
      </c>
      <c r="L2375">
        <v>99</v>
      </c>
      <c r="M2375">
        <v>99.761150000000001</v>
      </c>
      <c r="N2375" s="4">
        <v>32220</v>
      </c>
      <c r="O2375" s="1">
        <v>2.99884</v>
      </c>
      <c r="P2375" s="1">
        <v>6.27935</v>
      </c>
      <c r="Q2375" s="1">
        <v>1112.6120000000001</v>
      </c>
      <c r="R2375" s="1"/>
    </row>
    <row r="2376" spans="1:18" x14ac:dyDescent="0.2">
      <c r="A2376" t="s">
        <v>165</v>
      </c>
      <c r="B2376">
        <v>2011</v>
      </c>
      <c r="C2376" t="s">
        <v>24</v>
      </c>
      <c r="D2376" s="1">
        <v>80.114620000000002</v>
      </c>
      <c r="E2376" s="1">
        <v>58.282350000000001</v>
      </c>
      <c r="F2376" s="2">
        <v>2.745E-3</v>
      </c>
      <c r="G2376" s="2">
        <v>10.714449999999999</v>
      </c>
      <c r="H2376">
        <v>26.8</v>
      </c>
      <c r="I2376">
        <v>11.1</v>
      </c>
      <c r="J2376">
        <v>87</v>
      </c>
      <c r="K2376">
        <v>99</v>
      </c>
      <c r="L2376">
        <v>99</v>
      </c>
      <c r="M2376">
        <v>99.731489999999994</v>
      </c>
      <c r="N2376" s="4">
        <v>33140</v>
      </c>
      <c r="O2376" s="1">
        <v>3.0683699999999998</v>
      </c>
      <c r="P2376" s="1">
        <v>6.59145</v>
      </c>
      <c r="Q2376" s="1">
        <v>1124.8330000000001</v>
      </c>
      <c r="R2376" s="1"/>
    </row>
    <row r="2377" spans="1:18" x14ac:dyDescent="0.2">
      <c r="A2377" t="s">
        <v>165</v>
      </c>
      <c r="B2377">
        <v>2012</v>
      </c>
      <c r="C2377" t="s">
        <v>24</v>
      </c>
      <c r="D2377" s="1">
        <v>79.977180000000004</v>
      </c>
      <c r="E2377" s="1">
        <v>54.732930000000003</v>
      </c>
      <c r="F2377" s="2">
        <v>2.5149999999999999E-3</v>
      </c>
      <c r="G2377" s="2">
        <v>10.58065</v>
      </c>
      <c r="H2377">
        <v>26.8</v>
      </c>
      <c r="I2377">
        <v>11.3</v>
      </c>
      <c r="J2377">
        <v>86</v>
      </c>
      <c r="K2377">
        <v>99</v>
      </c>
      <c r="L2377">
        <v>99</v>
      </c>
      <c r="M2377">
        <v>99.701880000000003</v>
      </c>
      <c r="N2377" s="4">
        <v>30880</v>
      </c>
      <c r="O2377" s="1">
        <v>3.0022799999999998</v>
      </c>
      <c r="P2377" s="1">
        <v>6.6891499999999997</v>
      </c>
      <c r="Q2377" s="1">
        <v>1135.046</v>
      </c>
      <c r="R2377" s="1"/>
    </row>
    <row r="2378" spans="1:18" x14ac:dyDescent="0.2">
      <c r="A2378" t="s">
        <v>165</v>
      </c>
      <c r="B2378">
        <v>2013</v>
      </c>
      <c r="C2378" t="s">
        <v>24</v>
      </c>
      <c r="D2378" s="1">
        <v>80.27319</v>
      </c>
      <c r="E2378" s="1">
        <v>58.1539199999999</v>
      </c>
      <c r="F2378" s="2">
        <v>2.3800000000000002E-3</v>
      </c>
      <c r="G2378" s="2">
        <v>9.0692899999999899</v>
      </c>
      <c r="H2378">
        <v>26.8</v>
      </c>
      <c r="I2378">
        <v>11.5</v>
      </c>
      <c r="J2378">
        <v>86</v>
      </c>
      <c r="K2378">
        <v>99</v>
      </c>
      <c r="L2378">
        <v>99</v>
      </c>
      <c r="M2378">
        <v>99.672280000000001</v>
      </c>
      <c r="N2378" s="4">
        <v>29330</v>
      </c>
      <c r="O2378" s="1">
        <v>3.1387299999999998</v>
      </c>
      <c r="P2378" s="1">
        <v>6.9012799999999999</v>
      </c>
      <c r="Q2378" s="1">
        <v>1143.866</v>
      </c>
      <c r="R2378" s="1"/>
    </row>
    <row r="2379" spans="1:18" x14ac:dyDescent="0.2">
      <c r="A2379" t="s">
        <v>165</v>
      </c>
      <c r="B2379">
        <v>2014</v>
      </c>
      <c r="C2379" t="s">
        <v>24</v>
      </c>
      <c r="D2379" s="1">
        <v>80.229290000000006</v>
      </c>
      <c r="E2379" s="1">
        <v>61.317119999999903</v>
      </c>
      <c r="F2379" s="2">
        <v>2.2499999999999998E-3</v>
      </c>
      <c r="G2379" s="2">
        <v>9.6325399999999899</v>
      </c>
      <c r="H2379">
        <v>26.8</v>
      </c>
      <c r="I2379">
        <v>11.8</v>
      </c>
      <c r="J2379">
        <v>86</v>
      </c>
      <c r="K2379">
        <v>99</v>
      </c>
      <c r="L2379">
        <v>99</v>
      </c>
      <c r="M2379">
        <v>99.642679999999999</v>
      </c>
      <c r="N2379" s="4">
        <v>29360</v>
      </c>
      <c r="O2379" s="1">
        <v>2.92605</v>
      </c>
      <c r="P2379" s="1">
        <v>6.7795300000000003</v>
      </c>
      <c r="Q2379" s="1">
        <v>1152.2850000000001</v>
      </c>
      <c r="R2379" s="1"/>
    </row>
    <row r="2380" spans="1:18" x14ac:dyDescent="0.2">
      <c r="A2380" t="s">
        <v>165</v>
      </c>
      <c r="B2380">
        <v>2015</v>
      </c>
      <c r="C2380" t="s">
        <v>24</v>
      </c>
      <c r="D2380" s="1">
        <v>80.536990000000003</v>
      </c>
      <c r="E2380" s="1">
        <v>56.6408699999999</v>
      </c>
      <c r="F2380" s="2">
        <v>2.1899999999999901E-3</v>
      </c>
      <c r="G2380" s="2">
        <v>9.5939399999999999</v>
      </c>
      <c r="H2380">
        <v>26.8</v>
      </c>
      <c r="I2380">
        <v>12</v>
      </c>
      <c r="J2380">
        <v>90</v>
      </c>
      <c r="K2380">
        <v>97</v>
      </c>
      <c r="L2380">
        <v>97</v>
      </c>
      <c r="M2380">
        <v>99.613069999999993</v>
      </c>
      <c r="N2380" s="4">
        <v>31980</v>
      </c>
      <c r="O2380" s="1">
        <v>2.8654299999999999</v>
      </c>
      <c r="P2380" s="1">
        <v>6.8090299999999999</v>
      </c>
      <c r="Q2380" s="1">
        <v>1160.9849999999999</v>
      </c>
      <c r="R2380" s="1"/>
    </row>
    <row r="2381" spans="1:18" x14ac:dyDescent="0.2">
      <c r="A2381" t="s">
        <v>165</v>
      </c>
      <c r="B2381">
        <v>2016</v>
      </c>
      <c r="C2381" t="s">
        <v>24</v>
      </c>
      <c r="D2381" s="1">
        <v>80.708889999999997</v>
      </c>
      <c r="E2381" s="1">
        <v>55.410829999999997</v>
      </c>
      <c r="F2381" s="2">
        <v>2.1250000000000002E-3</v>
      </c>
      <c r="G2381" s="2">
        <v>9.5939399999999999</v>
      </c>
      <c r="H2381">
        <v>26.8</v>
      </c>
      <c r="I2381">
        <v>12.2</v>
      </c>
      <c r="J2381">
        <v>90</v>
      </c>
      <c r="K2381">
        <v>97</v>
      </c>
      <c r="L2381">
        <v>97</v>
      </c>
      <c r="M2381">
        <v>99.613200000000006</v>
      </c>
      <c r="N2381" s="4">
        <v>33000</v>
      </c>
      <c r="O2381" s="1">
        <v>2.8584200000000002</v>
      </c>
      <c r="P2381" s="1">
        <v>6.78871</v>
      </c>
      <c r="Q2381" s="1">
        <v>1170.1869999999999</v>
      </c>
      <c r="R2381" s="1"/>
    </row>
    <row r="2382" spans="1:18" x14ac:dyDescent="0.2">
      <c r="A2382" t="s">
        <v>166</v>
      </c>
      <c r="B2382">
        <v>2000</v>
      </c>
      <c r="C2382" t="s">
        <v>25</v>
      </c>
      <c r="D2382" s="1">
        <v>65.450299999999999</v>
      </c>
      <c r="E2382" s="1">
        <v>172.82060000000001</v>
      </c>
      <c r="F2382" s="2">
        <v>6.6975000000000007E-2</v>
      </c>
      <c r="G2382" s="2">
        <v>5.3600000000000002E-3</v>
      </c>
      <c r="H2382">
        <v>20.2</v>
      </c>
      <c r="I2382">
        <v>0.5</v>
      </c>
      <c r="J2382">
        <v>74</v>
      </c>
      <c r="K2382">
        <v>83</v>
      </c>
      <c r="L2382">
        <v>82</v>
      </c>
      <c r="M2382">
        <v>95.215040000000002</v>
      </c>
      <c r="N2382" s="4">
        <v>1390</v>
      </c>
      <c r="O2382" s="1">
        <v>0.57436999999999905</v>
      </c>
      <c r="P2382" s="1">
        <v>2.0019499999999999</v>
      </c>
      <c r="Q2382" s="1">
        <v>127657.85400000001</v>
      </c>
      <c r="R2382" s="1"/>
    </row>
    <row r="2383" spans="1:18" x14ac:dyDescent="0.2">
      <c r="A2383" t="s">
        <v>166</v>
      </c>
      <c r="B2383">
        <v>2001</v>
      </c>
      <c r="C2383" t="s">
        <v>25</v>
      </c>
      <c r="D2383" s="1">
        <v>66.046480000000003</v>
      </c>
      <c r="E2383" s="1">
        <v>167.8458</v>
      </c>
      <c r="F2383" s="2">
        <v>6.3475000000000004E-2</v>
      </c>
      <c r="G2383" s="2">
        <v>3.64E-3</v>
      </c>
      <c r="H2383">
        <v>20.3</v>
      </c>
      <c r="I2383">
        <v>0.6</v>
      </c>
      <c r="J2383">
        <v>77</v>
      </c>
      <c r="K2383">
        <v>85</v>
      </c>
      <c r="L2383">
        <v>85</v>
      </c>
      <c r="M2383">
        <v>95.386979999999994</v>
      </c>
      <c r="N2383" s="4">
        <v>1460</v>
      </c>
      <c r="O2383" s="1">
        <v>0.4385</v>
      </c>
      <c r="P2383" s="1">
        <v>1.98674</v>
      </c>
      <c r="Q2383" s="1">
        <v>130088.701999999</v>
      </c>
      <c r="R2383" s="1"/>
    </row>
    <row r="2384" spans="1:18" x14ac:dyDescent="0.2">
      <c r="A2384" t="s">
        <v>166</v>
      </c>
      <c r="B2384">
        <v>2002</v>
      </c>
      <c r="C2384" t="s">
        <v>25</v>
      </c>
      <c r="D2384" s="1">
        <v>66.562550000000002</v>
      </c>
      <c r="E2384" s="1">
        <v>163.73840000000001</v>
      </c>
      <c r="F2384" s="2">
        <v>6.0214999999999998E-2</v>
      </c>
      <c r="G2384" s="2">
        <v>2.8899999999999898E-3</v>
      </c>
      <c r="H2384">
        <v>20.399999999999999</v>
      </c>
      <c r="I2384">
        <v>0.7</v>
      </c>
      <c r="J2384">
        <v>75</v>
      </c>
      <c r="K2384">
        <v>83</v>
      </c>
      <c r="L2384">
        <v>83</v>
      </c>
      <c r="M2384">
        <v>95.563400000000001</v>
      </c>
      <c r="N2384" s="4">
        <v>1530</v>
      </c>
      <c r="O2384" s="1">
        <v>0.53174999999999994</v>
      </c>
      <c r="P2384" s="1">
        <v>2.1518999999999999</v>
      </c>
      <c r="Q2384" s="1">
        <v>132478.08600000001</v>
      </c>
      <c r="R2384" s="1"/>
    </row>
    <row r="2385" spans="1:18" x14ac:dyDescent="0.2">
      <c r="A2385" t="s">
        <v>166</v>
      </c>
      <c r="B2385">
        <v>2003</v>
      </c>
      <c r="C2385" t="s">
        <v>25</v>
      </c>
      <c r="D2385" s="1">
        <v>66.986609999999999</v>
      </c>
      <c r="E2385" s="1">
        <v>160.88480000000001</v>
      </c>
      <c r="F2385" s="2">
        <v>5.7259999999999998E-2</v>
      </c>
      <c r="G2385" s="2">
        <v>2.9399999999999999E-3</v>
      </c>
      <c r="H2385">
        <v>20.399999999999999</v>
      </c>
      <c r="I2385">
        <v>0.7</v>
      </c>
      <c r="J2385">
        <v>76</v>
      </c>
      <c r="K2385">
        <v>90</v>
      </c>
      <c r="L2385">
        <v>87</v>
      </c>
      <c r="M2385">
        <v>95.737880000000004</v>
      </c>
      <c r="N2385" s="4">
        <v>1600</v>
      </c>
      <c r="O2385" s="1">
        <v>0.54808999999999997</v>
      </c>
      <c r="P2385" s="1">
        <v>2.1915</v>
      </c>
      <c r="Q2385" s="1">
        <v>134791.603</v>
      </c>
      <c r="R2385" s="1"/>
    </row>
    <row r="2386" spans="1:18" x14ac:dyDescent="0.2">
      <c r="A2386" t="s">
        <v>166</v>
      </c>
      <c r="B2386">
        <v>2004</v>
      </c>
      <c r="C2386" t="s">
        <v>25</v>
      </c>
      <c r="D2386" s="1">
        <v>67.386110000000002</v>
      </c>
      <c r="E2386" s="1">
        <v>157.96850000000001</v>
      </c>
      <c r="F2386" s="2">
        <v>5.4539999999999998E-2</v>
      </c>
      <c r="G2386" s="2">
        <v>3.62999999999999E-3</v>
      </c>
      <c r="H2386">
        <v>20.5</v>
      </c>
      <c r="I2386">
        <v>0.8</v>
      </c>
      <c r="J2386">
        <v>81</v>
      </c>
      <c r="K2386">
        <v>88</v>
      </c>
      <c r="L2386">
        <v>99</v>
      </c>
      <c r="M2386">
        <v>95.910290000000003</v>
      </c>
      <c r="N2386" s="4">
        <v>1710</v>
      </c>
      <c r="O2386" s="1">
        <v>0.54093000000000002</v>
      </c>
      <c r="P2386" s="1">
        <v>2.2140499999999999</v>
      </c>
      <c r="Q2386" s="1">
        <v>136986.432</v>
      </c>
      <c r="R2386" s="1"/>
    </row>
    <row r="2387" spans="1:18" x14ac:dyDescent="0.2">
      <c r="A2387" t="s">
        <v>166</v>
      </c>
      <c r="B2387">
        <v>2005</v>
      </c>
      <c r="C2387" t="s">
        <v>25</v>
      </c>
      <c r="D2387" s="1">
        <v>67.797110000000004</v>
      </c>
      <c r="E2387" s="1">
        <v>154.47</v>
      </c>
      <c r="F2387" s="2">
        <v>5.1979999999999998E-2</v>
      </c>
      <c r="G2387" s="2">
        <v>4.2999999999999999E-4</v>
      </c>
      <c r="H2387">
        <v>20.6</v>
      </c>
      <c r="I2387">
        <v>0.9</v>
      </c>
      <c r="J2387">
        <v>88</v>
      </c>
      <c r="K2387">
        <v>94</v>
      </c>
      <c r="L2387">
        <v>93</v>
      </c>
      <c r="M2387">
        <v>96.009869999999907</v>
      </c>
      <c r="N2387" s="4">
        <v>1850</v>
      </c>
      <c r="O2387" s="1">
        <v>0.50507000000000002</v>
      </c>
      <c r="P2387" s="1">
        <v>2.2754599999999998</v>
      </c>
      <c r="Q2387" s="1">
        <v>139035.505</v>
      </c>
      <c r="R2387" s="1"/>
    </row>
    <row r="2388" spans="1:18" x14ac:dyDescent="0.2">
      <c r="A2388" t="s">
        <v>166</v>
      </c>
      <c r="B2388">
        <v>2006</v>
      </c>
      <c r="C2388" t="s">
        <v>25</v>
      </c>
      <c r="D2388" s="1">
        <v>68.198520000000002</v>
      </c>
      <c r="E2388" s="1">
        <v>151.38120000000001</v>
      </c>
      <c r="F2388" s="2">
        <v>4.9625000000000002E-2</v>
      </c>
      <c r="G2388" s="2">
        <v>3.47E-3</v>
      </c>
      <c r="H2388">
        <v>20.7</v>
      </c>
      <c r="I2388">
        <v>1</v>
      </c>
      <c r="J2388">
        <v>83</v>
      </c>
      <c r="K2388">
        <v>95</v>
      </c>
      <c r="L2388">
        <v>94</v>
      </c>
      <c r="M2388">
        <v>96.106409999999997</v>
      </c>
      <c r="N2388" s="4">
        <v>2030</v>
      </c>
      <c r="O2388" s="1">
        <v>0.53608999999999996</v>
      </c>
      <c r="P2388" s="1">
        <v>2.3220099999999899</v>
      </c>
      <c r="Q2388" s="1">
        <v>140921.16699999999</v>
      </c>
      <c r="R2388" s="1"/>
    </row>
    <row r="2389" spans="1:18" x14ac:dyDescent="0.2">
      <c r="A2389" t="s">
        <v>166</v>
      </c>
      <c r="B2389">
        <v>2007</v>
      </c>
      <c r="C2389" t="s">
        <v>25</v>
      </c>
      <c r="D2389" s="1">
        <v>68.47363</v>
      </c>
      <c r="E2389" s="1">
        <v>150.29060000000001</v>
      </c>
      <c r="F2389" s="2">
        <v>4.7504999999999999E-2</v>
      </c>
      <c r="G2389" s="2">
        <v>4.1799999999999997E-3</v>
      </c>
      <c r="H2389">
        <v>20.8</v>
      </c>
      <c r="I2389">
        <v>1.1000000000000001</v>
      </c>
      <c r="J2389">
        <v>89</v>
      </c>
      <c r="K2389">
        <v>96</v>
      </c>
      <c r="L2389">
        <v>94</v>
      </c>
      <c r="M2389">
        <v>96.199770000000001</v>
      </c>
      <c r="N2389" s="4">
        <v>2220</v>
      </c>
      <c r="O2389" s="1">
        <v>0.54608000000000001</v>
      </c>
      <c r="P2389" s="1">
        <v>2.3876900000000001</v>
      </c>
      <c r="Q2389" s="1">
        <v>142660.37599999999</v>
      </c>
      <c r="R2389" s="1"/>
    </row>
    <row r="2390" spans="1:18" x14ac:dyDescent="0.2">
      <c r="A2390" t="s">
        <v>166</v>
      </c>
      <c r="B2390">
        <v>2008</v>
      </c>
      <c r="C2390" t="s">
        <v>25</v>
      </c>
      <c r="D2390" s="1">
        <v>68.951520000000002</v>
      </c>
      <c r="E2390" s="1">
        <v>146.78550000000001</v>
      </c>
      <c r="F2390" s="2">
        <v>4.5455000000000002E-2</v>
      </c>
      <c r="G2390" s="2">
        <v>3.3799999999999898E-3</v>
      </c>
      <c r="H2390">
        <v>20.9</v>
      </c>
      <c r="I2390">
        <v>1.2</v>
      </c>
      <c r="J2390">
        <v>92</v>
      </c>
      <c r="K2390">
        <v>96</v>
      </c>
      <c r="L2390">
        <v>96</v>
      </c>
      <c r="M2390">
        <v>96.289860000000004</v>
      </c>
      <c r="N2390" s="4">
        <v>2400</v>
      </c>
      <c r="O2390" s="1">
        <v>0.50051999999999996</v>
      </c>
      <c r="P2390" s="1">
        <v>2.3459599999999998</v>
      </c>
      <c r="Q2390" s="1">
        <v>144304.16699999999</v>
      </c>
      <c r="R2390" s="1"/>
    </row>
    <row r="2391" spans="1:18" x14ac:dyDescent="0.2">
      <c r="A2391" t="s">
        <v>166</v>
      </c>
      <c r="B2391">
        <v>2009</v>
      </c>
      <c r="C2391" t="s">
        <v>25</v>
      </c>
      <c r="D2391" s="1">
        <v>69.406329999999997</v>
      </c>
      <c r="E2391" s="1">
        <v>144.95939999999999</v>
      </c>
      <c r="F2391" s="2">
        <v>4.3435000000000001E-2</v>
      </c>
      <c r="G2391" s="2">
        <v>3.13E-3</v>
      </c>
      <c r="H2391">
        <v>21</v>
      </c>
      <c r="I2391">
        <v>1.4</v>
      </c>
      <c r="J2391">
        <v>93</v>
      </c>
      <c r="K2391">
        <v>97</v>
      </c>
      <c r="L2391">
        <v>97</v>
      </c>
      <c r="M2391">
        <v>96.376559999999998</v>
      </c>
      <c r="N2391" s="4">
        <v>2520</v>
      </c>
      <c r="O2391" s="1">
        <v>0.48925000000000002</v>
      </c>
      <c r="P2391" s="1">
        <v>2.4033799999999998</v>
      </c>
      <c r="Q2391" s="1">
        <v>145924.79699999999</v>
      </c>
      <c r="R2391" s="1"/>
    </row>
    <row r="2392" spans="1:18" x14ac:dyDescent="0.2">
      <c r="A2392" t="s">
        <v>166</v>
      </c>
      <c r="B2392">
        <v>2010</v>
      </c>
      <c r="C2392" t="s">
        <v>25</v>
      </c>
      <c r="D2392" s="1">
        <v>69.932919999999996</v>
      </c>
      <c r="E2392" s="1">
        <v>143.11279999999999</v>
      </c>
      <c r="F2392" s="2">
        <v>4.1184999999999999E-2</v>
      </c>
      <c r="G2392" s="2">
        <v>4.45E-3</v>
      </c>
      <c r="H2392">
        <v>21.1</v>
      </c>
      <c r="I2392">
        <v>1.5</v>
      </c>
      <c r="J2392">
        <v>88</v>
      </c>
      <c r="K2392">
        <v>94</v>
      </c>
      <c r="L2392">
        <v>94</v>
      </c>
      <c r="M2392">
        <v>96.459869999999995</v>
      </c>
      <c r="N2392" s="4">
        <v>2670</v>
      </c>
      <c r="O2392" s="1">
        <v>0.52483999999999997</v>
      </c>
      <c r="P2392" s="1">
        <v>2.4959199999999999</v>
      </c>
      <c r="Q2392" s="1">
        <v>147575.43</v>
      </c>
      <c r="R2392" s="1"/>
    </row>
    <row r="2393" spans="1:18" x14ac:dyDescent="0.2">
      <c r="A2393" t="s">
        <v>166</v>
      </c>
      <c r="B2393">
        <v>2011</v>
      </c>
      <c r="C2393" t="s">
        <v>25</v>
      </c>
      <c r="D2393" s="1">
        <v>70.454679999999996</v>
      </c>
      <c r="E2393" s="1">
        <v>141.34030000000001</v>
      </c>
      <c r="F2393" s="2">
        <v>3.882E-2</v>
      </c>
      <c r="G2393" s="2">
        <v>4.3099999999999996E-3</v>
      </c>
      <c r="H2393">
        <v>21.2</v>
      </c>
      <c r="I2393">
        <v>1.7</v>
      </c>
      <c r="J2393">
        <v>93</v>
      </c>
      <c r="K2393">
        <v>96</v>
      </c>
      <c r="L2393">
        <v>96</v>
      </c>
      <c r="M2393">
        <v>96.539659999999998</v>
      </c>
      <c r="N2393" s="4">
        <v>2860</v>
      </c>
      <c r="O2393" s="1">
        <v>0.53686</v>
      </c>
      <c r="P2393" s="1">
        <v>2.5659399999999999</v>
      </c>
      <c r="Q2393" s="1">
        <v>149273.139</v>
      </c>
      <c r="R2393" s="1"/>
    </row>
    <row r="2394" spans="1:18" x14ac:dyDescent="0.2">
      <c r="A2394" t="s">
        <v>166</v>
      </c>
      <c r="B2394">
        <v>2012</v>
      </c>
      <c r="C2394" t="s">
        <v>25</v>
      </c>
      <c r="D2394" s="1">
        <v>70.944940000000003</v>
      </c>
      <c r="E2394" s="1">
        <v>139.71090000000001</v>
      </c>
      <c r="F2394" s="2">
        <v>3.6400000000000002E-2</v>
      </c>
      <c r="G2394" s="2">
        <v>4.1900000000000001E-3</v>
      </c>
      <c r="H2394">
        <v>21.3</v>
      </c>
      <c r="I2394">
        <v>1.8</v>
      </c>
      <c r="J2394">
        <v>88</v>
      </c>
      <c r="K2394">
        <v>94</v>
      </c>
      <c r="L2394">
        <v>94</v>
      </c>
      <c r="M2394">
        <v>96.615769999999998</v>
      </c>
      <c r="N2394" s="4">
        <v>3090</v>
      </c>
      <c r="O2394" s="1">
        <v>0.52669999999999995</v>
      </c>
      <c r="P2394" s="1">
        <v>2.57301</v>
      </c>
      <c r="Q2394" s="1">
        <v>151005.739</v>
      </c>
      <c r="R2394" s="1"/>
    </row>
    <row r="2395" spans="1:18" x14ac:dyDescent="0.2">
      <c r="A2395" t="s">
        <v>166</v>
      </c>
      <c r="B2395">
        <v>2013</v>
      </c>
      <c r="C2395" t="s">
        <v>25</v>
      </c>
      <c r="D2395" s="1">
        <v>71.370149999999995</v>
      </c>
      <c r="E2395" s="1">
        <v>137.97630000000001</v>
      </c>
      <c r="F2395" s="2">
        <v>3.4119999999999998E-2</v>
      </c>
      <c r="G2395" s="2">
        <v>4.0200000000000001E-3</v>
      </c>
      <c r="H2395">
        <v>21.4</v>
      </c>
      <c r="I2395">
        <v>2</v>
      </c>
      <c r="J2395">
        <v>91</v>
      </c>
      <c r="K2395">
        <v>96</v>
      </c>
      <c r="L2395">
        <v>96</v>
      </c>
      <c r="M2395">
        <v>96.688109999999995</v>
      </c>
      <c r="N2395" s="4">
        <v>3280</v>
      </c>
      <c r="O2395" s="1">
        <v>0.49391999999999903</v>
      </c>
      <c r="P2395" s="1">
        <v>2.5033500000000002</v>
      </c>
      <c r="Q2395" s="1">
        <v>152761.41800000001</v>
      </c>
      <c r="R2395" s="1"/>
    </row>
    <row r="2396" spans="1:18" x14ac:dyDescent="0.2">
      <c r="A2396" t="s">
        <v>166</v>
      </c>
      <c r="B2396">
        <v>2014</v>
      </c>
      <c r="C2396" t="s">
        <v>25</v>
      </c>
      <c r="D2396" s="1">
        <v>71.808169999999905</v>
      </c>
      <c r="E2396" s="1">
        <v>135.78389999999999</v>
      </c>
      <c r="F2396" s="2">
        <v>3.1910000000000001E-2</v>
      </c>
      <c r="G2396" s="2">
        <v>4.1000000000000003E-3</v>
      </c>
      <c r="H2396">
        <v>21.5</v>
      </c>
      <c r="I2396">
        <v>2.2000000000000002</v>
      </c>
      <c r="J2396">
        <v>94</v>
      </c>
      <c r="K2396">
        <v>97</v>
      </c>
      <c r="L2396">
        <v>97</v>
      </c>
      <c r="M2396">
        <v>96.756709999999998</v>
      </c>
      <c r="N2396" s="4">
        <v>3460</v>
      </c>
      <c r="O2396" s="1">
        <v>0.47510999999999998</v>
      </c>
      <c r="P2396" s="1">
        <v>2.4960100000000001</v>
      </c>
      <c r="Q2396" s="1">
        <v>154517.38199999899</v>
      </c>
      <c r="R2396" s="1"/>
    </row>
    <row r="2397" spans="1:18" x14ac:dyDescent="0.2">
      <c r="A2397" t="s">
        <v>166</v>
      </c>
      <c r="B2397">
        <v>2015</v>
      </c>
      <c r="C2397" t="s">
        <v>25</v>
      </c>
      <c r="D2397" s="1">
        <v>72.238519999999994</v>
      </c>
      <c r="E2397" s="1">
        <v>133.14439999999999</v>
      </c>
      <c r="F2397" s="2">
        <v>2.9960000000000001E-2</v>
      </c>
      <c r="G2397" s="2">
        <v>4.0099999999999997E-3</v>
      </c>
      <c r="H2397">
        <v>21.6</v>
      </c>
      <c r="I2397">
        <v>2.4</v>
      </c>
      <c r="J2397">
        <v>97</v>
      </c>
      <c r="K2397">
        <v>98</v>
      </c>
      <c r="L2397">
        <v>98</v>
      </c>
      <c r="M2397">
        <v>96.821519999999893</v>
      </c>
      <c r="N2397" s="4">
        <v>3680</v>
      </c>
      <c r="O2397" s="1">
        <v>0.43425999999999998</v>
      </c>
      <c r="P2397" s="1">
        <v>2.4631099999999999</v>
      </c>
      <c r="Q2397" s="1">
        <v>156256.27599999899</v>
      </c>
      <c r="R2397" s="1"/>
    </row>
    <row r="2398" spans="1:18" x14ac:dyDescent="0.2">
      <c r="A2398" t="s">
        <v>166</v>
      </c>
      <c r="B2398">
        <v>2016</v>
      </c>
      <c r="C2398" t="s">
        <v>25</v>
      </c>
      <c r="D2398" s="1">
        <v>72.65925</v>
      </c>
      <c r="E2398" s="1">
        <v>130.232</v>
      </c>
      <c r="F2398" s="2">
        <v>2.8364999999999901E-2</v>
      </c>
      <c r="G2398" s="2">
        <v>4.0799999999999899E-3</v>
      </c>
      <c r="H2398">
        <v>21.7</v>
      </c>
      <c r="I2398">
        <v>2.6</v>
      </c>
      <c r="J2398">
        <v>97</v>
      </c>
      <c r="K2398">
        <v>98</v>
      </c>
      <c r="L2398">
        <v>98</v>
      </c>
      <c r="M2398">
        <v>96.882530000000003</v>
      </c>
      <c r="N2398" s="4">
        <v>3910</v>
      </c>
      <c r="O2398" s="1">
        <v>0.3795</v>
      </c>
      <c r="P2398" s="1">
        <v>2.31177999999999</v>
      </c>
      <c r="Q2398" s="1">
        <v>157977.15299999999</v>
      </c>
      <c r="R2398" s="1"/>
    </row>
    <row r="2399" spans="1:18" x14ac:dyDescent="0.2">
      <c r="A2399" t="s">
        <v>167</v>
      </c>
      <c r="B2399">
        <v>2000</v>
      </c>
      <c r="C2399" t="s">
        <v>25</v>
      </c>
      <c r="D2399" s="1">
        <v>61.136879999999998</v>
      </c>
      <c r="E2399" s="1">
        <v>308.67090000000002</v>
      </c>
      <c r="F2399" s="2">
        <v>5.9894999999999997E-2</v>
      </c>
      <c r="G2399" s="2">
        <v>1.66231</v>
      </c>
      <c r="H2399">
        <v>22.2</v>
      </c>
      <c r="I2399">
        <v>0.6</v>
      </c>
      <c r="J2399">
        <v>78</v>
      </c>
      <c r="K2399">
        <v>98</v>
      </c>
      <c r="L2399">
        <v>92</v>
      </c>
      <c r="M2399">
        <v>82.736429999999999</v>
      </c>
      <c r="N2399" s="4">
        <v>2730</v>
      </c>
      <c r="O2399" s="1">
        <v>3.4337699999999902</v>
      </c>
      <c r="P2399" s="1">
        <v>4.3102</v>
      </c>
      <c r="Q2399" s="1">
        <v>591.02099999999996</v>
      </c>
      <c r="R2399" s="1"/>
    </row>
    <row r="2400" spans="1:18" x14ac:dyDescent="0.2">
      <c r="A2400" t="s">
        <v>167</v>
      </c>
      <c r="B2400">
        <v>2001</v>
      </c>
      <c r="C2400" t="s">
        <v>25</v>
      </c>
      <c r="D2400" s="1">
        <v>62.671349999999997</v>
      </c>
      <c r="E2400" s="1">
        <v>286.75240000000002</v>
      </c>
      <c r="F2400" s="2">
        <v>5.6625000000000002E-2</v>
      </c>
      <c r="G2400" s="2">
        <v>1.4223699999999999</v>
      </c>
      <c r="H2400">
        <v>22.3</v>
      </c>
      <c r="I2400">
        <v>0.7</v>
      </c>
      <c r="J2400">
        <v>78</v>
      </c>
      <c r="K2400">
        <v>88</v>
      </c>
      <c r="L2400">
        <v>88</v>
      </c>
      <c r="M2400">
        <v>83.941209999999998</v>
      </c>
      <c r="N2400" s="4">
        <v>2960</v>
      </c>
      <c r="O2400" s="1">
        <v>3.4292699999999998</v>
      </c>
      <c r="P2400" s="1">
        <v>4.8505699999999896</v>
      </c>
      <c r="Q2400" s="1">
        <v>603.64</v>
      </c>
      <c r="R2400" s="1"/>
    </row>
    <row r="2401" spans="1:18" x14ac:dyDescent="0.2">
      <c r="A2401" t="s">
        <v>167</v>
      </c>
      <c r="B2401">
        <v>2002</v>
      </c>
      <c r="C2401" t="s">
        <v>25</v>
      </c>
      <c r="D2401" s="1">
        <v>63.343419999999902</v>
      </c>
      <c r="E2401" s="1">
        <v>279.01420000000002</v>
      </c>
      <c r="F2401" s="2">
        <v>5.4300000000000001E-2</v>
      </c>
      <c r="G2401" s="2">
        <v>0.29916999999999999</v>
      </c>
      <c r="H2401">
        <v>22.4</v>
      </c>
      <c r="I2401">
        <v>0.8</v>
      </c>
      <c r="J2401">
        <v>78</v>
      </c>
      <c r="K2401">
        <v>89</v>
      </c>
      <c r="L2401">
        <v>86</v>
      </c>
      <c r="M2401">
        <v>85.030760000000001</v>
      </c>
      <c r="N2401" s="4">
        <v>3210</v>
      </c>
      <c r="O2401" s="1">
        <v>3.2254499999999999</v>
      </c>
      <c r="P2401" s="1">
        <v>4.45451</v>
      </c>
      <c r="Q2401" s="1">
        <v>616.01800000000003</v>
      </c>
      <c r="R2401" s="1"/>
    </row>
    <row r="2402" spans="1:18" x14ac:dyDescent="0.2">
      <c r="A2402" t="s">
        <v>167</v>
      </c>
      <c r="B2402">
        <v>2003</v>
      </c>
      <c r="C2402" t="s">
        <v>25</v>
      </c>
      <c r="D2402" s="1">
        <v>64.01276</v>
      </c>
      <c r="E2402" s="1">
        <v>271.06880000000001</v>
      </c>
      <c r="F2402" s="2">
        <v>5.2089999999999997E-2</v>
      </c>
      <c r="G2402" s="2">
        <v>0.52895000000000003</v>
      </c>
      <c r="H2402">
        <v>22.5</v>
      </c>
      <c r="I2402">
        <v>0.9</v>
      </c>
      <c r="J2402">
        <v>88</v>
      </c>
      <c r="K2402">
        <v>96</v>
      </c>
      <c r="L2402">
        <v>95</v>
      </c>
      <c r="M2402">
        <v>86.09742</v>
      </c>
      <c r="N2402" s="4">
        <v>3430</v>
      </c>
      <c r="O2402" s="1">
        <v>2.77183</v>
      </c>
      <c r="P2402" s="1">
        <v>4.0074800000000002</v>
      </c>
      <c r="Q2402" s="1">
        <v>627.83900000000006</v>
      </c>
      <c r="R2402" s="1"/>
    </row>
    <row r="2403" spans="1:18" x14ac:dyDescent="0.2">
      <c r="A2403" t="s">
        <v>167</v>
      </c>
      <c r="B2403">
        <v>2004</v>
      </c>
      <c r="C2403" t="s">
        <v>25</v>
      </c>
      <c r="D2403" s="1">
        <v>64.621919999999903</v>
      </c>
      <c r="E2403" s="1">
        <v>264.22809999999998</v>
      </c>
      <c r="F2403" s="2">
        <v>4.9994999999999998E-2</v>
      </c>
      <c r="G2403" s="2">
        <v>0.97040999999999999</v>
      </c>
      <c r="H2403">
        <v>22.7</v>
      </c>
      <c r="I2403">
        <v>1</v>
      </c>
      <c r="J2403">
        <v>87</v>
      </c>
      <c r="K2403">
        <v>90</v>
      </c>
      <c r="L2403">
        <v>89</v>
      </c>
      <c r="M2403">
        <v>87.140630000000002</v>
      </c>
      <c r="N2403" s="4">
        <v>3660</v>
      </c>
      <c r="O2403" s="1">
        <v>2.9494400000000001</v>
      </c>
      <c r="P2403" s="1">
        <v>4.4653299999999998</v>
      </c>
      <c r="Q2403" s="1">
        <v>638.81500000000005</v>
      </c>
      <c r="R2403" s="1"/>
    </row>
    <row r="2404" spans="1:18" x14ac:dyDescent="0.2">
      <c r="A2404" t="s">
        <v>167</v>
      </c>
      <c r="B2404">
        <v>2005</v>
      </c>
      <c r="C2404" t="s">
        <v>25</v>
      </c>
      <c r="D2404" s="1">
        <v>65.444980000000001</v>
      </c>
      <c r="E2404" s="1">
        <v>253.58109999999999</v>
      </c>
      <c r="F2404" s="2">
        <v>4.7419999999999997E-2</v>
      </c>
      <c r="G2404" s="2">
        <v>0.73124999999999996</v>
      </c>
      <c r="H2404">
        <v>22.8</v>
      </c>
      <c r="I2404">
        <v>1.1000000000000001</v>
      </c>
      <c r="J2404">
        <v>93</v>
      </c>
      <c r="K2404">
        <v>95</v>
      </c>
      <c r="L2404">
        <v>95</v>
      </c>
      <c r="M2404">
        <v>88.15419</v>
      </c>
      <c r="N2404" s="4">
        <v>4020</v>
      </c>
      <c r="O2404" s="1">
        <v>2.5689199999999999</v>
      </c>
      <c r="P2404" s="1">
        <v>4.0196699999999996</v>
      </c>
      <c r="Q2404" s="1">
        <v>648.73900000000003</v>
      </c>
      <c r="R2404" s="1"/>
    </row>
    <row r="2405" spans="1:18" x14ac:dyDescent="0.2">
      <c r="A2405" t="s">
        <v>167</v>
      </c>
      <c r="B2405">
        <v>2006</v>
      </c>
      <c r="C2405" t="s">
        <v>25</v>
      </c>
      <c r="D2405" s="1">
        <v>66.163250000000005</v>
      </c>
      <c r="E2405" s="1">
        <v>245.8126</v>
      </c>
      <c r="F2405" s="2">
        <v>4.453E-2</v>
      </c>
      <c r="G2405" s="2">
        <v>0.28305000000000002</v>
      </c>
      <c r="H2405">
        <v>22.9</v>
      </c>
      <c r="I2405">
        <v>1.2</v>
      </c>
      <c r="J2405">
        <v>90</v>
      </c>
      <c r="K2405">
        <v>96</v>
      </c>
      <c r="L2405">
        <v>95</v>
      </c>
      <c r="M2405">
        <v>89.098709999999997</v>
      </c>
      <c r="N2405" s="4">
        <v>4410</v>
      </c>
      <c r="O2405" s="1">
        <v>2.3982899999999998</v>
      </c>
      <c r="P2405" s="1">
        <v>4.2914500000000002</v>
      </c>
      <c r="Q2405" s="1">
        <v>657.41</v>
      </c>
      <c r="R2405" s="1"/>
    </row>
    <row r="2406" spans="1:18" x14ac:dyDescent="0.2">
      <c r="A2406" t="s">
        <v>167</v>
      </c>
      <c r="B2406">
        <v>2007</v>
      </c>
      <c r="C2406" t="s">
        <v>25</v>
      </c>
      <c r="D2406" s="1">
        <v>66.858350000000002</v>
      </c>
      <c r="E2406" s="1">
        <v>238.92529999999999</v>
      </c>
      <c r="F2406" s="2">
        <v>4.1454999999999999E-2</v>
      </c>
      <c r="G2406" s="2">
        <v>0.15037999999999899</v>
      </c>
      <c r="H2406">
        <v>23</v>
      </c>
      <c r="I2406">
        <v>1.4</v>
      </c>
      <c r="J2406">
        <v>95</v>
      </c>
      <c r="K2406">
        <v>93</v>
      </c>
      <c r="L2406">
        <v>95</v>
      </c>
      <c r="M2406">
        <v>90.025120000000001</v>
      </c>
      <c r="N2406" s="4">
        <v>5230</v>
      </c>
      <c r="O2406" s="1">
        <v>2.6015999999999999</v>
      </c>
      <c r="P2406" s="1">
        <v>4.02996</v>
      </c>
      <c r="Q2406" s="1">
        <v>664.87599999999998</v>
      </c>
      <c r="R2406" s="1"/>
    </row>
    <row r="2407" spans="1:18" x14ac:dyDescent="0.2">
      <c r="A2407" t="s">
        <v>167</v>
      </c>
      <c r="B2407">
        <v>2008</v>
      </c>
      <c r="C2407" t="s">
        <v>25</v>
      </c>
      <c r="D2407" s="1">
        <v>67.436269999999993</v>
      </c>
      <c r="E2407" s="1">
        <v>234.61709999999999</v>
      </c>
      <c r="F2407" s="2">
        <v>3.8539999999999998E-2</v>
      </c>
      <c r="G2407" s="2">
        <v>0.15511</v>
      </c>
      <c r="H2407">
        <v>23.1</v>
      </c>
      <c r="I2407">
        <v>1.5</v>
      </c>
      <c r="J2407">
        <v>99</v>
      </c>
      <c r="K2407">
        <v>96</v>
      </c>
      <c r="L2407">
        <v>96</v>
      </c>
      <c r="M2407">
        <v>90.933239999999998</v>
      </c>
      <c r="N2407" s="4">
        <v>5460</v>
      </c>
      <c r="O2407" s="1">
        <v>2.28173</v>
      </c>
      <c r="P2407" s="1">
        <v>3.3008299999999999</v>
      </c>
      <c r="Q2407" s="1">
        <v>671.61300000000006</v>
      </c>
      <c r="R2407" s="1"/>
    </row>
    <row r="2408" spans="1:18" x14ac:dyDescent="0.2">
      <c r="A2408" t="s">
        <v>167</v>
      </c>
      <c r="B2408">
        <v>2009</v>
      </c>
      <c r="C2408" t="s">
        <v>25</v>
      </c>
      <c r="D2408" s="1">
        <v>67.891040000000004</v>
      </c>
      <c r="E2408" s="1">
        <v>231.9033</v>
      </c>
      <c r="F2408" s="2">
        <v>3.5889999999999998E-2</v>
      </c>
      <c r="G2408" s="2">
        <v>0.15454999999999999</v>
      </c>
      <c r="H2408">
        <v>23.2</v>
      </c>
      <c r="I2408">
        <v>1.7</v>
      </c>
      <c r="J2408">
        <v>94</v>
      </c>
      <c r="K2408">
        <v>93</v>
      </c>
      <c r="L2408">
        <v>93</v>
      </c>
      <c r="M2408">
        <v>91.822699999999998</v>
      </c>
      <c r="N2408" s="4">
        <v>5730</v>
      </c>
      <c r="O2408" s="1">
        <v>2.55633</v>
      </c>
      <c r="P2408" s="1">
        <v>3.4614799999999999</v>
      </c>
      <c r="Q2408" s="1">
        <v>678.32299999999998</v>
      </c>
      <c r="R2408" s="1"/>
    </row>
    <row r="2409" spans="1:18" x14ac:dyDescent="0.2">
      <c r="A2409" t="s">
        <v>167</v>
      </c>
      <c r="B2409">
        <v>2010</v>
      </c>
      <c r="C2409" t="s">
        <v>25</v>
      </c>
      <c r="D2409" s="1">
        <v>68.443349999999995</v>
      </c>
      <c r="E2409" s="1">
        <v>227.8074</v>
      </c>
      <c r="F2409" s="2">
        <v>3.3904999999999998E-2</v>
      </c>
      <c r="G2409" s="2">
        <v>0.21689</v>
      </c>
      <c r="H2409">
        <v>23.3</v>
      </c>
      <c r="I2409">
        <v>1.9</v>
      </c>
      <c r="J2409">
        <v>95</v>
      </c>
      <c r="K2409">
        <v>92</v>
      </c>
      <c r="L2409">
        <v>91</v>
      </c>
      <c r="M2409">
        <v>92.693529999999996</v>
      </c>
      <c r="N2409" s="4">
        <v>6300</v>
      </c>
      <c r="O2409" s="1">
        <v>2.5027900000000001</v>
      </c>
      <c r="P2409" s="1">
        <v>3.4735800000000001</v>
      </c>
      <c r="Q2409" s="1">
        <v>685.50300000000004</v>
      </c>
      <c r="R2409" s="1"/>
    </row>
    <row r="2410" spans="1:18" x14ac:dyDescent="0.2">
      <c r="A2410" t="s">
        <v>167</v>
      </c>
      <c r="B2410">
        <v>2011</v>
      </c>
      <c r="C2410" t="s">
        <v>25</v>
      </c>
      <c r="D2410" s="1">
        <v>68.856160000000003</v>
      </c>
      <c r="E2410" s="1">
        <v>224.97020000000001</v>
      </c>
      <c r="F2410" s="2">
        <v>3.236E-2</v>
      </c>
      <c r="G2410" s="2">
        <v>0.23294000000000001</v>
      </c>
      <c r="H2410">
        <v>23.4</v>
      </c>
      <c r="I2410">
        <v>2.1</v>
      </c>
      <c r="J2410">
        <v>95</v>
      </c>
      <c r="K2410">
        <v>95</v>
      </c>
      <c r="L2410">
        <v>95</v>
      </c>
      <c r="M2410">
        <v>93.54562</v>
      </c>
      <c r="N2410" s="4">
        <v>6810</v>
      </c>
      <c r="O2410" s="1">
        <v>2.40076</v>
      </c>
      <c r="P2410" s="1">
        <v>3.26995999999999</v>
      </c>
      <c r="Q2410" s="1">
        <v>693.298</v>
      </c>
      <c r="R2410" s="1"/>
    </row>
    <row r="2411" spans="1:18" x14ac:dyDescent="0.2">
      <c r="A2411" t="s">
        <v>167</v>
      </c>
      <c r="B2411">
        <v>2012</v>
      </c>
      <c r="C2411" t="s">
        <v>25</v>
      </c>
      <c r="D2411" s="1">
        <v>69.202419999999904</v>
      </c>
      <c r="E2411" s="1">
        <v>222.02599999999899</v>
      </c>
      <c r="F2411" s="2">
        <v>3.1530000000000002E-2</v>
      </c>
      <c r="G2411" s="2">
        <v>0.29943999999999998</v>
      </c>
      <c r="H2411">
        <v>23.5</v>
      </c>
      <c r="I2411">
        <v>2.2999999999999998</v>
      </c>
      <c r="J2411">
        <v>95</v>
      </c>
      <c r="K2411">
        <v>97</v>
      </c>
      <c r="L2411">
        <v>97</v>
      </c>
      <c r="M2411">
        <v>94.378100000000003</v>
      </c>
      <c r="N2411" s="4">
        <v>7090</v>
      </c>
      <c r="O2411" s="1">
        <v>2.4590099999999899</v>
      </c>
      <c r="P2411" s="1">
        <v>3.5342500000000001</v>
      </c>
      <c r="Q2411" s="1">
        <v>701.58100000000002</v>
      </c>
      <c r="R2411" s="1"/>
    </row>
    <row r="2412" spans="1:18" x14ac:dyDescent="0.2">
      <c r="A2412" t="s">
        <v>167</v>
      </c>
      <c r="B2412">
        <v>2013</v>
      </c>
      <c r="C2412" t="s">
        <v>25</v>
      </c>
      <c r="D2412" s="1">
        <v>69.529569999999893</v>
      </c>
      <c r="E2412" s="1">
        <v>218.69450000000001</v>
      </c>
      <c r="F2412" s="2">
        <v>3.0939999999999999E-2</v>
      </c>
      <c r="G2412" s="2">
        <v>0.28319</v>
      </c>
      <c r="H2412">
        <v>23.6</v>
      </c>
      <c r="I2412">
        <v>2.5</v>
      </c>
      <c r="J2412">
        <v>94</v>
      </c>
      <c r="K2412">
        <v>97</v>
      </c>
      <c r="L2412">
        <v>97</v>
      </c>
      <c r="M2412">
        <v>95.191180000000003</v>
      </c>
      <c r="N2412" s="4">
        <v>7360</v>
      </c>
      <c r="O2412" s="1">
        <v>2.4944899999999999</v>
      </c>
      <c r="P2412" s="1">
        <v>3.6213000000000002</v>
      </c>
      <c r="Q2412" s="1">
        <v>710.23699999999997</v>
      </c>
      <c r="R2412" s="1"/>
    </row>
    <row r="2413" spans="1:18" x14ac:dyDescent="0.2">
      <c r="A2413" t="s">
        <v>167</v>
      </c>
      <c r="B2413">
        <v>2014</v>
      </c>
      <c r="C2413" t="s">
        <v>25</v>
      </c>
      <c r="D2413" s="1">
        <v>69.857740000000007</v>
      </c>
      <c r="E2413" s="1">
        <v>214.99520000000001</v>
      </c>
      <c r="F2413" s="2">
        <v>3.0394999999999998E-2</v>
      </c>
      <c r="G2413" s="2">
        <v>0.19048999999999999</v>
      </c>
      <c r="H2413">
        <v>23.7</v>
      </c>
      <c r="I2413">
        <v>2.7</v>
      </c>
      <c r="J2413">
        <v>97</v>
      </c>
      <c r="K2413">
        <v>98</v>
      </c>
      <c r="L2413">
        <v>99</v>
      </c>
      <c r="M2413">
        <v>95.985219999999998</v>
      </c>
      <c r="N2413" s="4">
        <v>7830</v>
      </c>
      <c r="O2413" s="1">
        <v>2.3938999999999999</v>
      </c>
      <c r="P2413" s="1">
        <v>3.4689199999999998</v>
      </c>
      <c r="Q2413" s="1">
        <v>719.05499999999995</v>
      </c>
      <c r="R2413" s="1"/>
    </row>
    <row r="2414" spans="1:18" x14ac:dyDescent="0.2">
      <c r="A2414" t="s">
        <v>167</v>
      </c>
      <c r="B2414">
        <v>2015</v>
      </c>
      <c r="C2414" t="s">
        <v>25</v>
      </c>
      <c r="D2414" s="1">
        <v>70.20093</v>
      </c>
      <c r="E2414" s="1">
        <v>211.10319999999999</v>
      </c>
      <c r="F2414" s="2">
        <v>2.9669999999999998E-2</v>
      </c>
      <c r="G2414" s="2">
        <v>3.8199999999999998E-2</v>
      </c>
      <c r="H2414">
        <v>23.8</v>
      </c>
      <c r="I2414">
        <v>3</v>
      </c>
      <c r="J2414">
        <v>97</v>
      </c>
      <c r="K2414">
        <v>98</v>
      </c>
      <c r="L2414">
        <v>99</v>
      </c>
      <c r="M2414">
        <v>96.812510000000003</v>
      </c>
      <c r="N2414" s="4">
        <v>8330</v>
      </c>
      <c r="O2414" s="1">
        <v>2.71618</v>
      </c>
      <c r="P2414" s="1">
        <v>3.65808</v>
      </c>
      <c r="Q2414" s="1">
        <v>727.87599999999998</v>
      </c>
      <c r="R2414" s="1"/>
    </row>
    <row r="2415" spans="1:18" x14ac:dyDescent="0.2">
      <c r="A2415" t="s">
        <v>167</v>
      </c>
      <c r="B2415">
        <v>2016</v>
      </c>
      <c r="C2415" t="s">
        <v>25</v>
      </c>
      <c r="D2415" s="1">
        <v>70.569419999999994</v>
      </c>
      <c r="E2415" s="1">
        <v>206.96940000000001</v>
      </c>
      <c r="F2415" s="2">
        <v>2.8375000000000001E-2</v>
      </c>
      <c r="G2415" s="2">
        <v>1.6330000000000001E-2</v>
      </c>
      <c r="H2415">
        <v>23.9</v>
      </c>
      <c r="I2415">
        <v>3.3</v>
      </c>
      <c r="J2415">
        <v>97</v>
      </c>
      <c r="K2415">
        <v>97</v>
      </c>
      <c r="L2415">
        <v>98</v>
      </c>
      <c r="M2415">
        <v>97.207629999999995</v>
      </c>
      <c r="N2415" s="4">
        <v>8850</v>
      </c>
      <c r="O2415" s="1">
        <v>2.57931</v>
      </c>
      <c r="P2415" s="1">
        <v>3.4877699999999998</v>
      </c>
      <c r="Q2415" s="1">
        <v>736.70799999999997</v>
      </c>
      <c r="R2415" s="1"/>
    </row>
    <row r="2416" spans="1:18" x14ac:dyDescent="0.2">
      <c r="A2416" t="s">
        <v>168</v>
      </c>
      <c r="B2416">
        <v>2000</v>
      </c>
      <c r="C2416" t="s">
        <v>25</v>
      </c>
      <c r="D2416" s="1">
        <v>66.108450000000005</v>
      </c>
      <c r="E2416" s="1">
        <v>187.33500000000001</v>
      </c>
      <c r="F2416" s="2">
        <v>4.4304999999999997E-2</v>
      </c>
      <c r="G2416" s="2">
        <v>6.3020000000000007E-2</v>
      </c>
      <c r="H2416">
        <v>21.6</v>
      </c>
      <c r="I2416">
        <v>1.5</v>
      </c>
      <c r="J2416">
        <v>76</v>
      </c>
      <c r="K2416">
        <v>72</v>
      </c>
      <c r="L2416">
        <v>75</v>
      </c>
      <c r="M2416">
        <v>75.653000000000006</v>
      </c>
      <c r="N2416" s="4">
        <v>4310</v>
      </c>
      <c r="O2416" s="1">
        <v>0.54783000000000004</v>
      </c>
      <c r="P2416" s="1">
        <v>1.9093099999999901</v>
      </c>
      <c r="Q2416" s="1">
        <v>211513.823</v>
      </c>
      <c r="R2416" s="1"/>
    </row>
    <row r="2417" spans="1:18" x14ac:dyDescent="0.2">
      <c r="A2417" t="s">
        <v>168</v>
      </c>
      <c r="B2417">
        <v>2001</v>
      </c>
      <c r="C2417" t="s">
        <v>25</v>
      </c>
      <c r="D2417" s="1">
        <v>66.315100000000001</v>
      </c>
      <c r="E2417" s="1">
        <v>187.48330000000001</v>
      </c>
      <c r="F2417" s="2">
        <v>4.2775000000000001E-2</v>
      </c>
      <c r="G2417" s="2">
        <v>5.9909999999999998E-2</v>
      </c>
      <c r="H2417">
        <v>21.7</v>
      </c>
      <c r="I2417">
        <v>1.7</v>
      </c>
      <c r="J2417">
        <v>76</v>
      </c>
      <c r="K2417">
        <v>77</v>
      </c>
      <c r="L2417">
        <v>76</v>
      </c>
      <c r="M2417">
        <v>76.605639999999994</v>
      </c>
      <c r="N2417" s="4">
        <v>4650</v>
      </c>
      <c r="O2417" s="1">
        <v>0.77151000000000003</v>
      </c>
      <c r="P2417" s="1">
        <v>2.1741799999999998</v>
      </c>
      <c r="Q2417" s="1">
        <v>214427.41699999999</v>
      </c>
      <c r="R2417" s="1"/>
    </row>
    <row r="2418" spans="1:18" x14ac:dyDescent="0.2">
      <c r="A2418" t="s">
        <v>168</v>
      </c>
      <c r="B2418">
        <v>2002</v>
      </c>
      <c r="C2418" t="s">
        <v>25</v>
      </c>
      <c r="D2418" s="1">
        <v>66.525400000000005</v>
      </c>
      <c r="E2418" s="1">
        <v>187.69560000000001</v>
      </c>
      <c r="F2418" s="2">
        <v>4.1044999999999998E-2</v>
      </c>
      <c r="G2418" s="2">
        <v>5.3529999999999897E-2</v>
      </c>
      <c r="H2418">
        <v>21.8</v>
      </c>
      <c r="I2418">
        <v>1.9</v>
      </c>
      <c r="J2418">
        <v>72</v>
      </c>
      <c r="K2418">
        <v>80</v>
      </c>
      <c r="L2418">
        <v>70</v>
      </c>
      <c r="M2418">
        <v>77.548839999999998</v>
      </c>
      <c r="N2418" s="4">
        <v>4900</v>
      </c>
      <c r="O2418" s="1">
        <v>0.67421999999999904</v>
      </c>
      <c r="P2418" s="1">
        <v>2.0330499999999998</v>
      </c>
      <c r="Q2418" s="1">
        <v>217357.79300000001</v>
      </c>
      <c r="R2418" s="1"/>
    </row>
    <row r="2419" spans="1:18" x14ac:dyDescent="0.2">
      <c r="A2419" t="s">
        <v>168</v>
      </c>
      <c r="B2419">
        <v>2003</v>
      </c>
      <c r="C2419" t="s">
        <v>25</v>
      </c>
      <c r="D2419" s="1">
        <v>66.720179999999999</v>
      </c>
      <c r="E2419" s="1">
        <v>188.15360000000001</v>
      </c>
      <c r="F2419" s="2">
        <v>3.9254999999999998E-2</v>
      </c>
      <c r="G2419" s="2">
        <v>5.0209999999999998E-2</v>
      </c>
      <c r="H2419">
        <v>21.9</v>
      </c>
      <c r="I2419">
        <v>2.1</v>
      </c>
      <c r="J2419">
        <v>74</v>
      </c>
      <c r="K2419">
        <v>80</v>
      </c>
      <c r="L2419">
        <v>71</v>
      </c>
      <c r="M2419">
        <v>78.482299999999995</v>
      </c>
      <c r="N2419" s="4">
        <v>5120</v>
      </c>
      <c r="O2419" s="1">
        <v>0.81784999999999997</v>
      </c>
      <c r="P2419" s="1">
        <v>2.3013400000000002</v>
      </c>
      <c r="Q2419" s="1">
        <v>220309.46899999899</v>
      </c>
      <c r="R2419" s="1"/>
    </row>
    <row r="2420" spans="1:18" x14ac:dyDescent="0.2">
      <c r="A2420" t="s">
        <v>168</v>
      </c>
      <c r="B2420">
        <v>2004</v>
      </c>
      <c r="C2420" t="s">
        <v>25</v>
      </c>
      <c r="D2420" s="1">
        <v>65.17192</v>
      </c>
      <c r="E2420" s="1">
        <v>212.393</v>
      </c>
      <c r="F2420" s="2">
        <v>3.8554999999999999E-2</v>
      </c>
      <c r="G2420" s="2">
        <v>5.4429999999999902E-2</v>
      </c>
      <c r="H2420">
        <v>22</v>
      </c>
      <c r="I2420">
        <v>2.2999999999999998</v>
      </c>
      <c r="J2420">
        <v>76</v>
      </c>
      <c r="K2420">
        <v>79</v>
      </c>
      <c r="L2420">
        <v>71</v>
      </c>
      <c r="M2420">
        <v>79.406390000000002</v>
      </c>
      <c r="N2420" s="4">
        <v>5400</v>
      </c>
      <c r="O2420" s="1">
        <v>0.74926000000000004</v>
      </c>
      <c r="P2420" s="1">
        <v>2.1721300000000001</v>
      </c>
      <c r="Q2420" s="1">
        <v>223285.67600000001</v>
      </c>
      <c r="R2420" s="1"/>
    </row>
    <row r="2421" spans="1:18" x14ac:dyDescent="0.2">
      <c r="A2421" t="s">
        <v>168</v>
      </c>
      <c r="B2421">
        <v>2005</v>
      </c>
      <c r="C2421" t="s">
        <v>25</v>
      </c>
      <c r="D2421" s="1">
        <v>67.099509999999995</v>
      </c>
      <c r="E2421" s="1">
        <v>189.08959999999999</v>
      </c>
      <c r="F2421" s="2">
        <v>3.6005000000000002E-2</v>
      </c>
      <c r="G2421" s="2">
        <v>5.9400000000000001E-2</v>
      </c>
      <c r="H2421">
        <v>22.1</v>
      </c>
      <c r="I2421">
        <v>2.6</v>
      </c>
      <c r="J2421">
        <v>77</v>
      </c>
      <c r="K2421">
        <v>79</v>
      </c>
      <c r="L2421">
        <v>72</v>
      </c>
      <c r="M2421">
        <v>80.319990000000004</v>
      </c>
      <c r="N2421" s="4">
        <v>5800</v>
      </c>
      <c r="O2421" s="1">
        <v>0.73212999999999995</v>
      </c>
      <c r="P2421" s="1">
        <v>2.5840900000000002</v>
      </c>
      <c r="Q2421" s="1">
        <v>226289.47</v>
      </c>
      <c r="R2421" s="1"/>
    </row>
    <row r="2422" spans="1:18" x14ac:dyDescent="0.2">
      <c r="A2422" t="s">
        <v>168</v>
      </c>
      <c r="B2422">
        <v>2006</v>
      </c>
      <c r="C2422" t="s">
        <v>25</v>
      </c>
      <c r="D2422" s="1">
        <v>67.192769999999996</v>
      </c>
      <c r="E2422" s="1">
        <v>190.38030000000001</v>
      </c>
      <c r="F2422" s="2">
        <v>3.4664999999999897E-2</v>
      </c>
      <c r="G2422" s="2">
        <v>6.2059999999999997E-2</v>
      </c>
      <c r="H2422">
        <v>22.2</v>
      </c>
      <c r="I2422">
        <v>2.8</v>
      </c>
      <c r="J2422">
        <v>79</v>
      </c>
      <c r="K2422">
        <v>78</v>
      </c>
      <c r="L2422">
        <v>72</v>
      </c>
      <c r="M2422">
        <v>81.143550000000005</v>
      </c>
      <c r="N2422" s="4">
        <v>6260</v>
      </c>
      <c r="O2422" s="1">
        <v>0.83083999999999902</v>
      </c>
      <c r="P2422" s="1">
        <v>2.6720199999999998</v>
      </c>
      <c r="Q2422" s="1">
        <v>229318.26199999999</v>
      </c>
      <c r="R2422" s="1"/>
    </row>
    <row r="2423" spans="1:18" x14ac:dyDescent="0.2">
      <c r="A2423" t="s">
        <v>168</v>
      </c>
      <c r="B2423">
        <v>2007</v>
      </c>
      <c r="C2423" t="s">
        <v>25</v>
      </c>
      <c r="D2423" s="1">
        <v>67.412629999999993</v>
      </c>
      <c r="E2423" s="1">
        <v>189.649</v>
      </c>
      <c r="F2423" s="2">
        <v>3.3480000000000003E-2</v>
      </c>
      <c r="G2423" s="2">
        <v>6.0989999999999898E-2</v>
      </c>
      <c r="H2423">
        <v>22.2</v>
      </c>
      <c r="I2423">
        <v>3.1</v>
      </c>
      <c r="J2423">
        <v>76</v>
      </c>
      <c r="K2423">
        <v>77</v>
      </c>
      <c r="L2423">
        <v>73</v>
      </c>
      <c r="M2423">
        <v>81.955789999999993</v>
      </c>
      <c r="N2423" s="4">
        <v>6750</v>
      </c>
      <c r="O2423" s="1">
        <v>1.0186999999999999</v>
      </c>
      <c r="P2423" s="1">
        <v>2.8761700000000001</v>
      </c>
      <c r="Q2423" s="1">
        <v>232374.245</v>
      </c>
      <c r="R2423" s="1"/>
    </row>
    <row r="2424" spans="1:18" x14ac:dyDescent="0.2">
      <c r="A2424" t="s">
        <v>168</v>
      </c>
      <c r="B2424">
        <v>2008</v>
      </c>
      <c r="C2424" t="s">
        <v>25</v>
      </c>
      <c r="D2424" s="1">
        <v>67.566999999999993</v>
      </c>
      <c r="E2424" s="1">
        <v>189.52119999999999</v>
      </c>
      <c r="F2424" s="2">
        <v>3.2335000000000003E-2</v>
      </c>
      <c r="G2424" s="2">
        <v>7.0690000000000003E-2</v>
      </c>
      <c r="H2424">
        <v>22.3</v>
      </c>
      <c r="I2424">
        <v>3.4</v>
      </c>
      <c r="J2424">
        <v>76</v>
      </c>
      <c r="K2424">
        <v>83</v>
      </c>
      <c r="L2424">
        <v>77</v>
      </c>
      <c r="M2424">
        <v>82.757130000000004</v>
      </c>
      <c r="N2424" s="4">
        <v>7240</v>
      </c>
      <c r="O2424" s="1">
        <v>0.89790999999999999</v>
      </c>
      <c r="P2424" s="1">
        <v>2.613</v>
      </c>
      <c r="Q2424" s="1">
        <v>235469.76199999999</v>
      </c>
      <c r="R2424" s="1"/>
    </row>
    <row r="2425" spans="1:18" x14ac:dyDescent="0.2">
      <c r="A2425" t="s">
        <v>168</v>
      </c>
      <c r="B2425">
        <v>2009</v>
      </c>
      <c r="C2425" t="s">
        <v>25</v>
      </c>
      <c r="D2425" s="1">
        <v>67.755539999999996</v>
      </c>
      <c r="E2425" s="1">
        <v>188.71449999999999</v>
      </c>
      <c r="F2425" s="2">
        <v>3.1060000000000001E-2</v>
      </c>
      <c r="G2425" s="2">
        <v>7.3599999999999999E-2</v>
      </c>
      <c r="H2425">
        <v>22.4</v>
      </c>
      <c r="I2425">
        <v>3.7</v>
      </c>
      <c r="J2425">
        <v>74</v>
      </c>
      <c r="K2425">
        <v>85</v>
      </c>
      <c r="L2425">
        <v>78</v>
      </c>
      <c r="M2425">
        <v>83.546840000000003</v>
      </c>
      <c r="N2425" s="4">
        <v>7540</v>
      </c>
      <c r="O2425" s="1">
        <v>0.92164000000000001</v>
      </c>
      <c r="P2425" s="1">
        <v>2.6849400000000001</v>
      </c>
      <c r="Q2425" s="1">
        <v>238620.56299999999</v>
      </c>
      <c r="R2425" s="1"/>
    </row>
    <row r="2426" spans="1:18" x14ac:dyDescent="0.2">
      <c r="A2426" t="s">
        <v>168</v>
      </c>
      <c r="B2426">
        <v>2010</v>
      </c>
      <c r="C2426" t="s">
        <v>25</v>
      </c>
      <c r="D2426" s="1">
        <v>67.992319999999907</v>
      </c>
      <c r="E2426" s="1">
        <v>186.9862</v>
      </c>
      <c r="F2426" s="2">
        <v>2.96649999999999E-2</v>
      </c>
      <c r="G2426" s="2">
        <v>7.7369999999999994E-2</v>
      </c>
      <c r="H2426">
        <v>22.5</v>
      </c>
      <c r="I2426">
        <v>4</v>
      </c>
      <c r="J2426">
        <v>78</v>
      </c>
      <c r="K2426">
        <v>82</v>
      </c>
      <c r="L2426">
        <v>81</v>
      </c>
      <c r="M2426">
        <v>84.321849999999998</v>
      </c>
      <c r="N2426" s="4">
        <v>8060</v>
      </c>
      <c r="O2426" s="1">
        <v>0.76151000000000002</v>
      </c>
      <c r="P2426" s="1">
        <v>2.9609000000000001</v>
      </c>
      <c r="Q2426" s="1">
        <v>241834.215</v>
      </c>
      <c r="R2426" s="1"/>
    </row>
    <row r="2427" spans="1:18" x14ac:dyDescent="0.2">
      <c r="A2427" t="s">
        <v>168</v>
      </c>
      <c r="B2427">
        <v>2011</v>
      </c>
      <c r="C2427" t="s">
        <v>25</v>
      </c>
      <c r="D2427" s="1">
        <v>68.258069999999904</v>
      </c>
      <c r="E2427" s="1">
        <v>184.79050000000001</v>
      </c>
      <c r="F2427" s="2">
        <v>2.8045E-2</v>
      </c>
      <c r="G2427" s="2">
        <v>7.7929999999999999E-2</v>
      </c>
      <c r="H2427">
        <v>22.6</v>
      </c>
      <c r="I2427">
        <v>4.3</v>
      </c>
      <c r="J2427">
        <v>80</v>
      </c>
      <c r="K2427">
        <v>81</v>
      </c>
      <c r="L2427">
        <v>81</v>
      </c>
      <c r="M2427">
        <v>85.068969999999993</v>
      </c>
      <c r="N2427" s="4">
        <v>8610</v>
      </c>
      <c r="O2427" s="1">
        <v>0.80037999999999998</v>
      </c>
      <c r="P2427" s="1">
        <v>2.9554200000000002</v>
      </c>
      <c r="Q2427" s="1">
        <v>245115.98699999999</v>
      </c>
      <c r="R2427" s="1"/>
    </row>
    <row r="2428" spans="1:18" x14ac:dyDescent="0.2">
      <c r="A2428" t="s">
        <v>168</v>
      </c>
      <c r="B2428">
        <v>2012</v>
      </c>
      <c r="C2428" t="s">
        <v>25</v>
      </c>
      <c r="D2428" s="1">
        <v>68.509109999999893</v>
      </c>
      <c r="E2428" s="1">
        <v>182.81399999999999</v>
      </c>
      <c r="F2428" s="2">
        <v>2.63E-2</v>
      </c>
      <c r="G2428" s="2">
        <v>7.9390000000000002E-2</v>
      </c>
      <c r="H2428">
        <v>22.7</v>
      </c>
      <c r="I2428">
        <v>4.7</v>
      </c>
      <c r="J2428">
        <v>82</v>
      </c>
      <c r="K2428">
        <v>87</v>
      </c>
      <c r="L2428">
        <v>87</v>
      </c>
      <c r="M2428">
        <v>85.806250000000006</v>
      </c>
      <c r="N2428" s="4">
        <v>9180</v>
      </c>
      <c r="O2428" s="1">
        <v>0.87197000000000002</v>
      </c>
      <c r="P2428" s="1">
        <v>2.9028700000000001</v>
      </c>
      <c r="Q2428" s="1">
        <v>248451.72199999899</v>
      </c>
      <c r="R2428" s="1"/>
    </row>
    <row r="2429" spans="1:18" x14ac:dyDescent="0.2">
      <c r="A2429" t="s">
        <v>168</v>
      </c>
      <c r="B2429">
        <v>2013</v>
      </c>
      <c r="C2429" t="s">
        <v>25</v>
      </c>
      <c r="D2429" s="1">
        <v>68.735759999999999</v>
      </c>
      <c r="E2429" s="1">
        <v>181.18209999999999</v>
      </c>
      <c r="F2429" s="2">
        <v>2.469E-2</v>
      </c>
      <c r="G2429" s="2">
        <v>8.9590000000000003E-2</v>
      </c>
      <c r="H2429">
        <v>22.8</v>
      </c>
      <c r="I2429">
        <v>5</v>
      </c>
      <c r="J2429">
        <v>87</v>
      </c>
      <c r="K2429">
        <v>92</v>
      </c>
      <c r="L2429">
        <v>92</v>
      </c>
      <c r="M2429">
        <v>86.533429999999996</v>
      </c>
      <c r="N2429" s="4">
        <v>9710</v>
      </c>
      <c r="O2429" s="1">
        <v>0.92638999999999905</v>
      </c>
      <c r="P2429" s="1">
        <v>2.9606499999999998</v>
      </c>
      <c r="Q2429" s="1">
        <v>251805.307</v>
      </c>
      <c r="R2429" s="1"/>
    </row>
    <row r="2430" spans="1:18" x14ac:dyDescent="0.2">
      <c r="A2430" t="s">
        <v>168</v>
      </c>
      <c r="B2430">
        <v>2014</v>
      </c>
      <c r="C2430" t="s">
        <v>25</v>
      </c>
      <c r="D2430" s="1">
        <v>68.944519999999997</v>
      </c>
      <c r="E2430" s="1">
        <v>179.5239</v>
      </c>
      <c r="F2430" s="2">
        <v>2.3290000000000002E-2</v>
      </c>
      <c r="G2430" s="2">
        <v>8.9380000000000001E-2</v>
      </c>
      <c r="H2430">
        <v>22.9</v>
      </c>
      <c r="I2430">
        <v>5.4</v>
      </c>
      <c r="J2430">
        <v>86</v>
      </c>
      <c r="K2430">
        <v>90</v>
      </c>
      <c r="L2430">
        <v>88</v>
      </c>
      <c r="M2430">
        <v>87.251059999999995</v>
      </c>
      <c r="N2430" s="4">
        <v>10220</v>
      </c>
      <c r="O2430" s="1">
        <v>1.0762499999999999</v>
      </c>
      <c r="P2430" s="1">
        <v>3.1171199999999999</v>
      </c>
      <c r="Q2430" s="1">
        <v>255128.076</v>
      </c>
      <c r="R2430" s="1"/>
    </row>
    <row r="2431" spans="1:18" x14ac:dyDescent="0.2">
      <c r="A2431" t="s">
        <v>168</v>
      </c>
      <c r="B2431">
        <v>2015</v>
      </c>
      <c r="C2431" t="s">
        <v>25</v>
      </c>
      <c r="D2431" s="1">
        <v>69.142300000000006</v>
      </c>
      <c r="E2431" s="1">
        <v>177.5795</v>
      </c>
      <c r="F2431" s="2">
        <v>2.2275E-2</v>
      </c>
      <c r="G2431" s="2">
        <v>7.5870000000000007E-2</v>
      </c>
      <c r="H2431">
        <v>23</v>
      </c>
      <c r="I2431">
        <v>5.7</v>
      </c>
      <c r="J2431">
        <v>87</v>
      </c>
      <c r="K2431">
        <v>85</v>
      </c>
      <c r="L2431">
        <v>84</v>
      </c>
      <c r="M2431">
        <v>87.958730000000003</v>
      </c>
      <c r="N2431" s="4">
        <v>10700</v>
      </c>
      <c r="O2431" s="1">
        <v>1.2130099999999999</v>
      </c>
      <c r="P2431" s="1">
        <v>3.0118200000000002</v>
      </c>
      <c r="Q2431" s="1">
        <v>258383.25599999999</v>
      </c>
      <c r="R2431" s="1"/>
    </row>
    <row r="2432" spans="1:18" x14ac:dyDescent="0.2">
      <c r="A2432" t="s">
        <v>168</v>
      </c>
      <c r="B2432">
        <v>2016</v>
      </c>
      <c r="C2432" t="s">
        <v>25</v>
      </c>
      <c r="D2432" s="1">
        <v>69.305309999999906</v>
      </c>
      <c r="E2432" s="1">
        <v>175.60830000000001</v>
      </c>
      <c r="F2432" s="2">
        <v>2.1700000000000001E-2</v>
      </c>
      <c r="G2432" s="2">
        <v>8.4879999999999997E-2</v>
      </c>
      <c r="H2432">
        <v>23.1</v>
      </c>
      <c r="I2432">
        <v>6.1</v>
      </c>
      <c r="J2432">
        <v>88</v>
      </c>
      <c r="K2432">
        <v>85</v>
      </c>
      <c r="L2432">
        <v>84</v>
      </c>
      <c r="M2432">
        <v>88.656530000000004</v>
      </c>
      <c r="N2432" s="4">
        <v>11230</v>
      </c>
      <c r="O2432" s="1">
        <v>1.39818</v>
      </c>
      <c r="P2432" s="1">
        <v>3.1190500000000001</v>
      </c>
      <c r="Q2432" s="1">
        <v>261556.38099999999</v>
      </c>
      <c r="R2432" s="1"/>
    </row>
    <row r="2433" spans="1:18" x14ac:dyDescent="0.2">
      <c r="A2433" t="s">
        <v>169</v>
      </c>
      <c r="B2433">
        <v>2000</v>
      </c>
      <c r="C2433" t="s">
        <v>25</v>
      </c>
      <c r="D2433" s="1">
        <v>62.485069999999901</v>
      </c>
      <c r="E2433" s="1">
        <v>223.7671</v>
      </c>
      <c r="F2433" s="2">
        <v>7.0050000000000001E-2</v>
      </c>
      <c r="G2433" s="2">
        <v>0.93110000000000004</v>
      </c>
      <c r="H2433">
        <v>20.7</v>
      </c>
      <c r="I2433">
        <v>0.3</v>
      </c>
      <c r="J2433">
        <v>56</v>
      </c>
      <c r="K2433">
        <v>57</v>
      </c>
      <c r="L2433">
        <v>58</v>
      </c>
      <c r="M2433">
        <v>79.023799999999994</v>
      </c>
      <c r="N2433" s="4">
        <v>2130</v>
      </c>
      <c r="O2433" s="1">
        <v>0.83442999999999901</v>
      </c>
      <c r="P2433" s="1">
        <v>4.0349300000000001</v>
      </c>
      <c r="Q2433" s="1">
        <v>1056575.5490000001</v>
      </c>
      <c r="R2433" s="1"/>
    </row>
    <row r="2434" spans="1:18" x14ac:dyDescent="0.2">
      <c r="A2434" t="s">
        <v>169</v>
      </c>
      <c r="B2434">
        <v>2001</v>
      </c>
      <c r="C2434" t="s">
        <v>25</v>
      </c>
      <c r="D2434" s="1">
        <v>62.850009999999997</v>
      </c>
      <c r="E2434" s="1">
        <v>221.84649999999999</v>
      </c>
      <c r="F2434" s="2">
        <v>6.7554999999999907E-2</v>
      </c>
      <c r="G2434" s="2">
        <v>0.98436999999999997</v>
      </c>
      <c r="H2434">
        <v>20.7</v>
      </c>
      <c r="I2434">
        <v>0.3</v>
      </c>
      <c r="J2434">
        <v>57</v>
      </c>
      <c r="K2434">
        <v>58</v>
      </c>
      <c r="L2434">
        <v>59</v>
      </c>
      <c r="M2434">
        <v>79.536289999999994</v>
      </c>
      <c r="N2434" s="4">
        <v>2250</v>
      </c>
      <c r="O2434" s="1">
        <v>0.80467999999999995</v>
      </c>
      <c r="P2434" s="1">
        <v>4.2627800000000002</v>
      </c>
      <c r="Q2434" s="1">
        <v>1075000.085</v>
      </c>
      <c r="R2434" s="1"/>
    </row>
    <row r="2435" spans="1:18" x14ac:dyDescent="0.2">
      <c r="A2435" t="s">
        <v>169</v>
      </c>
      <c r="B2435">
        <v>2002</v>
      </c>
      <c r="C2435" t="s">
        <v>25</v>
      </c>
      <c r="D2435" s="1">
        <v>63.26878</v>
      </c>
      <c r="E2435" s="1">
        <v>218.98480000000001</v>
      </c>
      <c r="F2435" s="2">
        <v>6.5104999999999996E-2</v>
      </c>
      <c r="G2435" s="2">
        <v>1.07809</v>
      </c>
      <c r="H2435">
        <v>20.8</v>
      </c>
      <c r="I2435">
        <v>0.4</v>
      </c>
      <c r="J2435">
        <v>56</v>
      </c>
      <c r="K2435">
        <v>58</v>
      </c>
      <c r="L2435">
        <v>59</v>
      </c>
      <c r="M2435">
        <v>80.360219999999998</v>
      </c>
      <c r="N2435" s="4">
        <v>2340</v>
      </c>
      <c r="O2435" s="1">
        <v>0.7702</v>
      </c>
      <c r="P2435" s="1">
        <v>4.24017</v>
      </c>
      <c r="Q2435" s="1">
        <v>1093317.189</v>
      </c>
      <c r="R2435" s="1"/>
    </row>
    <row r="2436" spans="1:18" x14ac:dyDescent="0.2">
      <c r="A2436" t="s">
        <v>169</v>
      </c>
      <c r="B2436">
        <v>2003</v>
      </c>
      <c r="C2436" t="s">
        <v>25</v>
      </c>
      <c r="D2436" s="1">
        <v>63.655159999999903</v>
      </c>
      <c r="E2436" s="1">
        <v>216.4427</v>
      </c>
      <c r="F2436" s="2">
        <v>6.293E-2</v>
      </c>
      <c r="G2436" s="2">
        <v>1.1741600000000001</v>
      </c>
      <c r="H2436">
        <v>20.9</v>
      </c>
      <c r="I2436">
        <v>0.4</v>
      </c>
      <c r="J2436">
        <v>60</v>
      </c>
      <c r="K2436">
        <v>57</v>
      </c>
      <c r="L2436">
        <v>61</v>
      </c>
      <c r="M2436">
        <v>81.184129999999996</v>
      </c>
      <c r="N2436" s="4">
        <v>2530</v>
      </c>
      <c r="O2436" s="1">
        <v>0.75024000000000002</v>
      </c>
      <c r="P2436" s="1">
        <v>4.0084799999999996</v>
      </c>
      <c r="Q2436" s="1">
        <v>1111523.1440000001</v>
      </c>
      <c r="R2436" s="1"/>
    </row>
    <row r="2437" spans="1:18" x14ac:dyDescent="0.2">
      <c r="A2437" t="s">
        <v>169</v>
      </c>
      <c r="B2437">
        <v>2004</v>
      </c>
      <c r="C2437" t="s">
        <v>25</v>
      </c>
      <c r="D2437" s="1">
        <v>64.015169999999998</v>
      </c>
      <c r="E2437" s="1">
        <v>214.1515</v>
      </c>
      <c r="F2437" s="2">
        <v>6.0624999999999998E-2</v>
      </c>
      <c r="G2437" s="2">
        <v>1.18147</v>
      </c>
      <c r="H2437">
        <v>21</v>
      </c>
      <c r="I2437">
        <v>0.5</v>
      </c>
      <c r="J2437">
        <v>64</v>
      </c>
      <c r="K2437">
        <v>58</v>
      </c>
      <c r="L2437">
        <v>63</v>
      </c>
      <c r="M2437">
        <v>82.008080000000007</v>
      </c>
      <c r="N2437" s="4">
        <v>2750</v>
      </c>
      <c r="O2437" s="1">
        <v>0.71162999999999998</v>
      </c>
      <c r="P2437" s="1">
        <v>3.9573900000000002</v>
      </c>
      <c r="Q2437" s="1">
        <v>1129623.456</v>
      </c>
      <c r="R2437" s="1"/>
    </row>
    <row r="2438" spans="1:18" x14ac:dyDescent="0.2">
      <c r="A2438" t="s">
        <v>169</v>
      </c>
      <c r="B2438">
        <v>2005</v>
      </c>
      <c r="C2438" t="s">
        <v>25</v>
      </c>
      <c r="D2438" s="1">
        <v>64.45138</v>
      </c>
      <c r="E2438" s="1">
        <v>210.77599999999899</v>
      </c>
      <c r="F2438" s="2">
        <v>5.849E-2</v>
      </c>
      <c r="G2438" s="2">
        <v>1.24935</v>
      </c>
      <c r="H2438">
        <v>21</v>
      </c>
      <c r="I2438">
        <v>0.5</v>
      </c>
      <c r="J2438">
        <v>68</v>
      </c>
      <c r="K2438">
        <v>65</v>
      </c>
      <c r="L2438">
        <v>65</v>
      </c>
      <c r="M2438">
        <v>82.831669999999903</v>
      </c>
      <c r="N2438" s="4">
        <v>3020</v>
      </c>
      <c r="O2438" s="1">
        <v>0.76303999999999905</v>
      </c>
      <c r="P2438" s="1">
        <v>3.7911599999999899</v>
      </c>
      <c r="Q2438" s="1">
        <v>1147609.9269999999</v>
      </c>
      <c r="R2438" s="1"/>
    </row>
    <row r="2439" spans="1:18" x14ac:dyDescent="0.2">
      <c r="A2439" t="s">
        <v>169</v>
      </c>
      <c r="B2439">
        <v>2006</v>
      </c>
      <c r="C2439" t="s">
        <v>25</v>
      </c>
      <c r="D2439" s="1">
        <v>64.877589999999998</v>
      </c>
      <c r="E2439" s="1">
        <v>207.5497</v>
      </c>
      <c r="F2439" s="2">
        <v>5.6219999999999999E-2</v>
      </c>
      <c r="G2439" s="2">
        <v>1.3470200000000001</v>
      </c>
      <c r="H2439">
        <v>21.1</v>
      </c>
      <c r="I2439">
        <v>0.6</v>
      </c>
      <c r="J2439">
        <v>69</v>
      </c>
      <c r="K2439">
        <v>66</v>
      </c>
      <c r="L2439">
        <v>65</v>
      </c>
      <c r="M2439">
        <v>83.654949999999999</v>
      </c>
      <c r="N2439" s="4">
        <v>3310</v>
      </c>
      <c r="O2439" s="1">
        <v>0.74534999999999996</v>
      </c>
      <c r="P2439" s="1">
        <v>3.6347800000000001</v>
      </c>
      <c r="Q2439" s="1">
        <v>1165486.291</v>
      </c>
      <c r="R2439" s="1"/>
    </row>
    <row r="2440" spans="1:18" x14ac:dyDescent="0.2">
      <c r="A2440" t="s">
        <v>169</v>
      </c>
      <c r="B2440">
        <v>2007</v>
      </c>
      <c r="C2440" t="s">
        <v>25</v>
      </c>
      <c r="D2440" s="1">
        <v>65.304670000000002</v>
      </c>
      <c r="E2440" s="1">
        <v>204.36940000000001</v>
      </c>
      <c r="F2440" s="2">
        <v>5.3754999999999997E-2</v>
      </c>
      <c r="G2440" s="2">
        <v>1.56854</v>
      </c>
      <c r="H2440">
        <v>21.2</v>
      </c>
      <c r="I2440">
        <v>0.7</v>
      </c>
      <c r="J2440">
        <v>70</v>
      </c>
      <c r="K2440">
        <v>67</v>
      </c>
      <c r="L2440">
        <v>64</v>
      </c>
      <c r="M2440">
        <v>84.477959999999996</v>
      </c>
      <c r="N2440" s="4">
        <v>3610</v>
      </c>
      <c r="O2440" s="1">
        <v>0.73512999999999995</v>
      </c>
      <c r="P2440" s="1">
        <v>3.5175399999999999</v>
      </c>
      <c r="Q2440" s="1">
        <v>1183209.4720000001</v>
      </c>
      <c r="R2440" s="1"/>
    </row>
    <row r="2441" spans="1:18" x14ac:dyDescent="0.2">
      <c r="A2441" t="s">
        <v>169</v>
      </c>
      <c r="B2441">
        <v>2008</v>
      </c>
      <c r="C2441" t="s">
        <v>25</v>
      </c>
      <c r="D2441" s="1">
        <v>65.743549999999999</v>
      </c>
      <c r="E2441" s="1">
        <v>201.11099999999999</v>
      </c>
      <c r="F2441" s="2">
        <v>5.1374999999999997E-2</v>
      </c>
      <c r="G2441" s="2">
        <v>1.91615</v>
      </c>
      <c r="H2441">
        <v>21.2</v>
      </c>
      <c r="I2441">
        <v>0.8</v>
      </c>
      <c r="J2441">
        <v>72</v>
      </c>
      <c r="K2441">
        <v>69</v>
      </c>
      <c r="L2441">
        <v>70</v>
      </c>
      <c r="M2441">
        <v>85.300579999999997</v>
      </c>
      <c r="N2441" s="4">
        <v>3730</v>
      </c>
      <c r="O2441" s="1">
        <v>0.79527999999999999</v>
      </c>
      <c r="P2441" s="1">
        <v>3.5146799999999998</v>
      </c>
      <c r="Q2441" s="1">
        <v>1200669.7649999999</v>
      </c>
      <c r="R2441" s="1"/>
    </row>
    <row r="2442" spans="1:18" x14ac:dyDescent="0.2">
      <c r="A2442" t="s">
        <v>169</v>
      </c>
      <c r="B2442">
        <v>2009</v>
      </c>
      <c r="C2442" t="s">
        <v>25</v>
      </c>
      <c r="D2442" s="1">
        <v>66.194319999999905</v>
      </c>
      <c r="E2442" s="1">
        <v>197.74969999999999</v>
      </c>
      <c r="F2442" s="2">
        <v>4.9079999999999999E-2</v>
      </c>
      <c r="G2442" s="2">
        <v>2.4645999999999999</v>
      </c>
      <c r="H2442">
        <v>21.3</v>
      </c>
      <c r="I2442">
        <v>0.9</v>
      </c>
      <c r="J2442">
        <v>78</v>
      </c>
      <c r="K2442">
        <v>73</v>
      </c>
      <c r="L2442">
        <v>74</v>
      </c>
      <c r="M2442">
        <v>86.122479999999996</v>
      </c>
      <c r="N2442" s="4">
        <v>4000</v>
      </c>
      <c r="O2442" s="1">
        <v>0.89261000000000001</v>
      </c>
      <c r="P2442" s="1">
        <v>3.4853800000000001</v>
      </c>
      <c r="Q2442" s="1">
        <v>1217726.2150000001</v>
      </c>
      <c r="R2442" s="1"/>
    </row>
    <row r="2443" spans="1:18" x14ac:dyDescent="0.2">
      <c r="A2443" t="s">
        <v>169</v>
      </c>
      <c r="B2443">
        <v>2010</v>
      </c>
      <c r="C2443" t="s">
        <v>25</v>
      </c>
      <c r="D2443" s="1">
        <v>66.664240000000007</v>
      </c>
      <c r="E2443" s="1">
        <v>194.42760000000001</v>
      </c>
      <c r="F2443" s="2">
        <v>4.6870000000000002E-2</v>
      </c>
      <c r="G2443" s="2">
        <v>2.7407900000000001</v>
      </c>
      <c r="H2443">
        <v>21.4</v>
      </c>
      <c r="I2443">
        <v>1</v>
      </c>
      <c r="J2443">
        <v>82</v>
      </c>
      <c r="K2443">
        <v>76</v>
      </c>
      <c r="L2443">
        <v>79</v>
      </c>
      <c r="M2443">
        <v>86.943669999999997</v>
      </c>
      <c r="N2443" s="4">
        <v>4310</v>
      </c>
      <c r="O2443" s="1">
        <v>0.85750000000000004</v>
      </c>
      <c r="P2443" s="1">
        <v>3.2721200000000001</v>
      </c>
      <c r="Q2443" s="1">
        <v>1234281.17</v>
      </c>
      <c r="R2443" s="1"/>
    </row>
    <row r="2444" spans="1:18" x14ac:dyDescent="0.2">
      <c r="A2444" t="s">
        <v>169</v>
      </c>
      <c r="B2444">
        <v>2011</v>
      </c>
      <c r="C2444" t="s">
        <v>25</v>
      </c>
      <c r="D2444" s="1">
        <v>67.101709999999997</v>
      </c>
      <c r="E2444" s="1">
        <v>191.13050000000001</v>
      </c>
      <c r="F2444" s="2">
        <v>4.5030000000000001E-2</v>
      </c>
      <c r="G2444" s="2">
        <v>2.9637199999999999</v>
      </c>
      <c r="H2444">
        <v>21.4</v>
      </c>
      <c r="I2444">
        <v>1.1000000000000001</v>
      </c>
      <c r="J2444">
        <v>84</v>
      </c>
      <c r="K2444">
        <v>79</v>
      </c>
      <c r="L2444">
        <v>82</v>
      </c>
      <c r="M2444">
        <v>87.764160000000004</v>
      </c>
      <c r="N2444" s="4">
        <v>4580</v>
      </c>
      <c r="O2444" s="1">
        <v>0.93732000000000004</v>
      </c>
      <c r="P2444" s="1">
        <v>3.24634</v>
      </c>
      <c r="Q2444" s="1">
        <v>1250287.943</v>
      </c>
      <c r="R2444" s="1"/>
    </row>
    <row r="2445" spans="1:18" x14ac:dyDescent="0.2">
      <c r="A2445" t="s">
        <v>169</v>
      </c>
      <c r="B2445">
        <v>2012</v>
      </c>
      <c r="C2445" t="s">
        <v>25</v>
      </c>
      <c r="D2445" s="1">
        <v>67.489580000000004</v>
      </c>
      <c r="E2445" s="1">
        <v>188.31979999999999</v>
      </c>
      <c r="F2445" s="2">
        <v>4.3525000000000001E-2</v>
      </c>
      <c r="G2445" s="2">
        <v>3.05511</v>
      </c>
      <c r="H2445">
        <v>21.5</v>
      </c>
      <c r="I2445">
        <v>1.3</v>
      </c>
      <c r="J2445">
        <v>83</v>
      </c>
      <c r="K2445">
        <v>79</v>
      </c>
      <c r="L2445">
        <v>82</v>
      </c>
      <c r="M2445">
        <v>88.584609999999998</v>
      </c>
      <c r="N2445" s="4">
        <v>4850</v>
      </c>
      <c r="O2445" s="1">
        <v>0.93186999999999998</v>
      </c>
      <c r="P2445" s="1">
        <v>3.3293499999999998</v>
      </c>
      <c r="Q2445" s="1">
        <v>1265780.247</v>
      </c>
      <c r="R2445" s="1"/>
    </row>
    <row r="2446" spans="1:18" x14ac:dyDescent="0.2">
      <c r="A2446" t="s">
        <v>169</v>
      </c>
      <c r="B2446">
        <v>2013</v>
      </c>
      <c r="C2446" t="s">
        <v>25</v>
      </c>
      <c r="D2446" s="1">
        <v>67.809560000000005</v>
      </c>
      <c r="E2446" s="1">
        <v>185.9863</v>
      </c>
      <c r="F2446" s="2">
        <v>4.2089999999999898E-2</v>
      </c>
      <c r="G2446" s="2">
        <v>3.04657</v>
      </c>
      <c r="H2446">
        <v>21.6</v>
      </c>
      <c r="I2446">
        <v>1.4</v>
      </c>
      <c r="J2446">
        <v>83</v>
      </c>
      <c r="K2446">
        <v>82</v>
      </c>
      <c r="L2446">
        <v>83</v>
      </c>
      <c r="M2446">
        <v>89.404619999999994</v>
      </c>
      <c r="N2446" s="4">
        <v>5190</v>
      </c>
      <c r="O2446" s="1">
        <v>0.86503999999999903</v>
      </c>
      <c r="P2446" s="1">
        <v>3.7494399999999999</v>
      </c>
      <c r="Q2446" s="1">
        <v>1280842.125</v>
      </c>
      <c r="R2446" s="1"/>
    </row>
    <row r="2447" spans="1:18" x14ac:dyDescent="0.2">
      <c r="A2447" t="s">
        <v>169</v>
      </c>
      <c r="B2447">
        <v>2014</v>
      </c>
      <c r="C2447" t="s">
        <v>25</v>
      </c>
      <c r="D2447" s="1">
        <v>68.151949999999999</v>
      </c>
      <c r="E2447" s="1">
        <v>183.1345</v>
      </c>
      <c r="F2447" s="2">
        <v>4.0590000000000001E-2</v>
      </c>
      <c r="G2447" s="2">
        <v>3.0136099999999999</v>
      </c>
      <c r="H2447">
        <v>21.7</v>
      </c>
      <c r="I2447">
        <v>1.6</v>
      </c>
      <c r="J2447">
        <v>85</v>
      </c>
      <c r="K2447">
        <v>84</v>
      </c>
      <c r="L2447">
        <v>85</v>
      </c>
      <c r="M2447">
        <v>90.223950000000002</v>
      </c>
      <c r="N2447" s="4">
        <v>5620</v>
      </c>
      <c r="O2447" s="1">
        <v>0.85653999999999997</v>
      </c>
      <c r="P2447" s="1">
        <v>3.6195699999999902</v>
      </c>
      <c r="Q2447" s="1">
        <v>1295600.7720000001</v>
      </c>
      <c r="R2447" s="1"/>
    </row>
    <row r="2448" spans="1:18" x14ac:dyDescent="0.2">
      <c r="A2448" t="s">
        <v>169</v>
      </c>
      <c r="B2448">
        <v>2015</v>
      </c>
      <c r="C2448" t="s">
        <v>25</v>
      </c>
      <c r="D2448" s="1">
        <v>68.490700000000004</v>
      </c>
      <c r="E2448" s="1">
        <v>180.52330000000001</v>
      </c>
      <c r="F2448" s="2">
        <v>3.8864999999999997E-2</v>
      </c>
      <c r="G2448" s="2">
        <v>3.0106899999999999</v>
      </c>
      <c r="H2448">
        <v>21.7</v>
      </c>
      <c r="I2448">
        <v>1.8</v>
      </c>
      <c r="J2448">
        <v>87</v>
      </c>
      <c r="K2448">
        <v>86</v>
      </c>
      <c r="L2448">
        <v>87</v>
      </c>
      <c r="M2448">
        <v>91.042280000000005</v>
      </c>
      <c r="N2448" s="4">
        <v>6060</v>
      </c>
      <c r="O2448" s="1">
        <v>0.92192999999999903</v>
      </c>
      <c r="P2448" s="1">
        <v>3.5956599999999899</v>
      </c>
      <c r="Q2448" s="1">
        <v>1310152.4029999999</v>
      </c>
      <c r="R2448" s="1"/>
    </row>
    <row r="2449" spans="1:18" x14ac:dyDescent="0.2">
      <c r="A2449" t="s">
        <v>169</v>
      </c>
      <c r="B2449">
        <v>2016</v>
      </c>
      <c r="C2449" t="s">
        <v>25</v>
      </c>
      <c r="D2449" s="1">
        <v>68.825719999999905</v>
      </c>
      <c r="E2449" s="1">
        <v>178.0385</v>
      </c>
      <c r="F2449" s="2">
        <v>3.6819999999999999E-2</v>
      </c>
      <c r="G2449" s="2">
        <v>2.9665900000000001</v>
      </c>
      <c r="H2449">
        <v>21.8</v>
      </c>
      <c r="I2449">
        <v>2</v>
      </c>
      <c r="J2449">
        <v>88</v>
      </c>
      <c r="K2449">
        <v>86</v>
      </c>
      <c r="L2449">
        <v>88</v>
      </c>
      <c r="M2449">
        <v>91.859279999999998</v>
      </c>
      <c r="N2449" s="4">
        <v>6560</v>
      </c>
      <c r="O2449" s="1">
        <v>0.94228999999999996</v>
      </c>
      <c r="P2449" s="1">
        <v>3.51098</v>
      </c>
      <c r="Q2449" s="1">
        <v>1324517.2490000001</v>
      </c>
      <c r="R2449" s="1"/>
    </row>
    <row r="2450" spans="1:18" x14ac:dyDescent="0.2">
      <c r="A2450" t="s">
        <v>170</v>
      </c>
      <c r="B2450">
        <v>2000</v>
      </c>
      <c r="C2450" t="s">
        <v>25</v>
      </c>
      <c r="D2450" s="1">
        <v>71.554680000000005</v>
      </c>
      <c r="E2450" s="1">
        <v>170.6891</v>
      </c>
      <c r="F2450" s="2">
        <v>1.4725E-2</v>
      </c>
      <c r="G2450" s="2">
        <v>1.4541599999999999</v>
      </c>
      <c r="H2450">
        <v>21.5</v>
      </c>
      <c r="I2450">
        <v>0.9</v>
      </c>
      <c r="J2450">
        <v>99</v>
      </c>
      <c r="K2450">
        <v>99</v>
      </c>
      <c r="L2450">
        <v>99</v>
      </c>
      <c r="M2450">
        <v>79.548159999999996</v>
      </c>
      <c r="N2450" s="4">
        <v>4330</v>
      </c>
      <c r="O2450" s="1">
        <v>2.2774000000000001</v>
      </c>
      <c r="P2450" s="1">
        <v>4.2465299999999999</v>
      </c>
      <c r="Q2450" s="1">
        <v>18777.600999999999</v>
      </c>
      <c r="R2450" s="1"/>
    </row>
    <row r="2451" spans="1:18" x14ac:dyDescent="0.2">
      <c r="A2451" t="s">
        <v>170</v>
      </c>
      <c r="B2451">
        <v>2001</v>
      </c>
      <c r="C2451" t="s">
        <v>25</v>
      </c>
      <c r="D2451" s="1">
        <v>72.902379999999994</v>
      </c>
      <c r="E2451" s="1">
        <v>158.45949999999999</v>
      </c>
      <c r="F2451" s="2">
        <v>1.4234999999999999E-2</v>
      </c>
      <c r="G2451" s="2">
        <v>1.6766299999999901</v>
      </c>
      <c r="H2451">
        <v>21.6</v>
      </c>
      <c r="I2451">
        <v>1</v>
      </c>
      <c r="J2451">
        <v>99</v>
      </c>
      <c r="K2451">
        <v>98</v>
      </c>
      <c r="L2451">
        <v>98</v>
      </c>
      <c r="M2451">
        <v>80.155230000000003</v>
      </c>
      <c r="N2451" s="4">
        <v>4330</v>
      </c>
      <c r="O2451" s="1">
        <v>2.2042700000000002</v>
      </c>
      <c r="P2451" s="1">
        <v>4.1932400000000003</v>
      </c>
      <c r="Q2451" s="1">
        <v>18911.73</v>
      </c>
      <c r="R2451" s="1"/>
    </row>
    <row r="2452" spans="1:18" x14ac:dyDescent="0.2">
      <c r="A2452" t="s">
        <v>170</v>
      </c>
      <c r="B2452">
        <v>2002</v>
      </c>
      <c r="C2452" t="s">
        <v>25</v>
      </c>
      <c r="D2452" s="1">
        <v>73.876300000000001</v>
      </c>
      <c r="E2452" s="1">
        <v>149.59</v>
      </c>
      <c r="F2452" s="2">
        <v>1.371E-2</v>
      </c>
      <c r="G2452" s="2">
        <v>1.62043</v>
      </c>
      <c r="H2452">
        <v>21.7</v>
      </c>
      <c r="I2452">
        <v>1.1000000000000001</v>
      </c>
      <c r="J2452">
        <v>99</v>
      </c>
      <c r="K2452">
        <v>98</v>
      </c>
      <c r="L2452">
        <v>98</v>
      </c>
      <c r="M2452">
        <v>80.736490000000003</v>
      </c>
      <c r="N2452" s="4">
        <v>4550</v>
      </c>
      <c r="O2452" s="1">
        <v>2.2305899999999999</v>
      </c>
      <c r="P2452" s="1">
        <v>4.1731099999999897</v>
      </c>
      <c r="Q2452" s="1">
        <v>19062.482</v>
      </c>
      <c r="R2452" s="1"/>
    </row>
    <row r="2453" spans="1:18" x14ac:dyDescent="0.2">
      <c r="A2453" t="s">
        <v>170</v>
      </c>
      <c r="B2453">
        <v>2003</v>
      </c>
      <c r="C2453" t="s">
        <v>25</v>
      </c>
      <c r="D2453" s="1">
        <v>74.094119999999904</v>
      </c>
      <c r="E2453" s="1">
        <v>146.83430000000001</v>
      </c>
      <c r="F2453" s="2">
        <v>1.3165E-2</v>
      </c>
      <c r="G2453" s="2">
        <v>1.6877200000000001</v>
      </c>
      <c r="H2453">
        <v>21.8</v>
      </c>
      <c r="I2453">
        <v>1.3</v>
      </c>
      <c r="J2453">
        <v>99</v>
      </c>
      <c r="K2453">
        <v>98</v>
      </c>
      <c r="L2453">
        <v>99</v>
      </c>
      <c r="M2453">
        <v>81.317390000000003</v>
      </c>
      <c r="N2453" s="4">
        <v>4900</v>
      </c>
      <c r="O2453" s="1">
        <v>2.0761699999999998</v>
      </c>
      <c r="P2453" s="1">
        <v>3.7692699999999899</v>
      </c>
      <c r="Q2453" s="1">
        <v>19224.037</v>
      </c>
      <c r="R2453" s="1"/>
    </row>
    <row r="2454" spans="1:18" x14ac:dyDescent="0.2">
      <c r="A2454" t="s">
        <v>170</v>
      </c>
      <c r="B2454">
        <v>2004</v>
      </c>
      <c r="C2454" t="s">
        <v>25</v>
      </c>
      <c r="D2454" s="1">
        <v>69.158550000000005</v>
      </c>
      <c r="E2454" s="1">
        <v>197.37379999999999</v>
      </c>
      <c r="F2454" s="2">
        <v>1.494E-2</v>
      </c>
      <c r="G2454" s="2">
        <v>1.5558000000000001</v>
      </c>
      <c r="H2454">
        <v>21.9</v>
      </c>
      <c r="I2454">
        <v>1.4</v>
      </c>
      <c r="J2454">
        <v>96</v>
      </c>
      <c r="K2454">
        <v>97</v>
      </c>
      <c r="L2454">
        <v>97</v>
      </c>
      <c r="M2454">
        <v>81.897750000000002</v>
      </c>
      <c r="N2454" s="4">
        <v>5250</v>
      </c>
      <c r="O2454" s="1">
        <v>2.20045</v>
      </c>
      <c r="P2454" s="1">
        <v>4.17516</v>
      </c>
      <c r="Q2454" s="1">
        <v>19387.152999999998</v>
      </c>
      <c r="R2454" s="1"/>
    </row>
    <row r="2455" spans="1:18" x14ac:dyDescent="0.2">
      <c r="A2455" t="s">
        <v>170</v>
      </c>
      <c r="B2455">
        <v>2005</v>
      </c>
      <c r="C2455" t="s">
        <v>25</v>
      </c>
      <c r="D2455" s="1">
        <v>74.290359999999893</v>
      </c>
      <c r="E2455" s="1">
        <v>138.5558</v>
      </c>
      <c r="F2455" s="2">
        <v>1.20349999999999E-2</v>
      </c>
      <c r="G2455" s="2">
        <v>1.97</v>
      </c>
      <c r="H2455">
        <v>22</v>
      </c>
      <c r="I2455">
        <v>1.6</v>
      </c>
      <c r="J2455">
        <v>99</v>
      </c>
      <c r="K2455">
        <v>99</v>
      </c>
      <c r="L2455">
        <v>99</v>
      </c>
      <c r="M2455">
        <v>82.47739</v>
      </c>
      <c r="N2455" s="4">
        <v>5690</v>
      </c>
      <c r="O2455" s="1">
        <v>2.11069</v>
      </c>
      <c r="P2455" s="1">
        <v>4.0097199999999997</v>
      </c>
      <c r="Q2455" s="1">
        <v>19544.988000000001</v>
      </c>
      <c r="R2455" s="1"/>
    </row>
    <row r="2456" spans="1:18" x14ac:dyDescent="0.2">
      <c r="A2456" t="s">
        <v>170</v>
      </c>
      <c r="B2456">
        <v>2006</v>
      </c>
      <c r="C2456" t="s">
        <v>25</v>
      </c>
      <c r="D2456" s="1">
        <v>73.761600000000001</v>
      </c>
      <c r="E2456" s="1">
        <v>144.7269</v>
      </c>
      <c r="F2456" s="2">
        <v>1.146E-2</v>
      </c>
      <c r="G2456" s="2">
        <v>1.96</v>
      </c>
      <c r="H2456">
        <v>22.1</v>
      </c>
      <c r="I2456">
        <v>1.8</v>
      </c>
      <c r="J2456">
        <v>99</v>
      </c>
      <c r="K2456">
        <v>98</v>
      </c>
      <c r="L2456">
        <v>98</v>
      </c>
      <c r="M2456">
        <v>83.056659999999994</v>
      </c>
      <c r="N2456" s="4">
        <v>6260</v>
      </c>
      <c r="O2456" s="1">
        <v>2.0282900000000001</v>
      </c>
      <c r="P2456" s="1">
        <v>3.97986</v>
      </c>
      <c r="Q2456" s="1">
        <v>19695.9719999999</v>
      </c>
      <c r="R2456" s="1"/>
    </row>
    <row r="2457" spans="1:18" x14ac:dyDescent="0.2">
      <c r="A2457" t="s">
        <v>170</v>
      </c>
      <c r="B2457">
        <v>2007</v>
      </c>
      <c r="C2457" t="s">
        <v>25</v>
      </c>
      <c r="D2457" s="1">
        <v>73.644809999999893</v>
      </c>
      <c r="E2457" s="1">
        <v>144.684</v>
      </c>
      <c r="F2457" s="2">
        <v>1.09E-2</v>
      </c>
      <c r="G2457" s="2">
        <v>2.29</v>
      </c>
      <c r="H2457">
        <v>22.2</v>
      </c>
      <c r="I2457">
        <v>2</v>
      </c>
      <c r="J2457">
        <v>98</v>
      </c>
      <c r="K2457">
        <v>98</v>
      </c>
      <c r="L2457">
        <v>98</v>
      </c>
      <c r="M2457">
        <v>83.635219999999904</v>
      </c>
      <c r="N2457" s="4">
        <v>6830</v>
      </c>
      <c r="O2457" s="1">
        <v>1.91620999999999</v>
      </c>
      <c r="P2457" s="1">
        <v>3.9513199999999902</v>
      </c>
      <c r="Q2457" s="1">
        <v>19842.0439999999</v>
      </c>
      <c r="R2457" s="1"/>
    </row>
    <row r="2458" spans="1:18" x14ac:dyDescent="0.2">
      <c r="A2458" t="s">
        <v>170</v>
      </c>
      <c r="B2458">
        <v>2008</v>
      </c>
      <c r="C2458" t="s">
        <v>25</v>
      </c>
      <c r="D2458" s="1">
        <v>72.207729999999998</v>
      </c>
      <c r="E2458" s="1">
        <v>170.84209999999999</v>
      </c>
      <c r="F2458" s="2">
        <v>1.0444999999999999E-2</v>
      </c>
      <c r="G2458" s="2">
        <v>2.1</v>
      </c>
      <c r="H2458">
        <v>22.3</v>
      </c>
      <c r="I2458">
        <v>2.2000000000000002</v>
      </c>
      <c r="J2458">
        <v>98</v>
      </c>
      <c r="K2458">
        <v>98</v>
      </c>
      <c r="L2458">
        <v>98</v>
      </c>
      <c r="M2458">
        <v>84.213390000000004</v>
      </c>
      <c r="N2458" s="4">
        <v>7230</v>
      </c>
      <c r="O2458" s="1">
        <v>1.7221299999999999</v>
      </c>
      <c r="P2458" s="1">
        <v>3.9846499999999998</v>
      </c>
      <c r="Q2458" s="1">
        <v>19983.984</v>
      </c>
      <c r="R2458" s="1"/>
    </row>
    <row r="2459" spans="1:18" x14ac:dyDescent="0.2">
      <c r="A2459" t="s">
        <v>170</v>
      </c>
      <c r="B2459">
        <v>2009</v>
      </c>
      <c r="C2459" t="s">
        <v>25</v>
      </c>
      <c r="D2459" s="1">
        <v>71.860559999999893</v>
      </c>
      <c r="E2459" s="1">
        <v>178.98939999999999</v>
      </c>
      <c r="F2459" s="2">
        <v>1.0145E-2</v>
      </c>
      <c r="G2459" s="2">
        <v>2.0499999999999998</v>
      </c>
      <c r="H2459">
        <v>22.4</v>
      </c>
      <c r="I2459">
        <v>2.4</v>
      </c>
      <c r="J2459">
        <v>97</v>
      </c>
      <c r="K2459">
        <v>97</v>
      </c>
      <c r="L2459">
        <v>97</v>
      </c>
      <c r="M2459">
        <v>84.79101</v>
      </c>
      <c r="N2459" s="4">
        <v>7590</v>
      </c>
      <c r="O2459" s="1">
        <v>1.70255</v>
      </c>
      <c r="P2459" s="1">
        <v>4.19339</v>
      </c>
      <c r="Q2459" s="1">
        <v>20123.508000000002</v>
      </c>
      <c r="R2459" s="1"/>
    </row>
    <row r="2460" spans="1:18" x14ac:dyDescent="0.2">
      <c r="A2460" t="s">
        <v>170</v>
      </c>
      <c r="B2460">
        <v>2010</v>
      </c>
      <c r="C2460" t="s">
        <v>25</v>
      </c>
      <c r="D2460" s="1">
        <v>74.693979999999996</v>
      </c>
      <c r="E2460" s="1">
        <v>131.24860000000001</v>
      </c>
      <c r="F2460" s="2">
        <v>9.6799999999999994E-3</v>
      </c>
      <c r="G2460" s="2">
        <v>2.31</v>
      </c>
      <c r="H2460">
        <v>22.5</v>
      </c>
      <c r="I2460">
        <v>2.7</v>
      </c>
      <c r="J2460">
        <v>99</v>
      </c>
      <c r="K2460">
        <v>99</v>
      </c>
      <c r="L2460">
        <v>99</v>
      </c>
      <c r="M2460">
        <v>85.367940000000004</v>
      </c>
      <c r="N2460" s="4">
        <v>8240</v>
      </c>
      <c r="O2460" s="1">
        <v>1.5638799999999999</v>
      </c>
      <c r="P2460" s="1">
        <v>3.8674499999999998</v>
      </c>
      <c r="Q2460" s="1">
        <v>20261.737000000001</v>
      </c>
      <c r="R2460" s="1"/>
    </row>
    <row r="2461" spans="1:18" x14ac:dyDescent="0.2">
      <c r="A2461" t="s">
        <v>170</v>
      </c>
      <c r="B2461">
        <v>2011</v>
      </c>
      <c r="C2461" t="s">
        <v>25</v>
      </c>
      <c r="D2461" s="1">
        <v>74.836789999999993</v>
      </c>
      <c r="E2461" s="1">
        <v>131.2021</v>
      </c>
      <c r="F2461" s="2">
        <v>9.3749999999999997E-3</v>
      </c>
      <c r="G2461" s="2">
        <v>3.03321</v>
      </c>
      <c r="H2461">
        <v>22.6</v>
      </c>
      <c r="I2461">
        <v>3</v>
      </c>
      <c r="J2461">
        <v>99</v>
      </c>
      <c r="K2461">
        <v>99</v>
      </c>
      <c r="L2461">
        <v>99</v>
      </c>
      <c r="M2461">
        <v>85.944469999999995</v>
      </c>
      <c r="N2461" s="4">
        <v>9060</v>
      </c>
      <c r="O2461" s="1">
        <v>1.5812899999999901</v>
      </c>
      <c r="P2461" s="1">
        <v>3.7169300000000001</v>
      </c>
      <c r="Q2461" s="1">
        <v>20398.496999999999</v>
      </c>
      <c r="R2461" s="1"/>
    </row>
    <row r="2462" spans="1:18" x14ac:dyDescent="0.2">
      <c r="A2462" t="s">
        <v>170</v>
      </c>
      <c r="B2462">
        <v>2012</v>
      </c>
      <c r="C2462" t="s">
        <v>25</v>
      </c>
      <c r="D2462" s="1">
        <v>74.973950000000002</v>
      </c>
      <c r="E2462" s="1">
        <v>131.05879999999999</v>
      </c>
      <c r="F2462" s="2">
        <v>9.2899999999999996E-3</v>
      </c>
      <c r="G2462" s="2">
        <v>2.8894000000000002</v>
      </c>
      <c r="H2462">
        <v>22.7</v>
      </c>
      <c r="I2462">
        <v>3.3</v>
      </c>
      <c r="J2462">
        <v>99</v>
      </c>
      <c r="K2462">
        <v>99</v>
      </c>
      <c r="L2462">
        <v>99</v>
      </c>
      <c r="M2462">
        <v>86.520449999999997</v>
      </c>
      <c r="N2462" s="4">
        <v>9990</v>
      </c>
      <c r="O2462" s="1">
        <v>1.4372400000000001</v>
      </c>
      <c r="P2462" s="1">
        <v>3.4038499999999998</v>
      </c>
      <c r="Q2462" s="1">
        <v>20532.599999999999</v>
      </c>
      <c r="R2462" s="1"/>
    </row>
    <row r="2463" spans="1:18" x14ac:dyDescent="0.2">
      <c r="A2463" t="s">
        <v>170</v>
      </c>
      <c r="B2463">
        <v>2013</v>
      </c>
      <c r="C2463" t="s">
        <v>25</v>
      </c>
      <c r="D2463" s="1">
        <v>75.047290000000004</v>
      </c>
      <c r="E2463" s="1">
        <v>131.05760000000001</v>
      </c>
      <c r="F2463" s="2">
        <v>9.11E-3</v>
      </c>
      <c r="G2463" s="2">
        <v>2.6468500000000001</v>
      </c>
      <c r="H2463">
        <v>22.8</v>
      </c>
      <c r="I2463">
        <v>3.6</v>
      </c>
      <c r="J2463">
        <v>99</v>
      </c>
      <c r="K2463">
        <v>99</v>
      </c>
      <c r="L2463">
        <v>99</v>
      </c>
      <c r="M2463">
        <v>87.097830000000002</v>
      </c>
      <c r="N2463" s="4">
        <v>10370</v>
      </c>
      <c r="O2463" s="1">
        <v>1.73813</v>
      </c>
      <c r="P2463" s="1">
        <v>3.8269899999999999</v>
      </c>
      <c r="Q2463" s="1">
        <v>20663.045999999998</v>
      </c>
      <c r="R2463" s="1"/>
    </row>
    <row r="2464" spans="1:18" x14ac:dyDescent="0.2">
      <c r="A2464" t="s">
        <v>170</v>
      </c>
      <c r="B2464">
        <v>2014</v>
      </c>
      <c r="C2464" t="s">
        <v>25</v>
      </c>
      <c r="D2464" s="1">
        <v>75.129729999999995</v>
      </c>
      <c r="E2464" s="1">
        <v>131.09110000000001</v>
      </c>
      <c r="F2464" s="2">
        <v>8.8899999999999899E-3</v>
      </c>
      <c r="G2464" s="2">
        <v>2.44882</v>
      </c>
      <c r="H2464">
        <v>22.9</v>
      </c>
      <c r="I2464">
        <v>4</v>
      </c>
      <c r="J2464">
        <v>99</v>
      </c>
      <c r="K2464">
        <v>99</v>
      </c>
      <c r="L2464">
        <v>99</v>
      </c>
      <c r="M2464">
        <v>87.676450000000003</v>
      </c>
      <c r="N2464" s="4">
        <v>10990</v>
      </c>
      <c r="O2464" s="1">
        <v>1.6131500000000001</v>
      </c>
      <c r="P2464" s="1">
        <v>3.6064799999999999</v>
      </c>
      <c r="Q2464" s="1">
        <v>20788.510999999999</v>
      </c>
      <c r="R2464" s="1"/>
    </row>
    <row r="2465" spans="1:18" x14ac:dyDescent="0.2">
      <c r="A2465" t="s">
        <v>170</v>
      </c>
      <c r="B2465">
        <v>2015</v>
      </c>
      <c r="C2465" t="s">
        <v>25</v>
      </c>
      <c r="D2465" s="1">
        <v>75.238550000000004</v>
      </c>
      <c r="E2465" s="1">
        <v>131.11000000000001</v>
      </c>
      <c r="F2465" s="2">
        <v>8.7049999999999992E-3</v>
      </c>
      <c r="G2465" s="2">
        <v>2.71549</v>
      </c>
      <c r="H2465">
        <v>23</v>
      </c>
      <c r="I2465">
        <v>4.4000000000000004</v>
      </c>
      <c r="J2465">
        <v>99</v>
      </c>
      <c r="K2465">
        <v>99</v>
      </c>
      <c r="L2465">
        <v>99</v>
      </c>
      <c r="M2465">
        <v>88.255969999999905</v>
      </c>
      <c r="N2465" s="4">
        <v>11530</v>
      </c>
      <c r="O2465" s="1">
        <v>1.70994</v>
      </c>
      <c r="P2465" s="1">
        <v>3.8899199999999898</v>
      </c>
      <c r="Q2465" s="1">
        <v>20908.026999999998</v>
      </c>
      <c r="R2465" s="1"/>
    </row>
    <row r="2466" spans="1:18" x14ac:dyDescent="0.2">
      <c r="A2466" t="s">
        <v>170</v>
      </c>
      <c r="B2466">
        <v>2016</v>
      </c>
      <c r="C2466" t="s">
        <v>25</v>
      </c>
      <c r="D2466" s="1">
        <v>75.334850000000003</v>
      </c>
      <c r="E2466" s="1">
        <v>131.40979999999999</v>
      </c>
      <c r="F2466" s="2">
        <v>8.3400000000000002E-3</v>
      </c>
      <c r="G2466" s="2">
        <v>2.6491099999999999</v>
      </c>
      <c r="H2466">
        <v>23.1</v>
      </c>
      <c r="I2466">
        <v>4.8</v>
      </c>
      <c r="J2466">
        <v>99</v>
      </c>
      <c r="K2466">
        <v>99</v>
      </c>
      <c r="L2466">
        <v>99</v>
      </c>
      <c r="M2466">
        <v>88.835980000000006</v>
      </c>
      <c r="N2466" s="4">
        <v>12030</v>
      </c>
      <c r="O2466" s="1">
        <v>1.67882</v>
      </c>
      <c r="P2466" s="1">
        <v>3.89324</v>
      </c>
      <c r="Q2466" s="1">
        <v>21021.170999999998</v>
      </c>
      <c r="R2466" s="1"/>
    </row>
    <row r="2467" spans="1:18" x14ac:dyDescent="0.2">
      <c r="A2467" t="s">
        <v>171</v>
      </c>
      <c r="B2467">
        <v>2000</v>
      </c>
      <c r="C2467" t="s">
        <v>25</v>
      </c>
      <c r="D2467" s="1">
        <v>69.65155</v>
      </c>
      <c r="E2467" s="1">
        <v>142.17699999999999</v>
      </c>
      <c r="F2467" s="2">
        <v>3.7469999999999899E-2</v>
      </c>
      <c r="G2467" s="2">
        <v>1.994</v>
      </c>
      <c r="H2467">
        <v>23.1</v>
      </c>
      <c r="I2467">
        <v>1.4</v>
      </c>
      <c r="J2467">
        <v>99</v>
      </c>
      <c r="K2467">
        <v>98</v>
      </c>
      <c r="L2467">
        <v>98</v>
      </c>
      <c r="M2467">
        <v>92.497410000000002</v>
      </c>
      <c r="N2467" s="4">
        <v>7430</v>
      </c>
      <c r="O2467" s="1">
        <v>2.5644</v>
      </c>
      <c r="P2467" s="1">
        <v>7.7365599999999999</v>
      </c>
      <c r="Q2467" s="1">
        <v>279.397999999999</v>
      </c>
      <c r="R2467" s="1"/>
    </row>
    <row r="2468" spans="1:18" x14ac:dyDescent="0.2">
      <c r="A2468" t="s">
        <v>171</v>
      </c>
      <c r="B2468">
        <v>2001</v>
      </c>
      <c r="C2468" t="s">
        <v>25</v>
      </c>
      <c r="D2468" s="1">
        <v>70.446250000000006</v>
      </c>
      <c r="E2468" s="1">
        <v>135.37260000000001</v>
      </c>
      <c r="F2468" s="2">
        <v>3.3459999999999997E-2</v>
      </c>
      <c r="G2468" s="2">
        <v>1.74</v>
      </c>
      <c r="H2468">
        <v>23.3</v>
      </c>
      <c r="I2468">
        <v>1.6</v>
      </c>
      <c r="J2468">
        <v>98</v>
      </c>
      <c r="K2468">
        <v>97</v>
      </c>
      <c r="L2468">
        <v>98</v>
      </c>
      <c r="M2468">
        <v>93.020650000000003</v>
      </c>
      <c r="N2468" s="4">
        <v>7260</v>
      </c>
      <c r="O2468" s="1">
        <v>2.6776599999999999</v>
      </c>
      <c r="P2468" s="1">
        <v>8.2136499999999995</v>
      </c>
      <c r="Q2468" s="1">
        <v>286.30599999999998</v>
      </c>
      <c r="R2468" s="1"/>
    </row>
    <row r="2469" spans="1:18" x14ac:dyDescent="0.2">
      <c r="A2469" t="s">
        <v>171</v>
      </c>
      <c r="B2469">
        <v>2002</v>
      </c>
      <c r="C2469" t="s">
        <v>25</v>
      </c>
      <c r="D2469" s="1">
        <v>71.324190000000002</v>
      </c>
      <c r="E2469" s="1">
        <v>128.1968</v>
      </c>
      <c r="F2469" s="2">
        <v>2.9309999999999999E-2</v>
      </c>
      <c r="G2469" s="2">
        <v>1.82140999999999</v>
      </c>
      <c r="H2469">
        <v>23.4</v>
      </c>
      <c r="I2469">
        <v>1.8</v>
      </c>
      <c r="J2469">
        <v>97</v>
      </c>
      <c r="K2469">
        <v>98</v>
      </c>
      <c r="L2469">
        <v>98</v>
      </c>
      <c r="M2469">
        <v>93.5321</v>
      </c>
      <c r="N2469" s="4">
        <v>7720</v>
      </c>
      <c r="O2469" s="1">
        <v>2.54976</v>
      </c>
      <c r="P2469" s="1">
        <v>8.7843999999999998</v>
      </c>
      <c r="Q2469" s="1">
        <v>294.18599999999998</v>
      </c>
      <c r="R2469" s="1"/>
    </row>
    <row r="2470" spans="1:18" x14ac:dyDescent="0.2">
      <c r="A2470" t="s">
        <v>171</v>
      </c>
      <c r="B2470">
        <v>2003</v>
      </c>
      <c r="C2470" t="s">
        <v>25</v>
      </c>
      <c r="D2470" s="1">
        <v>72.430160000000001</v>
      </c>
      <c r="E2470" s="1">
        <v>114.0003</v>
      </c>
      <c r="F2470" s="2">
        <v>2.5465000000000002E-2</v>
      </c>
      <c r="G2470" s="2">
        <v>1.9538799999999901</v>
      </c>
      <c r="H2470">
        <v>23.5</v>
      </c>
      <c r="I2470">
        <v>2</v>
      </c>
      <c r="J2470">
        <v>96</v>
      </c>
      <c r="K2470">
        <v>98</v>
      </c>
      <c r="L2470">
        <v>98</v>
      </c>
      <c r="M2470">
        <v>94.031059999999997</v>
      </c>
      <c r="N2470" s="4">
        <v>8620</v>
      </c>
      <c r="O2470" s="1">
        <v>2.14820999999999</v>
      </c>
      <c r="P2470" s="1">
        <v>6.7785799999999998</v>
      </c>
      <c r="Q2470" s="1">
        <v>302.68299999999999</v>
      </c>
      <c r="R2470" s="1"/>
    </row>
    <row r="2471" spans="1:18" x14ac:dyDescent="0.2">
      <c r="A2471" t="s">
        <v>171</v>
      </c>
      <c r="B2471">
        <v>2004</v>
      </c>
      <c r="C2471" t="s">
        <v>25</v>
      </c>
      <c r="D2471" s="1">
        <v>72.438199999999995</v>
      </c>
      <c r="E2471" s="1">
        <v>118.3974</v>
      </c>
      <c r="F2471" s="2">
        <v>2.2505000000000001E-2</v>
      </c>
      <c r="G2471" s="2">
        <v>1.6747299999999901</v>
      </c>
      <c r="H2471">
        <v>23.7</v>
      </c>
      <c r="I2471">
        <v>2.2000000000000002</v>
      </c>
      <c r="J2471">
        <v>97</v>
      </c>
      <c r="K2471">
        <v>96</v>
      </c>
      <c r="L2471">
        <v>96</v>
      </c>
      <c r="M2471">
        <v>94.517089999999996</v>
      </c>
      <c r="N2471" s="4">
        <v>9190</v>
      </c>
      <c r="O2471" s="1">
        <v>2.3110200000000001</v>
      </c>
      <c r="P2471" s="1">
        <v>7.4835699999999896</v>
      </c>
      <c r="Q2471" s="1">
        <v>311.26499999999999</v>
      </c>
      <c r="R2471" s="1"/>
    </row>
    <row r="2472" spans="1:18" x14ac:dyDescent="0.2">
      <c r="A2472" t="s">
        <v>171</v>
      </c>
      <c r="B2472">
        <v>2005</v>
      </c>
      <c r="C2472" t="s">
        <v>25</v>
      </c>
      <c r="D2472" s="1">
        <v>74.118160000000003</v>
      </c>
      <c r="E2472" s="1">
        <v>92.788759999999996</v>
      </c>
      <c r="F2472" s="2">
        <v>1.9224999999999999E-2</v>
      </c>
      <c r="G2472" s="2">
        <v>1.2323200000000001</v>
      </c>
      <c r="H2472">
        <v>23.8</v>
      </c>
      <c r="I2472">
        <v>2.5</v>
      </c>
      <c r="J2472">
        <v>97</v>
      </c>
      <c r="K2472">
        <v>98</v>
      </c>
      <c r="L2472">
        <v>98</v>
      </c>
      <c r="M2472">
        <v>94.989440000000002</v>
      </c>
      <c r="N2472" s="4">
        <v>8020</v>
      </c>
      <c r="O2472" s="1">
        <v>2.96755999999999</v>
      </c>
      <c r="P2472" s="1">
        <v>8.8275299999999994</v>
      </c>
      <c r="Q2472" s="1">
        <v>319.608</v>
      </c>
      <c r="R2472" s="1"/>
    </row>
    <row r="2473" spans="1:18" x14ac:dyDescent="0.2">
      <c r="A2473" t="s">
        <v>171</v>
      </c>
      <c r="B2473">
        <v>2006</v>
      </c>
      <c r="C2473" t="s">
        <v>25</v>
      </c>
      <c r="D2473" s="1">
        <v>74.587130000000002</v>
      </c>
      <c r="E2473" s="1">
        <v>88.484489999999994</v>
      </c>
      <c r="F2473" s="2">
        <v>1.7044999999999901E-2</v>
      </c>
      <c r="G2473" s="2">
        <v>1.4077599999999999</v>
      </c>
      <c r="H2473">
        <v>24</v>
      </c>
      <c r="I2473">
        <v>2.8</v>
      </c>
      <c r="J2473">
        <v>97</v>
      </c>
      <c r="K2473">
        <v>98</v>
      </c>
      <c r="L2473">
        <v>98</v>
      </c>
      <c r="M2473">
        <v>95.43826</v>
      </c>
      <c r="N2473" s="4">
        <v>10180</v>
      </c>
      <c r="O2473" s="1">
        <v>2.9598800000000001</v>
      </c>
      <c r="P2473" s="1">
        <v>8.04819</v>
      </c>
      <c r="Q2473" s="1">
        <v>327.48700000000002</v>
      </c>
      <c r="R2473" s="1"/>
    </row>
    <row r="2474" spans="1:18" x14ac:dyDescent="0.2">
      <c r="A2474" t="s">
        <v>171</v>
      </c>
      <c r="B2474">
        <v>2007</v>
      </c>
      <c r="C2474" t="s">
        <v>25</v>
      </c>
      <c r="D2474" s="1">
        <v>74.990340000000003</v>
      </c>
      <c r="E2474" s="1">
        <v>82.966139999999996</v>
      </c>
      <c r="F2474" s="2">
        <v>1.538E-2</v>
      </c>
      <c r="G2474" s="2">
        <v>1.51126</v>
      </c>
      <c r="H2474">
        <v>24.1</v>
      </c>
      <c r="I2474">
        <v>3.1</v>
      </c>
      <c r="J2474">
        <v>97</v>
      </c>
      <c r="K2474">
        <v>98</v>
      </c>
      <c r="L2474">
        <v>98</v>
      </c>
      <c r="M2474">
        <v>95.853160000000003</v>
      </c>
      <c r="N2474" s="4">
        <v>9600</v>
      </c>
      <c r="O2474" s="1">
        <v>3.91466</v>
      </c>
      <c r="P2474" s="1">
        <v>8.3056800000000006</v>
      </c>
      <c r="Q2474" s="1">
        <v>335.16899999999998</v>
      </c>
      <c r="R2474" s="1"/>
    </row>
    <row r="2475" spans="1:18" x14ac:dyDescent="0.2">
      <c r="A2475" t="s">
        <v>171</v>
      </c>
      <c r="B2475">
        <v>2008</v>
      </c>
      <c r="C2475" t="s">
        <v>25</v>
      </c>
      <c r="D2475" s="1">
        <v>75.501329999999996</v>
      </c>
      <c r="E2475" s="1">
        <v>80.327460000000002</v>
      </c>
      <c r="F2475" s="2">
        <v>1.3899999999999999E-2</v>
      </c>
      <c r="G2475" s="2">
        <v>1.5206599999999999</v>
      </c>
      <c r="H2475">
        <v>24.2</v>
      </c>
      <c r="I2475">
        <v>3.4</v>
      </c>
      <c r="J2475">
        <v>97</v>
      </c>
      <c r="K2475">
        <v>98</v>
      </c>
      <c r="L2475">
        <v>98</v>
      </c>
      <c r="M2475">
        <v>96.281210000000002</v>
      </c>
      <c r="N2475" s="4">
        <v>10780</v>
      </c>
      <c r="O2475" s="1">
        <v>6.3974399999999996</v>
      </c>
      <c r="P2475" s="1">
        <v>11.471039999999901</v>
      </c>
      <c r="Q2475" s="1">
        <v>343.452</v>
      </c>
      <c r="R2475" s="1"/>
    </row>
    <row r="2476" spans="1:18" x14ac:dyDescent="0.2">
      <c r="A2476" t="s">
        <v>171</v>
      </c>
      <c r="B2476">
        <v>2009</v>
      </c>
      <c r="C2476" t="s">
        <v>25</v>
      </c>
      <c r="D2476" s="1">
        <v>75.939329999999998</v>
      </c>
      <c r="E2476" s="1">
        <v>76.100530000000006</v>
      </c>
      <c r="F2476" s="2">
        <v>1.26E-2</v>
      </c>
      <c r="G2476" s="2">
        <v>1.4096200000000001</v>
      </c>
      <c r="H2476">
        <v>24.4</v>
      </c>
      <c r="I2476">
        <v>3.8</v>
      </c>
      <c r="J2476">
        <v>98</v>
      </c>
      <c r="K2476">
        <v>98</v>
      </c>
      <c r="L2476">
        <v>98</v>
      </c>
      <c r="M2476">
        <v>96.704520000000002</v>
      </c>
      <c r="N2476" s="4">
        <v>9960</v>
      </c>
      <c r="O2476" s="1">
        <v>5.8238099999999999</v>
      </c>
      <c r="P2476" s="1">
        <v>10.092879999999999</v>
      </c>
      <c r="Q2476" s="1">
        <v>353.39800000000002</v>
      </c>
      <c r="R2476" s="1"/>
    </row>
    <row r="2477" spans="1:18" x14ac:dyDescent="0.2">
      <c r="A2477" t="s">
        <v>171</v>
      </c>
      <c r="B2477">
        <v>2010</v>
      </c>
      <c r="C2477" t="s">
        <v>25</v>
      </c>
      <c r="D2477" s="1">
        <v>76.400909999999996</v>
      </c>
      <c r="E2477" s="1">
        <v>71.103930000000005</v>
      </c>
      <c r="F2477" s="2">
        <v>1.1339999999999999E-2</v>
      </c>
      <c r="G2477" s="2">
        <v>1.49851</v>
      </c>
      <c r="H2477">
        <v>24.6</v>
      </c>
      <c r="I2477">
        <v>4.2</v>
      </c>
      <c r="J2477">
        <v>97</v>
      </c>
      <c r="K2477">
        <v>97</v>
      </c>
      <c r="L2477">
        <v>96</v>
      </c>
      <c r="M2477">
        <v>97.123080000000002</v>
      </c>
      <c r="N2477" s="4">
        <v>10310</v>
      </c>
      <c r="O2477" s="1">
        <v>4.4951299999999996</v>
      </c>
      <c r="P2477" s="1">
        <v>8.4875899999999902</v>
      </c>
      <c r="Q2477" s="1">
        <v>365.73399999999998</v>
      </c>
      <c r="R2477" s="1"/>
    </row>
    <row r="2478" spans="1:18" x14ac:dyDescent="0.2">
      <c r="A2478" t="s">
        <v>171</v>
      </c>
      <c r="B2478">
        <v>2011</v>
      </c>
      <c r="C2478" t="s">
        <v>25</v>
      </c>
      <c r="D2478" s="1">
        <v>76.892979999999994</v>
      </c>
      <c r="E2478" s="1">
        <v>65.541340000000005</v>
      </c>
      <c r="F2478" s="2">
        <v>1.0279999999999999E-2</v>
      </c>
      <c r="G2478" s="2">
        <v>1.6371500000000001</v>
      </c>
      <c r="H2478">
        <v>24.7</v>
      </c>
      <c r="I2478">
        <v>4.7</v>
      </c>
      <c r="J2478">
        <v>96</v>
      </c>
      <c r="K2478">
        <v>96</v>
      </c>
      <c r="L2478">
        <v>96</v>
      </c>
      <c r="M2478">
        <v>97.536839999999998</v>
      </c>
      <c r="N2478" s="4">
        <v>11160</v>
      </c>
      <c r="O2478" s="1">
        <v>3.6770299999999998</v>
      </c>
      <c r="P2478" s="1">
        <v>7.9225199999999996</v>
      </c>
      <c r="Q2478" s="1">
        <v>380.495</v>
      </c>
      <c r="R2478" s="1"/>
    </row>
    <row r="2479" spans="1:18" x14ac:dyDescent="0.2">
      <c r="A2479" t="s">
        <v>171</v>
      </c>
      <c r="B2479">
        <v>2012</v>
      </c>
      <c r="C2479" t="s">
        <v>25</v>
      </c>
      <c r="D2479" s="1">
        <v>77.231499999999997</v>
      </c>
      <c r="E2479" s="1">
        <v>62.29269</v>
      </c>
      <c r="F2479" s="2">
        <v>9.4000000000000004E-3</v>
      </c>
      <c r="G2479" s="2">
        <v>1.13991</v>
      </c>
      <c r="H2479">
        <v>24.9</v>
      </c>
      <c r="I2479">
        <v>5.0999999999999996</v>
      </c>
      <c r="J2479">
        <v>98</v>
      </c>
      <c r="K2479">
        <v>99</v>
      </c>
      <c r="L2479">
        <v>99</v>
      </c>
      <c r="M2479">
        <v>97.945779999999999</v>
      </c>
      <c r="N2479" s="4">
        <v>11320</v>
      </c>
      <c r="O2479" s="1">
        <v>4.2090399999999999</v>
      </c>
      <c r="P2479" s="1">
        <v>8.6730499999999999</v>
      </c>
      <c r="Q2479" s="1">
        <v>397.236999999999</v>
      </c>
      <c r="R2479" s="1"/>
    </row>
    <row r="2480" spans="1:18" x14ac:dyDescent="0.2">
      <c r="A2480" t="s">
        <v>171</v>
      </c>
      <c r="B2480">
        <v>2013</v>
      </c>
      <c r="C2480" t="s">
        <v>25</v>
      </c>
      <c r="D2480" s="1">
        <v>77.547280000000001</v>
      </c>
      <c r="E2480" s="1">
        <v>59.260089999999998</v>
      </c>
      <c r="F2480" s="2">
        <v>8.4899999999999993E-3</v>
      </c>
      <c r="G2480" s="2">
        <v>1.1516200000000001</v>
      </c>
      <c r="H2480">
        <v>25</v>
      </c>
      <c r="I2480">
        <v>5.6</v>
      </c>
      <c r="J2480">
        <v>99</v>
      </c>
      <c r="K2480">
        <v>99</v>
      </c>
      <c r="L2480">
        <v>99</v>
      </c>
      <c r="M2480">
        <v>98.349850000000004</v>
      </c>
      <c r="N2480" s="4">
        <v>11600</v>
      </c>
      <c r="O2480" s="1">
        <v>4.2997699999999996</v>
      </c>
      <c r="P2480" s="1">
        <v>8.1360899999999994</v>
      </c>
      <c r="Q2480" s="1">
        <v>415.59300000000002</v>
      </c>
      <c r="R2480" s="1"/>
    </row>
    <row r="2481" spans="1:18" x14ac:dyDescent="0.2">
      <c r="A2481" t="s">
        <v>171</v>
      </c>
      <c r="B2481">
        <v>2014</v>
      </c>
      <c r="C2481" t="s">
        <v>25</v>
      </c>
      <c r="D2481" s="1">
        <v>77.859430000000003</v>
      </c>
      <c r="E2481" s="1">
        <v>56.544869999999896</v>
      </c>
      <c r="F2481" s="2">
        <v>7.9699999999999997E-3</v>
      </c>
      <c r="G2481" s="2">
        <v>1.1161399999999999</v>
      </c>
      <c r="H2481">
        <v>25.2</v>
      </c>
      <c r="I2481">
        <v>6.2</v>
      </c>
      <c r="J2481">
        <v>99</v>
      </c>
      <c r="K2481">
        <v>99</v>
      </c>
      <c r="L2481">
        <v>99</v>
      </c>
      <c r="M2481">
        <v>98.748999999999995</v>
      </c>
      <c r="N2481" s="4">
        <v>12310</v>
      </c>
      <c r="O2481" s="1">
        <v>4.9043599999999996</v>
      </c>
      <c r="P2481" s="1">
        <v>7.9078399999999904</v>
      </c>
      <c r="Q2481" s="1">
        <v>435.01499999999999</v>
      </c>
      <c r="R2481" s="1"/>
    </row>
    <row r="2482" spans="1:18" x14ac:dyDescent="0.2">
      <c r="A2482" t="s">
        <v>171</v>
      </c>
      <c r="B2482">
        <v>2015</v>
      </c>
      <c r="C2482" t="s">
        <v>25</v>
      </c>
      <c r="D2482" s="1">
        <v>78.144459999999995</v>
      </c>
      <c r="E2482" s="1">
        <v>54.035879999999999</v>
      </c>
      <c r="F2482" s="2">
        <v>7.4650000000000003E-3</v>
      </c>
      <c r="G2482" s="2">
        <v>1.09293</v>
      </c>
      <c r="H2482">
        <v>25.3</v>
      </c>
      <c r="I2482">
        <v>6.8</v>
      </c>
      <c r="J2482">
        <v>99</v>
      </c>
      <c r="K2482">
        <v>99</v>
      </c>
      <c r="L2482">
        <v>99</v>
      </c>
      <c r="M2482">
        <v>99.143219999999999</v>
      </c>
      <c r="N2482" s="4">
        <v>12450</v>
      </c>
      <c r="O2482" s="1">
        <v>6.2659799999999999</v>
      </c>
      <c r="P2482" s="1">
        <v>8.6903000000000006</v>
      </c>
      <c r="Q2482" s="1">
        <v>454.91500000000002</v>
      </c>
      <c r="R2482" s="1"/>
    </row>
    <row r="2483" spans="1:18" x14ac:dyDescent="0.2">
      <c r="A2483" t="s">
        <v>171</v>
      </c>
      <c r="B2483">
        <v>2016</v>
      </c>
      <c r="C2483" t="s">
        <v>25</v>
      </c>
      <c r="D2483" s="1">
        <v>78.415509999999998</v>
      </c>
      <c r="E2483" s="1">
        <v>52.534050000000001</v>
      </c>
      <c r="F2483" s="2">
        <v>7.18499999999999E-3</v>
      </c>
      <c r="G2483" s="2">
        <v>1.12416</v>
      </c>
      <c r="H2483">
        <v>25.5</v>
      </c>
      <c r="I2483">
        <v>7.4</v>
      </c>
      <c r="J2483">
        <v>99</v>
      </c>
      <c r="K2483">
        <v>99</v>
      </c>
      <c r="L2483">
        <v>99</v>
      </c>
      <c r="M2483">
        <v>99.23921</v>
      </c>
      <c r="N2483" s="4">
        <v>12930</v>
      </c>
      <c r="O2483" s="1">
        <v>7.3671399999999903</v>
      </c>
      <c r="P2483" s="1">
        <v>10.199689999999899</v>
      </c>
      <c r="Q2483" s="1">
        <v>475.51199999999898</v>
      </c>
      <c r="R2483" s="1"/>
    </row>
    <row r="2484" spans="1:18" x14ac:dyDescent="0.2">
      <c r="A2484" t="s">
        <v>172</v>
      </c>
      <c r="B2484">
        <v>2000</v>
      </c>
      <c r="C2484" t="s">
        <v>25</v>
      </c>
      <c r="D2484" s="1">
        <v>61.556579999999997</v>
      </c>
      <c r="E2484" s="1">
        <v>245.49340000000001</v>
      </c>
      <c r="F2484" s="2">
        <v>6.7945000000000005E-2</v>
      </c>
      <c r="G2484" s="2">
        <v>0.11921</v>
      </c>
      <c r="H2484">
        <v>21.3</v>
      </c>
      <c r="I2484">
        <v>0.8</v>
      </c>
      <c r="J2484">
        <v>84</v>
      </c>
      <c r="K2484">
        <v>88</v>
      </c>
      <c r="L2484">
        <v>82</v>
      </c>
      <c r="M2484">
        <v>46.267879999999998</v>
      </c>
      <c r="N2484" s="4">
        <v>1030</v>
      </c>
      <c r="O2484" s="1">
        <v>0.24251</v>
      </c>
      <c r="P2484" s="1">
        <v>1.8429099999999901</v>
      </c>
      <c r="Q2484" s="1">
        <v>46719.700999999899</v>
      </c>
      <c r="R2484" s="1"/>
    </row>
    <row r="2485" spans="1:18" x14ac:dyDescent="0.2">
      <c r="A2485" t="s">
        <v>172</v>
      </c>
      <c r="B2485">
        <v>2001</v>
      </c>
      <c r="C2485" t="s">
        <v>25</v>
      </c>
      <c r="D2485" s="1">
        <v>61.883830000000003</v>
      </c>
      <c r="E2485" s="1">
        <v>242.82599999999999</v>
      </c>
      <c r="F2485" s="2">
        <v>6.5939999999999999E-2</v>
      </c>
      <c r="G2485" s="2">
        <v>0.12478</v>
      </c>
      <c r="H2485">
        <v>21.4</v>
      </c>
      <c r="I2485">
        <v>0.9</v>
      </c>
      <c r="J2485">
        <v>73</v>
      </c>
      <c r="K2485">
        <v>77</v>
      </c>
      <c r="L2485">
        <v>73</v>
      </c>
      <c r="M2485">
        <v>48.306629999999998</v>
      </c>
      <c r="N2485" s="4">
        <v>1150</v>
      </c>
      <c r="O2485" s="1">
        <v>0.20695</v>
      </c>
      <c r="P2485" s="1">
        <v>1.83643</v>
      </c>
      <c r="Q2485" s="1">
        <v>47225.120000000003</v>
      </c>
      <c r="R2485" s="1"/>
    </row>
    <row r="2486" spans="1:18" x14ac:dyDescent="0.2">
      <c r="A2486" t="s">
        <v>172</v>
      </c>
      <c r="B2486">
        <v>2002</v>
      </c>
      <c r="C2486" t="s">
        <v>25</v>
      </c>
      <c r="D2486" s="1">
        <v>62.198209999999897</v>
      </c>
      <c r="E2486" s="1">
        <v>240.48589999999999</v>
      </c>
      <c r="F2486" s="2">
        <v>6.3795000000000004E-2</v>
      </c>
      <c r="G2486" s="2">
        <v>0.14085999999999901</v>
      </c>
      <c r="H2486">
        <v>21.5</v>
      </c>
      <c r="I2486">
        <v>1</v>
      </c>
      <c r="J2486">
        <v>77</v>
      </c>
      <c r="K2486">
        <v>84</v>
      </c>
      <c r="L2486">
        <v>79</v>
      </c>
      <c r="M2486">
        <v>50.384219999999999</v>
      </c>
      <c r="N2486" s="4">
        <v>1300</v>
      </c>
      <c r="O2486" s="1">
        <v>0.29086000000000001</v>
      </c>
      <c r="P2486" s="1">
        <v>2.09015</v>
      </c>
      <c r="Q2486" s="1">
        <v>47702.1709999999</v>
      </c>
      <c r="R2486" s="1"/>
    </row>
    <row r="2487" spans="1:18" x14ac:dyDescent="0.2">
      <c r="A2487" t="s">
        <v>172</v>
      </c>
      <c r="B2487">
        <v>2003</v>
      </c>
      <c r="C2487" t="s">
        <v>25</v>
      </c>
      <c r="D2487" s="1">
        <v>62.522880000000001</v>
      </c>
      <c r="E2487" s="1">
        <v>237.97989999999999</v>
      </c>
      <c r="F2487" s="2">
        <v>6.1580000000000003E-2</v>
      </c>
      <c r="G2487" s="2">
        <v>0.61333000000000004</v>
      </c>
      <c r="H2487">
        <v>21.5</v>
      </c>
      <c r="I2487">
        <v>1.1000000000000001</v>
      </c>
      <c r="J2487">
        <v>80</v>
      </c>
      <c r="K2487">
        <v>86</v>
      </c>
      <c r="L2487">
        <v>78</v>
      </c>
      <c r="M2487">
        <v>52.50074</v>
      </c>
      <c r="N2487" s="4">
        <v>1490</v>
      </c>
      <c r="O2487" s="1">
        <v>0.20885999999999999</v>
      </c>
      <c r="P2487" s="1">
        <v>2.04643</v>
      </c>
      <c r="Q2487" s="1">
        <v>48148.902000000002</v>
      </c>
      <c r="R2487" s="1"/>
    </row>
    <row r="2488" spans="1:18" x14ac:dyDescent="0.2">
      <c r="A2488" t="s">
        <v>172</v>
      </c>
      <c r="B2488">
        <v>2004</v>
      </c>
      <c r="C2488" t="s">
        <v>25</v>
      </c>
      <c r="D2488" s="1">
        <v>62.808039999999998</v>
      </c>
      <c r="E2488" s="1">
        <v>235.899</v>
      </c>
      <c r="F2488" s="2">
        <v>5.9659999999999998E-2</v>
      </c>
      <c r="G2488" s="2">
        <v>0.63981999999999895</v>
      </c>
      <c r="H2488">
        <v>21.6</v>
      </c>
      <c r="I2488">
        <v>1.2</v>
      </c>
      <c r="J2488">
        <v>86</v>
      </c>
      <c r="K2488">
        <v>92</v>
      </c>
      <c r="L2488">
        <v>82</v>
      </c>
      <c r="M2488">
        <v>54.655940000000001</v>
      </c>
      <c r="N2488" s="4">
        <v>1730</v>
      </c>
      <c r="O2488" s="1">
        <v>0.23193</v>
      </c>
      <c r="P2488" s="1">
        <v>2.13164</v>
      </c>
      <c r="Q2488" s="1">
        <v>48564.483999999997</v>
      </c>
      <c r="R2488" s="1"/>
    </row>
    <row r="2489" spans="1:18" x14ac:dyDescent="0.2">
      <c r="A2489" t="s">
        <v>172</v>
      </c>
      <c r="B2489">
        <v>2005</v>
      </c>
      <c r="C2489" t="s">
        <v>25</v>
      </c>
      <c r="D2489" s="1">
        <v>63.118209999999998</v>
      </c>
      <c r="E2489" s="1">
        <v>232.99940000000001</v>
      </c>
      <c r="F2489" s="2">
        <v>5.8129999999999897E-2</v>
      </c>
      <c r="G2489" s="2">
        <v>0.63460000000000005</v>
      </c>
      <c r="H2489">
        <v>21.7</v>
      </c>
      <c r="I2489">
        <v>1.3</v>
      </c>
      <c r="J2489">
        <v>84</v>
      </c>
      <c r="K2489">
        <v>86</v>
      </c>
      <c r="L2489">
        <v>73</v>
      </c>
      <c r="M2489">
        <v>56.849619999999902</v>
      </c>
      <c r="N2489" s="4">
        <v>2010</v>
      </c>
      <c r="O2489" s="1">
        <v>0.14685999999999999</v>
      </c>
      <c r="P2489" s="1">
        <v>2.01416</v>
      </c>
      <c r="Q2489" s="1">
        <v>48949.923999999999</v>
      </c>
      <c r="R2489" s="1"/>
    </row>
    <row r="2490" spans="1:18" x14ac:dyDescent="0.2">
      <c r="A2490" t="s">
        <v>172</v>
      </c>
      <c r="B2490">
        <v>2006</v>
      </c>
      <c r="C2490" t="s">
        <v>25</v>
      </c>
      <c r="D2490" s="1">
        <v>63.412930000000003</v>
      </c>
      <c r="E2490" s="1">
        <v>230.12899999999999</v>
      </c>
      <c r="F2490" s="2">
        <v>5.7185E-2</v>
      </c>
      <c r="G2490" s="2">
        <v>0.67208000000000001</v>
      </c>
      <c r="H2490">
        <v>21.8</v>
      </c>
      <c r="I2490">
        <v>1.5</v>
      </c>
      <c r="J2490">
        <v>78</v>
      </c>
      <c r="K2490">
        <v>82</v>
      </c>
      <c r="L2490">
        <v>82</v>
      </c>
      <c r="M2490">
        <v>59.081240000000001</v>
      </c>
      <c r="N2490" s="4">
        <v>2320</v>
      </c>
      <c r="O2490" s="1">
        <v>0.23121</v>
      </c>
      <c r="P2490" s="1">
        <v>1.9351700000000001</v>
      </c>
      <c r="Q2490" s="1">
        <v>49301.05</v>
      </c>
      <c r="R2490" s="1"/>
    </row>
    <row r="2491" spans="1:18" x14ac:dyDescent="0.2">
      <c r="A2491" t="s">
        <v>172</v>
      </c>
      <c r="B2491">
        <v>2007</v>
      </c>
      <c r="C2491" t="s">
        <v>25</v>
      </c>
      <c r="D2491" s="1">
        <v>63.672139999999999</v>
      </c>
      <c r="E2491" s="1">
        <v>227.12459999999999</v>
      </c>
      <c r="F2491" s="2">
        <v>5.6619999999999997E-2</v>
      </c>
      <c r="G2491" s="2">
        <v>0.74736000000000002</v>
      </c>
      <c r="H2491">
        <v>21.8</v>
      </c>
      <c r="I2491">
        <v>1.6</v>
      </c>
      <c r="J2491">
        <v>81</v>
      </c>
      <c r="K2491">
        <v>84</v>
      </c>
      <c r="L2491">
        <v>86</v>
      </c>
      <c r="M2491">
        <v>61.350869999999901</v>
      </c>
      <c r="N2491" s="4">
        <v>2650</v>
      </c>
      <c r="O2491" s="1">
        <v>0.17396</v>
      </c>
      <c r="P2491" s="1">
        <v>1.7321899999999999</v>
      </c>
      <c r="Q2491" s="1">
        <v>49621.474999999999</v>
      </c>
      <c r="R2491" s="1"/>
    </row>
    <row r="2492" spans="1:18" x14ac:dyDescent="0.2">
      <c r="A2492" t="s">
        <v>172</v>
      </c>
      <c r="B2492">
        <v>2008</v>
      </c>
      <c r="C2492" t="s">
        <v>25</v>
      </c>
      <c r="D2492" s="1">
        <v>58.168590000000002</v>
      </c>
      <c r="E2492" s="1">
        <v>306.6268</v>
      </c>
      <c r="F2492" s="2">
        <v>6.0614999999999898E-2</v>
      </c>
      <c r="G2492" s="2">
        <v>0.78966999999999998</v>
      </c>
      <c r="H2492">
        <v>21.9</v>
      </c>
      <c r="I2492">
        <v>1.8</v>
      </c>
      <c r="J2492">
        <v>82</v>
      </c>
      <c r="K2492">
        <v>85</v>
      </c>
      <c r="L2492">
        <v>85</v>
      </c>
      <c r="M2492">
        <v>63.658259999999999</v>
      </c>
      <c r="N2492" s="4">
        <v>2960</v>
      </c>
      <c r="O2492" s="1">
        <v>0.15714</v>
      </c>
      <c r="P2492" s="1">
        <v>1.9386000000000001</v>
      </c>
      <c r="Q2492" s="1">
        <v>49929.642</v>
      </c>
      <c r="R2492" s="1"/>
    </row>
    <row r="2493" spans="1:18" x14ac:dyDescent="0.2">
      <c r="A2493" t="s">
        <v>172</v>
      </c>
      <c r="B2493">
        <v>2009</v>
      </c>
      <c r="C2493" t="s">
        <v>25</v>
      </c>
      <c r="D2493" s="1">
        <v>64.276669999999996</v>
      </c>
      <c r="E2493" s="1">
        <v>218.9239</v>
      </c>
      <c r="F2493" s="2">
        <v>5.5550000000000002E-2</v>
      </c>
      <c r="G2493" s="2">
        <v>0.87832999999999894</v>
      </c>
      <c r="H2493">
        <v>22</v>
      </c>
      <c r="I2493">
        <v>2</v>
      </c>
      <c r="J2493">
        <v>87</v>
      </c>
      <c r="K2493">
        <v>90</v>
      </c>
      <c r="L2493">
        <v>90</v>
      </c>
      <c r="M2493">
        <v>66.002939999999995</v>
      </c>
      <c r="N2493" s="4">
        <v>3280</v>
      </c>
      <c r="O2493" s="1">
        <v>0.17729</v>
      </c>
      <c r="P2493" s="1">
        <v>2.0467</v>
      </c>
      <c r="Q2493" s="1">
        <v>50250.366999999998</v>
      </c>
      <c r="R2493" s="1"/>
    </row>
    <row r="2494" spans="1:18" x14ac:dyDescent="0.2">
      <c r="A2494" t="s">
        <v>172</v>
      </c>
      <c r="B2494">
        <v>2010</v>
      </c>
      <c r="C2494" t="s">
        <v>25</v>
      </c>
      <c r="D2494" s="1">
        <v>64.633610000000004</v>
      </c>
      <c r="E2494" s="1">
        <v>214.7081</v>
      </c>
      <c r="F2494" s="2">
        <v>5.4354999999999903E-2</v>
      </c>
      <c r="G2494" s="2">
        <v>0.97375999999999996</v>
      </c>
      <c r="H2494">
        <v>22.1</v>
      </c>
      <c r="I2494">
        <v>2.1</v>
      </c>
      <c r="J2494">
        <v>88</v>
      </c>
      <c r="K2494">
        <v>90</v>
      </c>
      <c r="L2494">
        <v>90</v>
      </c>
      <c r="M2494">
        <v>68.385130000000004</v>
      </c>
      <c r="N2494" s="4">
        <v>3610</v>
      </c>
      <c r="O2494" s="1">
        <v>0.17960000000000001</v>
      </c>
      <c r="P2494" s="1">
        <v>1.82504</v>
      </c>
      <c r="Q2494" s="1">
        <v>50600.817999999999</v>
      </c>
      <c r="R2494" s="1"/>
    </row>
    <row r="2495" spans="1:18" x14ac:dyDescent="0.2">
      <c r="A2495" t="s">
        <v>172</v>
      </c>
      <c r="B2495">
        <v>2011</v>
      </c>
      <c r="C2495" t="s">
        <v>25</v>
      </c>
      <c r="D2495" s="1">
        <v>64.960669999999993</v>
      </c>
      <c r="E2495" s="1">
        <v>211.48820000000001</v>
      </c>
      <c r="F2495" s="2">
        <v>5.2449999999999997E-2</v>
      </c>
      <c r="G2495" s="2">
        <v>1.0949599999999999</v>
      </c>
      <c r="H2495">
        <v>22.2</v>
      </c>
      <c r="I2495">
        <v>2.4</v>
      </c>
      <c r="J2495">
        <v>88</v>
      </c>
      <c r="K2495">
        <v>90</v>
      </c>
      <c r="L2495">
        <v>84</v>
      </c>
      <c r="M2495">
        <v>70.804150000000007</v>
      </c>
      <c r="N2495" s="4">
        <v>3860</v>
      </c>
      <c r="O2495" s="1">
        <v>0.21335999999999999</v>
      </c>
      <c r="P2495" s="1">
        <v>1.7841099999999901</v>
      </c>
      <c r="Q2495" s="1">
        <v>50990.616999999998</v>
      </c>
      <c r="R2495" s="1"/>
    </row>
    <row r="2496" spans="1:18" x14ac:dyDescent="0.2">
      <c r="A2496" t="s">
        <v>172</v>
      </c>
      <c r="B2496">
        <v>2012</v>
      </c>
      <c r="C2496" t="s">
        <v>25</v>
      </c>
      <c r="D2496" s="1">
        <v>65.367789999999999</v>
      </c>
      <c r="E2496" s="1">
        <v>207.6377</v>
      </c>
      <c r="F2496" s="2">
        <v>4.9965000000000002E-2</v>
      </c>
      <c r="G2496" s="2">
        <v>1.24054</v>
      </c>
      <c r="H2496">
        <v>22.3</v>
      </c>
      <c r="I2496">
        <v>2.6</v>
      </c>
      <c r="J2496">
        <v>84</v>
      </c>
      <c r="K2496">
        <v>87</v>
      </c>
      <c r="L2496">
        <v>84</v>
      </c>
      <c r="M2496">
        <v>73.259959999999893</v>
      </c>
      <c r="N2496" s="4">
        <v>4030</v>
      </c>
      <c r="O2496" s="1">
        <v>0.39957999999999999</v>
      </c>
      <c r="P2496" s="1">
        <v>2.3205900000000002</v>
      </c>
      <c r="Q2496" s="1">
        <v>51413.703999999998</v>
      </c>
      <c r="R2496" s="1"/>
    </row>
    <row r="2497" spans="1:18" x14ac:dyDescent="0.2">
      <c r="A2497" t="s">
        <v>172</v>
      </c>
      <c r="B2497">
        <v>2013</v>
      </c>
      <c r="C2497" t="s">
        <v>25</v>
      </c>
      <c r="D2497" s="1">
        <v>65.815060000000003</v>
      </c>
      <c r="E2497" s="1">
        <v>203.18819999999999</v>
      </c>
      <c r="F2497" s="2">
        <v>4.7300000000000002E-2</v>
      </c>
      <c r="G2497" s="2">
        <v>1.3129899999999901</v>
      </c>
      <c r="H2497">
        <v>22.4</v>
      </c>
      <c r="I2497">
        <v>2.8</v>
      </c>
      <c r="J2497">
        <v>86</v>
      </c>
      <c r="K2497">
        <v>76</v>
      </c>
      <c r="L2497">
        <v>75</v>
      </c>
      <c r="M2497">
        <v>75.752139999999997</v>
      </c>
      <c r="N2497" s="4">
        <v>4440</v>
      </c>
      <c r="O2497" s="1">
        <v>0.57533999999999996</v>
      </c>
      <c r="P2497" s="1">
        <v>3.0482800000000001</v>
      </c>
      <c r="Q2497" s="1">
        <v>51852.468000000001</v>
      </c>
      <c r="R2497" s="1"/>
    </row>
    <row r="2498" spans="1:18" x14ac:dyDescent="0.2">
      <c r="A2498" t="s">
        <v>172</v>
      </c>
      <c r="B2498">
        <v>2014</v>
      </c>
      <c r="C2498" t="s">
        <v>25</v>
      </c>
      <c r="D2498" s="1">
        <v>66.210160000000002</v>
      </c>
      <c r="E2498" s="1">
        <v>199.72239999999999</v>
      </c>
      <c r="F2498" s="2">
        <v>4.4775000000000002E-2</v>
      </c>
      <c r="G2498" s="2">
        <v>1.3611899999999999</v>
      </c>
      <c r="H2498">
        <v>22.5</v>
      </c>
      <c r="I2498">
        <v>3.1</v>
      </c>
      <c r="J2498">
        <v>88</v>
      </c>
      <c r="K2498">
        <v>88</v>
      </c>
      <c r="L2498">
        <v>88</v>
      </c>
      <c r="M2498">
        <v>78.280810000000002</v>
      </c>
      <c r="N2498" s="4">
        <v>4810</v>
      </c>
      <c r="O2498" s="1">
        <v>1.00353</v>
      </c>
      <c r="P2498" s="1">
        <v>4.1494099999999996</v>
      </c>
      <c r="Q2498" s="1">
        <v>52280.824000000001</v>
      </c>
      <c r="R2498" s="1"/>
    </row>
    <row r="2499" spans="1:18" x14ac:dyDescent="0.2">
      <c r="A2499" t="s">
        <v>172</v>
      </c>
      <c r="B2499">
        <v>2015</v>
      </c>
      <c r="C2499" t="s">
        <v>25</v>
      </c>
      <c r="D2499" s="1">
        <v>66.518039999999999</v>
      </c>
      <c r="E2499" s="1">
        <v>197.30410000000001</v>
      </c>
      <c r="F2499" s="2">
        <v>4.265E-2</v>
      </c>
      <c r="G2499" s="2">
        <v>1.46244</v>
      </c>
      <c r="H2499">
        <v>22.6</v>
      </c>
      <c r="I2499">
        <v>3.4</v>
      </c>
      <c r="J2499">
        <v>84</v>
      </c>
      <c r="K2499">
        <v>89</v>
      </c>
      <c r="L2499">
        <v>89</v>
      </c>
      <c r="M2499">
        <v>79.914760000000001</v>
      </c>
      <c r="N2499" s="4">
        <v>5190</v>
      </c>
      <c r="O2499" s="1">
        <v>1.14297</v>
      </c>
      <c r="P2499" s="1">
        <v>5.19712</v>
      </c>
      <c r="Q2499" s="1">
        <v>52680.725999999901</v>
      </c>
      <c r="R2499" s="1"/>
    </row>
    <row r="2500" spans="1:18" x14ac:dyDescent="0.2">
      <c r="A2500" t="s">
        <v>172</v>
      </c>
      <c r="B2500">
        <v>2016</v>
      </c>
      <c r="C2500" t="s">
        <v>25</v>
      </c>
      <c r="D2500" s="1">
        <v>66.802130000000005</v>
      </c>
      <c r="E2500" s="1">
        <v>194.9528</v>
      </c>
      <c r="F2500" s="2">
        <v>4.0934999999999999E-2</v>
      </c>
      <c r="G2500" s="2">
        <v>1.60395</v>
      </c>
      <c r="H2500">
        <v>22.6</v>
      </c>
      <c r="I2500">
        <v>3.7</v>
      </c>
      <c r="J2500">
        <v>91</v>
      </c>
      <c r="K2500">
        <v>89</v>
      </c>
      <c r="L2500">
        <v>90</v>
      </c>
      <c r="M2500">
        <v>80.844259999999906</v>
      </c>
      <c r="N2500" s="4">
        <v>5570</v>
      </c>
      <c r="O2500" s="1">
        <v>0.66943999999999904</v>
      </c>
      <c r="P2500" s="1">
        <v>4.7671199999999896</v>
      </c>
      <c r="Q2500" s="1">
        <v>53045.200999999899</v>
      </c>
      <c r="R2500" s="1"/>
    </row>
    <row r="2501" spans="1:18" x14ac:dyDescent="0.2">
      <c r="A2501" t="s">
        <v>173</v>
      </c>
      <c r="B2501">
        <v>2000</v>
      </c>
      <c r="C2501" t="s">
        <v>25</v>
      </c>
      <c r="D2501" s="1">
        <v>62.219729999999998</v>
      </c>
      <c r="E2501" s="1">
        <v>240.8443</v>
      </c>
      <c r="F2501" s="2">
        <v>6.2460000000000002E-2</v>
      </c>
      <c r="G2501" s="2">
        <v>8.3830000000000002E-2</v>
      </c>
      <c r="H2501">
        <v>20.7</v>
      </c>
      <c r="I2501">
        <v>0.3</v>
      </c>
      <c r="J2501">
        <v>71</v>
      </c>
      <c r="K2501">
        <v>74</v>
      </c>
      <c r="L2501">
        <v>74</v>
      </c>
      <c r="M2501">
        <v>79.987069999999903</v>
      </c>
      <c r="N2501" s="4">
        <v>1220</v>
      </c>
      <c r="O2501" s="1">
        <v>0.55426999999999904</v>
      </c>
      <c r="P2501" s="1">
        <v>3.5735699999999899</v>
      </c>
      <c r="Q2501" s="1">
        <v>23941.11</v>
      </c>
      <c r="R2501" s="1"/>
    </row>
    <row r="2502" spans="1:18" x14ac:dyDescent="0.2">
      <c r="A2502" t="s">
        <v>173</v>
      </c>
      <c r="B2502">
        <v>2001</v>
      </c>
      <c r="C2502" t="s">
        <v>25</v>
      </c>
      <c r="D2502" s="1">
        <v>62.856110000000001</v>
      </c>
      <c r="E2502" s="1">
        <v>234.44990000000001</v>
      </c>
      <c r="F2502" s="2">
        <v>5.9514999999999998E-2</v>
      </c>
      <c r="G2502" s="2">
        <v>9.0939999999999993E-2</v>
      </c>
      <c r="H2502">
        <v>20.8</v>
      </c>
      <c r="I2502">
        <v>0.3</v>
      </c>
      <c r="J2502">
        <v>71</v>
      </c>
      <c r="K2502">
        <v>73</v>
      </c>
      <c r="L2502">
        <v>72</v>
      </c>
      <c r="M2502">
        <v>80.588930000000005</v>
      </c>
      <c r="N2502" s="4">
        <v>1280</v>
      </c>
      <c r="O2502" s="1">
        <v>0.66637999999999997</v>
      </c>
      <c r="P2502" s="1">
        <v>4.3485100000000001</v>
      </c>
      <c r="Q2502" s="1">
        <v>24347.106</v>
      </c>
      <c r="R2502" s="1"/>
    </row>
    <row r="2503" spans="1:18" x14ac:dyDescent="0.2">
      <c r="A2503" t="s">
        <v>173</v>
      </c>
      <c r="B2503">
        <v>2002</v>
      </c>
      <c r="C2503" t="s">
        <v>25</v>
      </c>
      <c r="D2503" s="1">
        <v>62.753599999999999</v>
      </c>
      <c r="E2503" s="1">
        <v>242.15389999999999</v>
      </c>
      <c r="F2503" s="2">
        <v>5.6959999999999997E-2</v>
      </c>
      <c r="G2503" s="2">
        <v>0.192</v>
      </c>
      <c r="H2503">
        <v>20.9</v>
      </c>
      <c r="I2503">
        <v>0.4</v>
      </c>
      <c r="J2503">
        <v>71</v>
      </c>
      <c r="K2503">
        <v>72</v>
      </c>
      <c r="L2503">
        <v>72</v>
      </c>
      <c r="M2503">
        <v>81.146349999999998</v>
      </c>
      <c r="N2503" s="4">
        <v>1280</v>
      </c>
      <c r="O2503" s="1">
        <v>0.90422999999999998</v>
      </c>
      <c r="P2503" s="1">
        <v>4.49261</v>
      </c>
      <c r="Q2503" s="1">
        <v>24725.627</v>
      </c>
      <c r="R2503" s="1"/>
    </row>
    <row r="2504" spans="1:18" x14ac:dyDescent="0.2">
      <c r="A2504" t="s">
        <v>173</v>
      </c>
      <c r="B2504">
        <v>2003</v>
      </c>
      <c r="C2504" t="s">
        <v>25</v>
      </c>
      <c r="D2504" s="1">
        <v>63.856900000000003</v>
      </c>
      <c r="E2504" s="1">
        <v>225.18770000000001</v>
      </c>
      <c r="F2504" s="2">
        <v>5.4725000000000003E-2</v>
      </c>
      <c r="G2504" s="2">
        <v>0.19796</v>
      </c>
      <c r="H2504">
        <v>21</v>
      </c>
      <c r="I2504">
        <v>0.4</v>
      </c>
      <c r="J2504">
        <v>75</v>
      </c>
      <c r="K2504">
        <v>76</v>
      </c>
      <c r="L2504">
        <v>78</v>
      </c>
      <c r="M2504">
        <v>81.698520000000002</v>
      </c>
      <c r="N2504" s="4">
        <v>1340</v>
      </c>
      <c r="O2504" s="1">
        <v>0.75309999999999999</v>
      </c>
      <c r="P2504" s="1">
        <v>4.3984399999999999</v>
      </c>
      <c r="Q2504" s="1">
        <v>25080.871999999999</v>
      </c>
      <c r="R2504" s="1"/>
    </row>
    <row r="2505" spans="1:18" x14ac:dyDescent="0.2">
      <c r="A2505" t="s">
        <v>173</v>
      </c>
      <c r="B2505">
        <v>2004</v>
      </c>
      <c r="C2505" t="s">
        <v>25</v>
      </c>
      <c r="D2505" s="1">
        <v>64.314409999999995</v>
      </c>
      <c r="E2505" s="1">
        <v>220.76779999999999</v>
      </c>
      <c r="F2505" s="2">
        <v>5.2470000000000003E-2</v>
      </c>
      <c r="G2505" s="2">
        <v>0.22549</v>
      </c>
      <c r="H2505">
        <v>21.1</v>
      </c>
      <c r="I2505">
        <v>0.5</v>
      </c>
      <c r="J2505">
        <v>73</v>
      </c>
      <c r="K2505">
        <v>80</v>
      </c>
      <c r="L2505">
        <v>80</v>
      </c>
      <c r="M2505">
        <v>82.245319999999893</v>
      </c>
      <c r="N2505" s="4">
        <v>1410</v>
      </c>
      <c r="O2505" s="1">
        <v>0.73792000000000002</v>
      </c>
      <c r="P2505" s="1">
        <v>4.6154299999999999</v>
      </c>
      <c r="Q2505" s="1">
        <v>25419.343999999899</v>
      </c>
      <c r="R2505" s="1"/>
    </row>
    <row r="2506" spans="1:18" x14ac:dyDescent="0.2">
      <c r="A2506" t="s">
        <v>173</v>
      </c>
      <c r="B2506">
        <v>2005</v>
      </c>
      <c r="C2506" t="s">
        <v>25</v>
      </c>
      <c r="D2506" s="1">
        <v>65.064509999999999</v>
      </c>
      <c r="E2506" s="1">
        <v>210.44</v>
      </c>
      <c r="F2506" s="2">
        <v>5.0224999999999999E-2</v>
      </c>
      <c r="G2506" s="2">
        <v>0.22439999999999999</v>
      </c>
      <c r="H2506">
        <v>21.2</v>
      </c>
      <c r="I2506">
        <v>0.5</v>
      </c>
      <c r="J2506">
        <v>74</v>
      </c>
      <c r="K2506">
        <v>78</v>
      </c>
      <c r="L2506">
        <v>75</v>
      </c>
      <c r="M2506">
        <v>82.786630000000002</v>
      </c>
      <c r="N2506" s="4">
        <v>1500</v>
      </c>
      <c r="O2506" s="1">
        <v>0.85916999999999999</v>
      </c>
      <c r="P2506" s="1">
        <v>4.5066699999999997</v>
      </c>
      <c r="Q2506" s="1">
        <v>25744.5</v>
      </c>
      <c r="R2506" s="1"/>
    </row>
    <row r="2507" spans="1:18" x14ac:dyDescent="0.2">
      <c r="A2507" t="s">
        <v>173</v>
      </c>
      <c r="B2507">
        <v>2006</v>
      </c>
      <c r="C2507" t="s">
        <v>25</v>
      </c>
      <c r="D2507" s="1">
        <v>65.764489999999995</v>
      </c>
      <c r="E2507" s="1">
        <v>201.45580000000001</v>
      </c>
      <c r="F2507" s="2">
        <v>4.7684999999999998E-2</v>
      </c>
      <c r="G2507" s="2">
        <v>0.19369</v>
      </c>
      <c r="H2507">
        <v>21.3</v>
      </c>
      <c r="I2507">
        <v>0.6</v>
      </c>
      <c r="J2507">
        <v>85</v>
      </c>
      <c r="K2507">
        <v>91</v>
      </c>
      <c r="L2507">
        <v>89</v>
      </c>
      <c r="M2507">
        <v>83.32235</v>
      </c>
      <c r="N2507" s="4">
        <v>1580</v>
      </c>
      <c r="O2507" s="1">
        <v>0.96623999999999999</v>
      </c>
      <c r="P2507" s="1">
        <v>4.04251</v>
      </c>
      <c r="Q2507" s="1">
        <v>26066.692999999999</v>
      </c>
      <c r="R2507" s="1"/>
    </row>
    <row r="2508" spans="1:18" x14ac:dyDescent="0.2">
      <c r="A2508" t="s">
        <v>173</v>
      </c>
      <c r="B2508">
        <v>2007</v>
      </c>
      <c r="C2508" t="s">
        <v>25</v>
      </c>
      <c r="D2508" s="1">
        <v>66.401480000000006</v>
      </c>
      <c r="E2508" s="1">
        <v>193.78899999999999</v>
      </c>
      <c r="F2508" s="2">
        <v>4.5150000000000003E-2</v>
      </c>
      <c r="G2508" s="2">
        <v>0.20129</v>
      </c>
      <c r="H2508">
        <v>21.4</v>
      </c>
      <c r="I2508">
        <v>0.7</v>
      </c>
      <c r="J2508">
        <v>81</v>
      </c>
      <c r="K2508">
        <v>82</v>
      </c>
      <c r="L2508">
        <v>82</v>
      </c>
      <c r="M2508">
        <v>83.852419999999995</v>
      </c>
      <c r="N2508" s="4">
        <v>1670</v>
      </c>
      <c r="O2508" s="1">
        <v>0.77366999999999997</v>
      </c>
      <c r="P2508" s="1">
        <v>4.1895899999999999</v>
      </c>
      <c r="Q2508" s="1">
        <v>26382.580999999998</v>
      </c>
      <c r="R2508" s="1"/>
    </row>
    <row r="2509" spans="1:18" x14ac:dyDescent="0.2">
      <c r="A2509" t="s">
        <v>173</v>
      </c>
      <c r="B2509">
        <v>2008</v>
      </c>
      <c r="C2509" t="s">
        <v>25</v>
      </c>
      <c r="D2509" s="1">
        <v>66.946659999999994</v>
      </c>
      <c r="E2509" s="1">
        <v>188.00530000000001</v>
      </c>
      <c r="F2509" s="2">
        <v>4.2520000000000002E-2</v>
      </c>
      <c r="G2509" s="2">
        <v>0.20341999999999999</v>
      </c>
      <c r="H2509">
        <v>21.6</v>
      </c>
      <c r="I2509">
        <v>0.7</v>
      </c>
      <c r="J2509">
        <v>79</v>
      </c>
      <c r="K2509">
        <v>82</v>
      </c>
      <c r="L2509">
        <v>82</v>
      </c>
      <c r="M2509">
        <v>84.376639999999995</v>
      </c>
      <c r="N2509" s="4">
        <v>1780</v>
      </c>
      <c r="O2509" s="1">
        <v>0.81125000000000003</v>
      </c>
      <c r="P2509" s="1">
        <v>4.3545199999999999</v>
      </c>
      <c r="Q2509" s="1">
        <v>26666.576000000001</v>
      </c>
      <c r="R2509" s="1"/>
    </row>
    <row r="2510" spans="1:18" x14ac:dyDescent="0.2">
      <c r="A2510" t="s">
        <v>173</v>
      </c>
      <c r="B2510">
        <v>2009</v>
      </c>
      <c r="C2510" t="s">
        <v>25</v>
      </c>
      <c r="D2510" s="1">
        <v>67.448419999999999</v>
      </c>
      <c r="E2510" s="1">
        <v>182.6575</v>
      </c>
      <c r="F2510" s="2">
        <v>4.0075E-2</v>
      </c>
      <c r="G2510" s="2">
        <v>0.21959000000000001</v>
      </c>
      <c r="H2510">
        <v>21.7</v>
      </c>
      <c r="I2510">
        <v>0.8</v>
      </c>
      <c r="J2510">
        <v>90</v>
      </c>
      <c r="K2510">
        <v>93</v>
      </c>
      <c r="L2510">
        <v>89</v>
      </c>
      <c r="M2510">
        <v>84.894880000000001</v>
      </c>
      <c r="N2510" s="4">
        <v>1870</v>
      </c>
      <c r="O2510" s="1">
        <v>0.90856000000000003</v>
      </c>
      <c r="P2510" s="1">
        <v>4.4505999999999997</v>
      </c>
      <c r="Q2510" s="1">
        <v>26883.535</v>
      </c>
      <c r="R2510" s="1"/>
    </row>
    <row r="2511" spans="1:18" x14ac:dyDescent="0.2">
      <c r="A2511" t="s">
        <v>173</v>
      </c>
      <c r="B2511">
        <v>2010</v>
      </c>
      <c r="C2511" t="s">
        <v>25</v>
      </c>
      <c r="D2511" s="1">
        <v>67.904380000000003</v>
      </c>
      <c r="E2511" s="1">
        <v>178.00450000000001</v>
      </c>
      <c r="F2511" s="2">
        <v>3.7920000000000002E-2</v>
      </c>
      <c r="G2511" s="2">
        <v>0.22710999999999901</v>
      </c>
      <c r="H2511">
        <v>21.8</v>
      </c>
      <c r="I2511">
        <v>0.9</v>
      </c>
      <c r="J2511">
        <v>86</v>
      </c>
      <c r="K2511">
        <v>83</v>
      </c>
      <c r="L2511">
        <v>82</v>
      </c>
      <c r="M2511">
        <v>85.407039999999995</v>
      </c>
      <c r="N2511" s="4">
        <v>1960</v>
      </c>
      <c r="O2511" s="1">
        <v>0.90185000000000004</v>
      </c>
      <c r="P2511" s="1">
        <v>4.9747699999999897</v>
      </c>
      <c r="Q2511" s="1">
        <v>27013.212</v>
      </c>
      <c r="R2511" s="1"/>
    </row>
    <row r="2512" spans="1:18" x14ac:dyDescent="0.2">
      <c r="A2512" t="s">
        <v>173</v>
      </c>
      <c r="B2512">
        <v>2011</v>
      </c>
      <c r="C2512" t="s">
        <v>25</v>
      </c>
      <c r="D2512" s="1">
        <v>68.311440000000005</v>
      </c>
      <c r="E2512" s="1">
        <v>173.33189999999999</v>
      </c>
      <c r="F2512" s="2">
        <v>3.6389999999999999E-2</v>
      </c>
      <c r="G2512" s="2">
        <v>0.24470999999999901</v>
      </c>
      <c r="H2512">
        <v>21.9</v>
      </c>
      <c r="I2512">
        <v>1</v>
      </c>
      <c r="J2512">
        <v>88</v>
      </c>
      <c r="K2512">
        <v>92</v>
      </c>
      <c r="L2512">
        <v>92</v>
      </c>
      <c r="M2512">
        <v>85.913030000000006</v>
      </c>
      <c r="N2512" s="4">
        <v>2060</v>
      </c>
      <c r="O2512" s="1">
        <v>0.90866999999999998</v>
      </c>
      <c r="P2512" s="1">
        <v>5.0784399999999996</v>
      </c>
      <c r="Q2512" s="1">
        <v>27041.22</v>
      </c>
      <c r="R2512" s="1"/>
    </row>
    <row r="2513" spans="1:18" x14ac:dyDescent="0.2">
      <c r="A2513" t="s">
        <v>173</v>
      </c>
      <c r="B2513">
        <v>2012</v>
      </c>
      <c r="C2513" t="s">
        <v>25</v>
      </c>
      <c r="D2513" s="1">
        <v>68.70232</v>
      </c>
      <c r="E2513" s="1">
        <v>168.5386</v>
      </c>
      <c r="F2513" s="2">
        <v>3.5215000000000003E-2</v>
      </c>
      <c r="G2513" s="2">
        <v>0.25377</v>
      </c>
      <c r="H2513">
        <v>22</v>
      </c>
      <c r="I2513">
        <v>1.1000000000000001</v>
      </c>
      <c r="J2513">
        <v>86</v>
      </c>
      <c r="K2513">
        <v>90</v>
      </c>
      <c r="L2513">
        <v>90</v>
      </c>
      <c r="M2513">
        <v>86.412930000000003</v>
      </c>
      <c r="N2513" s="4">
        <v>2210</v>
      </c>
      <c r="O2513" s="1">
        <v>0.90576000000000001</v>
      </c>
      <c r="P2513" s="1">
        <v>5.1700999999999997</v>
      </c>
      <c r="Q2513" s="1">
        <v>26989.162999999899</v>
      </c>
      <c r="R2513" s="1"/>
    </row>
    <row r="2514" spans="1:18" x14ac:dyDescent="0.2">
      <c r="A2514" t="s">
        <v>173</v>
      </c>
      <c r="B2514">
        <v>2013</v>
      </c>
      <c r="C2514" t="s">
        <v>25</v>
      </c>
      <c r="D2514" s="1">
        <v>69.058329999999998</v>
      </c>
      <c r="E2514" s="1">
        <v>164.14410000000001</v>
      </c>
      <c r="F2514" s="2">
        <v>3.4139999999999997E-2</v>
      </c>
      <c r="G2514" s="2">
        <v>0.26794000000000001</v>
      </c>
      <c r="H2514">
        <v>22.1</v>
      </c>
      <c r="I2514">
        <v>1.2</v>
      </c>
      <c r="J2514">
        <v>88</v>
      </c>
      <c r="K2514">
        <v>92</v>
      </c>
      <c r="L2514">
        <v>92</v>
      </c>
      <c r="M2514">
        <v>86.906359999999907</v>
      </c>
      <c r="N2514" s="4">
        <v>2350</v>
      </c>
      <c r="O2514" s="1">
        <v>0.87031000000000003</v>
      </c>
      <c r="P2514" s="1">
        <v>5.3247400000000003</v>
      </c>
      <c r="Q2514" s="1">
        <v>26916.7929999999</v>
      </c>
      <c r="R2514" s="1"/>
    </row>
    <row r="2515" spans="1:18" x14ac:dyDescent="0.2">
      <c r="A2515" t="s">
        <v>173</v>
      </c>
      <c r="B2515">
        <v>2014</v>
      </c>
      <c r="C2515" t="s">
        <v>25</v>
      </c>
      <c r="D2515" s="1">
        <v>69.39931</v>
      </c>
      <c r="E2515" s="1">
        <v>160.11089999999999</v>
      </c>
      <c r="F2515" s="2">
        <v>3.3000000000000002E-2</v>
      </c>
      <c r="G2515" s="2">
        <v>0.27877999999999997</v>
      </c>
      <c r="H2515">
        <v>22.2</v>
      </c>
      <c r="I2515">
        <v>1.4</v>
      </c>
      <c r="J2515">
        <v>88</v>
      </c>
      <c r="K2515">
        <v>92</v>
      </c>
      <c r="L2515">
        <v>92</v>
      </c>
      <c r="M2515">
        <v>87.393259999999998</v>
      </c>
      <c r="N2515" s="4">
        <v>2560</v>
      </c>
      <c r="O2515" s="1">
        <v>0.99282000000000004</v>
      </c>
      <c r="P2515" s="1">
        <v>5.7678500000000001</v>
      </c>
      <c r="Q2515" s="1">
        <v>26905.977999999999</v>
      </c>
      <c r="R2515" s="1"/>
    </row>
    <row r="2516" spans="1:18" x14ac:dyDescent="0.2">
      <c r="A2516" t="s">
        <v>173</v>
      </c>
      <c r="B2516">
        <v>2015</v>
      </c>
      <c r="C2516" t="s">
        <v>25</v>
      </c>
      <c r="D2516" s="1">
        <v>69.021039999999999</v>
      </c>
      <c r="E2516" s="1">
        <v>166.18369999999999</v>
      </c>
      <c r="F2516" s="2">
        <v>3.1924999999999898E-2</v>
      </c>
      <c r="G2516" s="2">
        <v>0.27776999999999902</v>
      </c>
      <c r="H2516">
        <v>22.4</v>
      </c>
      <c r="I2516">
        <v>1.5</v>
      </c>
      <c r="J2516">
        <v>85</v>
      </c>
      <c r="K2516">
        <v>90</v>
      </c>
      <c r="L2516">
        <v>91</v>
      </c>
      <c r="M2516">
        <v>87.873329999999996</v>
      </c>
      <c r="N2516" s="4">
        <v>2660</v>
      </c>
      <c r="O2516" s="1">
        <v>1.0345599999999999</v>
      </c>
      <c r="P2516" s="1">
        <v>6.2192699999999999</v>
      </c>
      <c r="Q2516" s="1">
        <v>27015.030999999999</v>
      </c>
      <c r="R2516" s="1"/>
    </row>
    <row r="2517" spans="1:18" x14ac:dyDescent="0.2">
      <c r="A2517" t="s">
        <v>173</v>
      </c>
      <c r="B2517">
        <v>2016</v>
      </c>
      <c r="C2517" t="s">
        <v>25</v>
      </c>
      <c r="D2517" s="1">
        <v>70.206180000000003</v>
      </c>
      <c r="E2517" s="1">
        <v>150.6497</v>
      </c>
      <c r="F2517" s="2">
        <v>2.9874999999999999E-2</v>
      </c>
      <c r="G2517" s="2">
        <v>0.29265000000000002</v>
      </c>
      <c r="H2517">
        <v>22.5</v>
      </c>
      <c r="I2517">
        <v>1.7</v>
      </c>
      <c r="J2517">
        <v>83</v>
      </c>
      <c r="K2517">
        <v>85</v>
      </c>
      <c r="L2517">
        <v>87</v>
      </c>
      <c r="M2517">
        <v>88.346409999999906</v>
      </c>
      <c r="N2517" s="4">
        <v>2680</v>
      </c>
      <c r="O2517" s="1">
        <v>1.1665000000000001</v>
      </c>
      <c r="P2517" s="1">
        <v>6.2784000000000004</v>
      </c>
      <c r="Q2517" s="1">
        <v>27263.432999999899</v>
      </c>
      <c r="R2517" s="1"/>
    </row>
    <row r="2518" spans="1:18" x14ac:dyDescent="0.2">
      <c r="A2518" t="s">
        <v>174</v>
      </c>
      <c r="B2518">
        <v>2000</v>
      </c>
      <c r="C2518" t="s">
        <v>25</v>
      </c>
      <c r="D2518" s="1">
        <v>70.634640000000005</v>
      </c>
      <c r="E2518" s="1">
        <v>203.55070000000001</v>
      </c>
      <c r="F2518" s="2">
        <v>2.0135E-2</v>
      </c>
      <c r="G2518" s="2">
        <v>5.81168</v>
      </c>
      <c r="H2518">
        <v>22.9</v>
      </c>
      <c r="I2518">
        <v>3.1</v>
      </c>
      <c r="J2518">
        <v>94</v>
      </c>
      <c r="K2518">
        <v>97</v>
      </c>
      <c r="L2518">
        <v>97</v>
      </c>
      <c r="M2518">
        <v>93.627489999999995</v>
      </c>
      <c r="N2518" s="4">
        <v>7170</v>
      </c>
      <c r="O2518" s="1">
        <v>1.71153</v>
      </c>
      <c r="P2518" s="1">
        <v>3.1012499999999998</v>
      </c>
      <c r="Q2518" s="1">
        <v>62952.642</v>
      </c>
      <c r="R2518" s="1"/>
    </row>
    <row r="2519" spans="1:18" x14ac:dyDescent="0.2">
      <c r="A2519" t="s">
        <v>174</v>
      </c>
      <c r="B2519">
        <v>2001</v>
      </c>
      <c r="C2519" t="s">
        <v>25</v>
      </c>
      <c r="D2519" s="1">
        <v>70.913420000000002</v>
      </c>
      <c r="E2519" s="1">
        <v>200.51060000000001</v>
      </c>
      <c r="F2519" s="2">
        <v>1.9369999999999998E-2</v>
      </c>
      <c r="G2519" s="2">
        <v>5.8436199999999996</v>
      </c>
      <c r="H2519">
        <v>23</v>
      </c>
      <c r="I2519">
        <v>3.4</v>
      </c>
      <c r="J2519">
        <v>94</v>
      </c>
      <c r="K2519">
        <v>97</v>
      </c>
      <c r="L2519">
        <v>96</v>
      </c>
      <c r="M2519">
        <v>94.074259999999995</v>
      </c>
      <c r="N2519" s="4">
        <v>7450</v>
      </c>
      <c r="O2519" s="1">
        <v>1.6648700000000001</v>
      </c>
      <c r="P2519" s="1">
        <v>3.02623</v>
      </c>
      <c r="Q2519" s="1">
        <v>63539.195999999902</v>
      </c>
      <c r="R2519" s="1"/>
    </row>
    <row r="2520" spans="1:18" x14ac:dyDescent="0.2">
      <c r="A2520" t="s">
        <v>174</v>
      </c>
      <c r="B2520">
        <v>2002</v>
      </c>
      <c r="C2520" t="s">
        <v>25</v>
      </c>
      <c r="D2520" s="1">
        <v>71.190449999999998</v>
      </c>
      <c r="E2520" s="1">
        <v>197.4547</v>
      </c>
      <c r="F2520" s="2">
        <v>1.8565000000000002E-2</v>
      </c>
      <c r="G2520" s="2">
        <v>5.8554300000000001</v>
      </c>
      <c r="H2520">
        <v>23</v>
      </c>
      <c r="I2520">
        <v>3.8</v>
      </c>
      <c r="J2520">
        <v>94</v>
      </c>
      <c r="K2520">
        <v>97</v>
      </c>
      <c r="L2520">
        <v>96</v>
      </c>
      <c r="M2520">
        <v>94.514200000000002</v>
      </c>
      <c r="N2520" s="4">
        <v>7900</v>
      </c>
      <c r="O2520" s="1">
        <v>2.0763699999999998</v>
      </c>
      <c r="P2520" s="1">
        <v>3.3347199999999999</v>
      </c>
      <c r="Q2520" s="1">
        <v>64069.087</v>
      </c>
      <c r="R2520" s="1"/>
    </row>
    <row r="2521" spans="1:18" x14ac:dyDescent="0.2">
      <c r="A2521" t="s">
        <v>174</v>
      </c>
      <c r="B2521">
        <v>2003</v>
      </c>
      <c r="C2521" t="s">
        <v>25</v>
      </c>
      <c r="D2521" s="1">
        <v>71.464100000000002</v>
      </c>
      <c r="E2521" s="1">
        <v>194.4213</v>
      </c>
      <c r="F2521" s="2">
        <v>1.7715000000000002E-2</v>
      </c>
      <c r="G2521" s="2">
        <v>6.0683299999999996</v>
      </c>
      <c r="H2521">
        <v>23.1</v>
      </c>
      <c r="I2521">
        <v>4.2</v>
      </c>
      <c r="J2521">
        <v>96</v>
      </c>
      <c r="K2521">
        <v>98</v>
      </c>
      <c r="L2521">
        <v>98</v>
      </c>
      <c r="M2521">
        <v>94.946860000000001</v>
      </c>
      <c r="N2521" s="4">
        <v>8510</v>
      </c>
      <c r="O2521" s="1">
        <v>2.0455700000000001</v>
      </c>
      <c r="P2521" s="1">
        <v>3.2431299999999998</v>
      </c>
      <c r="Q2521" s="1">
        <v>64549.8659999999</v>
      </c>
      <c r="R2521" s="1"/>
    </row>
    <row r="2522" spans="1:18" x14ac:dyDescent="0.2">
      <c r="A2522" t="s">
        <v>174</v>
      </c>
      <c r="B2522">
        <v>2004</v>
      </c>
      <c r="C2522" t="s">
        <v>25</v>
      </c>
      <c r="D2522" s="1">
        <v>71.412970000000001</v>
      </c>
      <c r="E2522" s="1">
        <v>194.06399999999999</v>
      </c>
      <c r="F2522" s="2">
        <v>1.7049999999999999E-2</v>
      </c>
      <c r="G2522" s="2">
        <v>6.0953400000000002</v>
      </c>
      <c r="H2522">
        <v>23.2</v>
      </c>
      <c r="I2522">
        <v>4.5999999999999996</v>
      </c>
      <c r="J2522">
        <v>96</v>
      </c>
      <c r="K2522">
        <v>98</v>
      </c>
      <c r="L2522">
        <v>98</v>
      </c>
      <c r="M2522">
        <v>95.372050000000002</v>
      </c>
      <c r="N2522" s="4">
        <v>9200</v>
      </c>
      <c r="O2522" s="1">
        <v>2.0125599999999899</v>
      </c>
      <c r="P2522" s="1">
        <v>3.1389399999999998</v>
      </c>
      <c r="Q2522" s="1">
        <v>64995.298999999999</v>
      </c>
      <c r="R2522" s="1"/>
    </row>
    <row r="2523" spans="1:18" x14ac:dyDescent="0.2">
      <c r="A2523" t="s">
        <v>174</v>
      </c>
      <c r="B2523">
        <v>2005</v>
      </c>
      <c r="C2523" t="s">
        <v>25</v>
      </c>
      <c r="D2523" s="1">
        <v>72.300659999999993</v>
      </c>
      <c r="E2523" s="1">
        <v>182.55599999999899</v>
      </c>
      <c r="F2523" s="2">
        <v>1.5934999999999901E-2</v>
      </c>
      <c r="G2523" s="2">
        <v>6.1874000000000002</v>
      </c>
      <c r="H2523">
        <v>23.3</v>
      </c>
      <c r="I2523">
        <v>5</v>
      </c>
      <c r="J2523">
        <v>96</v>
      </c>
      <c r="K2523">
        <v>98</v>
      </c>
      <c r="L2523">
        <v>98</v>
      </c>
      <c r="M2523">
        <v>95.798649999999995</v>
      </c>
      <c r="N2523" s="4">
        <v>9810</v>
      </c>
      <c r="O2523" s="1">
        <v>2.0130599999999998</v>
      </c>
      <c r="P2523" s="1">
        <v>3.1597200000000001</v>
      </c>
      <c r="Q2523" s="1">
        <v>65416.188999999998</v>
      </c>
      <c r="R2523" s="1"/>
    </row>
    <row r="2524" spans="1:18" x14ac:dyDescent="0.2">
      <c r="A2524" t="s">
        <v>174</v>
      </c>
      <c r="B2524">
        <v>2006</v>
      </c>
      <c r="C2524" t="s">
        <v>25</v>
      </c>
      <c r="D2524" s="1">
        <v>72.828850000000003</v>
      </c>
      <c r="E2524" s="1">
        <v>173.97069999999999</v>
      </c>
      <c r="F2524" s="2">
        <v>1.5205E-2</v>
      </c>
      <c r="G2524" s="2">
        <v>6.1014699999999999</v>
      </c>
      <c r="H2524">
        <v>23.4</v>
      </c>
      <c r="I2524">
        <v>5.5</v>
      </c>
      <c r="J2524">
        <v>96</v>
      </c>
      <c r="K2524">
        <v>98</v>
      </c>
      <c r="L2524">
        <v>98</v>
      </c>
      <c r="M2524">
        <v>96.217039999999997</v>
      </c>
      <c r="N2524" s="4">
        <v>10630</v>
      </c>
      <c r="O2524" s="1">
        <v>2.2303099999999998</v>
      </c>
      <c r="P2524" s="1">
        <v>3.0996999999999999</v>
      </c>
      <c r="Q2524" s="1">
        <v>65812.535999999993</v>
      </c>
      <c r="R2524" s="1"/>
    </row>
    <row r="2525" spans="1:18" x14ac:dyDescent="0.2">
      <c r="A2525" t="s">
        <v>174</v>
      </c>
      <c r="B2525">
        <v>2007</v>
      </c>
      <c r="C2525" t="s">
        <v>25</v>
      </c>
      <c r="D2525" s="1">
        <v>73.168639999999996</v>
      </c>
      <c r="E2525" s="1">
        <v>169.71520000000001</v>
      </c>
      <c r="F2525" s="2">
        <v>1.443E-2</v>
      </c>
      <c r="G2525" s="2">
        <v>6.1203199999999898</v>
      </c>
      <c r="H2525">
        <v>23.5</v>
      </c>
      <c r="I2525">
        <v>6</v>
      </c>
      <c r="J2525">
        <v>96</v>
      </c>
      <c r="K2525">
        <v>98</v>
      </c>
      <c r="L2525">
        <v>98</v>
      </c>
      <c r="M2525">
        <v>96.618889999999993</v>
      </c>
      <c r="N2525" s="4">
        <v>11480</v>
      </c>
      <c r="O2525" s="1">
        <v>2.41405</v>
      </c>
      <c r="P2525" s="1">
        <v>3.1927699999999999</v>
      </c>
      <c r="Q2525" s="1">
        <v>66182.066999999995</v>
      </c>
      <c r="R2525" s="1"/>
    </row>
    <row r="2526" spans="1:18" x14ac:dyDescent="0.2">
      <c r="A2526" t="s">
        <v>174</v>
      </c>
      <c r="B2526">
        <v>2008</v>
      </c>
      <c r="C2526" t="s">
        <v>25</v>
      </c>
      <c r="D2526" s="1">
        <v>73.435190000000006</v>
      </c>
      <c r="E2526" s="1">
        <v>166.8991</v>
      </c>
      <c r="F2526" s="2">
        <v>1.3665E-2</v>
      </c>
      <c r="G2526" s="2">
        <v>7.54</v>
      </c>
      <c r="H2526">
        <v>23.6</v>
      </c>
      <c r="I2526">
        <v>6.5</v>
      </c>
      <c r="J2526">
        <v>98</v>
      </c>
      <c r="K2526">
        <v>99</v>
      </c>
      <c r="L2526">
        <v>99</v>
      </c>
      <c r="M2526">
        <v>97.008610000000004</v>
      </c>
      <c r="N2526" s="4">
        <v>11810</v>
      </c>
      <c r="O2526" s="1">
        <v>2.6072599999999899</v>
      </c>
      <c r="P2526" s="1">
        <v>3.4593400000000001</v>
      </c>
      <c r="Q2526" s="1">
        <v>66530.983999999997</v>
      </c>
      <c r="R2526" s="1"/>
    </row>
    <row r="2527" spans="1:18" x14ac:dyDescent="0.2">
      <c r="A2527" t="s">
        <v>174</v>
      </c>
      <c r="B2527">
        <v>2009</v>
      </c>
      <c r="C2527" t="s">
        <v>25</v>
      </c>
      <c r="D2527" s="1">
        <v>73.724009999999893</v>
      </c>
      <c r="E2527" s="1">
        <v>164.1489</v>
      </c>
      <c r="F2527" s="2">
        <v>1.3035E-2</v>
      </c>
      <c r="G2527" s="2">
        <v>6.74</v>
      </c>
      <c r="H2527">
        <v>23.7</v>
      </c>
      <c r="I2527">
        <v>7</v>
      </c>
      <c r="J2527">
        <v>98</v>
      </c>
      <c r="K2527">
        <v>99</v>
      </c>
      <c r="L2527">
        <v>99</v>
      </c>
      <c r="M2527">
        <v>97.388450000000006</v>
      </c>
      <c r="N2527" s="4">
        <v>11780</v>
      </c>
      <c r="O2527" s="1">
        <v>2.64682</v>
      </c>
      <c r="P2527" s="1">
        <v>3.6194000000000002</v>
      </c>
      <c r="Q2527" s="1">
        <v>66866.839000000007</v>
      </c>
      <c r="R2527" s="1"/>
    </row>
    <row r="2528" spans="1:18" x14ac:dyDescent="0.2">
      <c r="A2528" t="s">
        <v>174</v>
      </c>
      <c r="B2528">
        <v>2010</v>
      </c>
      <c r="C2528" t="s">
        <v>25</v>
      </c>
      <c r="D2528" s="1">
        <v>74.020650000000003</v>
      </c>
      <c r="E2528" s="1">
        <v>161.2465</v>
      </c>
      <c r="F2528" s="2">
        <v>1.2475E-2</v>
      </c>
      <c r="G2528" s="2">
        <v>6.7</v>
      </c>
      <c r="H2528">
        <v>23.8</v>
      </c>
      <c r="I2528">
        <v>7.6</v>
      </c>
      <c r="J2528">
        <v>98</v>
      </c>
      <c r="K2528">
        <v>99</v>
      </c>
      <c r="L2528">
        <v>99</v>
      </c>
      <c r="M2528">
        <v>97.758380000000002</v>
      </c>
      <c r="N2528" s="4">
        <v>12660</v>
      </c>
      <c r="O2528" s="1">
        <v>2.5009600000000001</v>
      </c>
      <c r="P2528" s="1">
        <v>3.3900999999999999</v>
      </c>
      <c r="Q2528" s="1">
        <v>67195.027999999904</v>
      </c>
      <c r="R2528" s="1"/>
    </row>
    <row r="2529" spans="1:18" x14ac:dyDescent="0.2">
      <c r="A2529" t="s">
        <v>174</v>
      </c>
      <c r="B2529">
        <v>2011</v>
      </c>
      <c r="C2529" t="s">
        <v>25</v>
      </c>
      <c r="D2529" s="1">
        <v>74.313959999999994</v>
      </c>
      <c r="E2529" s="1">
        <v>158.19999999999999</v>
      </c>
      <c r="F2529" s="2">
        <v>1.2070000000000001E-2</v>
      </c>
      <c r="G2529" s="2">
        <v>7.14</v>
      </c>
      <c r="H2529">
        <v>23.9</v>
      </c>
      <c r="I2529">
        <v>8.1999999999999993</v>
      </c>
      <c r="J2529">
        <v>98</v>
      </c>
      <c r="K2529">
        <v>99</v>
      </c>
      <c r="L2529">
        <v>99</v>
      </c>
      <c r="M2529">
        <v>98.107839999999996</v>
      </c>
      <c r="N2529" s="4">
        <v>13210</v>
      </c>
      <c r="O2529" s="1">
        <v>2.7270699999999999</v>
      </c>
      <c r="P2529" s="1">
        <v>3.56826</v>
      </c>
      <c r="Q2529" s="1">
        <v>67518.387999999904</v>
      </c>
      <c r="R2529" s="1"/>
    </row>
    <row r="2530" spans="1:18" x14ac:dyDescent="0.2">
      <c r="A2530" t="s">
        <v>174</v>
      </c>
      <c r="B2530">
        <v>2012</v>
      </c>
      <c r="C2530" t="s">
        <v>25</v>
      </c>
      <c r="D2530" s="1">
        <v>74.625460000000004</v>
      </c>
      <c r="E2530" s="1">
        <v>155.37139999999999</v>
      </c>
      <c r="F2530" s="2">
        <v>1.1650000000000001E-2</v>
      </c>
      <c r="G2530" s="2">
        <v>7.09</v>
      </c>
      <c r="H2530">
        <v>24</v>
      </c>
      <c r="I2530">
        <v>8.8000000000000007</v>
      </c>
      <c r="J2530">
        <v>98</v>
      </c>
      <c r="K2530">
        <v>99</v>
      </c>
      <c r="L2530">
        <v>99</v>
      </c>
      <c r="M2530">
        <v>98.449019999999905</v>
      </c>
      <c r="N2530" s="4">
        <v>14050</v>
      </c>
      <c r="O2530" s="1">
        <v>2.68024</v>
      </c>
      <c r="P2530" s="1">
        <v>3.5229400000000002</v>
      </c>
      <c r="Q2530" s="1">
        <v>67835.962</v>
      </c>
      <c r="R2530" s="1"/>
    </row>
    <row r="2531" spans="1:18" x14ac:dyDescent="0.2">
      <c r="A2531" t="s">
        <v>174</v>
      </c>
      <c r="B2531">
        <v>2013</v>
      </c>
      <c r="C2531" t="s">
        <v>25</v>
      </c>
      <c r="D2531" s="1">
        <v>74.830500000000001</v>
      </c>
      <c r="E2531" s="1">
        <v>153.96090000000001</v>
      </c>
      <c r="F2531" s="2">
        <v>1.129E-2</v>
      </c>
      <c r="G2531" s="2">
        <v>6.79</v>
      </c>
      <c r="H2531">
        <v>24.1</v>
      </c>
      <c r="I2531">
        <v>9.4</v>
      </c>
      <c r="J2531">
        <v>99</v>
      </c>
      <c r="K2531">
        <v>99</v>
      </c>
      <c r="L2531">
        <v>99</v>
      </c>
      <c r="M2531">
        <v>98.784359999999893</v>
      </c>
      <c r="N2531" s="4">
        <v>14340</v>
      </c>
      <c r="O2531" s="1">
        <v>2.6227499999999999</v>
      </c>
      <c r="P2531" s="1">
        <v>3.4531299999999998</v>
      </c>
      <c r="Q2531" s="1">
        <v>68144.517999999996</v>
      </c>
      <c r="R2531" s="1"/>
    </row>
    <row r="2532" spans="1:18" x14ac:dyDescent="0.2">
      <c r="A2532" t="s">
        <v>174</v>
      </c>
      <c r="B2532">
        <v>2014</v>
      </c>
      <c r="C2532" t="s">
        <v>25</v>
      </c>
      <c r="D2532" s="1">
        <v>75.069119999999998</v>
      </c>
      <c r="E2532" s="1">
        <v>151.40430000000001</v>
      </c>
      <c r="F2532" s="2">
        <v>1.0954999999999999E-2</v>
      </c>
      <c r="G2532" s="2">
        <v>6.9</v>
      </c>
      <c r="H2532">
        <v>24.2</v>
      </c>
      <c r="I2532">
        <v>10</v>
      </c>
      <c r="J2532">
        <v>99</v>
      </c>
      <c r="K2532">
        <v>99</v>
      </c>
      <c r="L2532">
        <v>99</v>
      </c>
      <c r="M2532">
        <v>99.111230000000006</v>
      </c>
      <c r="N2532" s="4">
        <v>14890</v>
      </c>
      <c r="O2532" s="1">
        <v>2.7885599999999999</v>
      </c>
      <c r="P2532" s="1">
        <v>3.6844800000000002</v>
      </c>
      <c r="Q2532" s="1">
        <v>68438.745999999999</v>
      </c>
      <c r="R2532" s="1"/>
    </row>
    <row r="2533" spans="1:18" x14ac:dyDescent="0.2">
      <c r="A2533" t="s">
        <v>174</v>
      </c>
      <c r="B2533">
        <v>2015</v>
      </c>
      <c r="C2533" t="s">
        <v>25</v>
      </c>
      <c r="D2533" s="1">
        <v>75.293009999999995</v>
      </c>
      <c r="E2533" s="1">
        <v>149.01560000000001</v>
      </c>
      <c r="F2533" s="2">
        <v>1.0645E-2</v>
      </c>
      <c r="G2533" s="2">
        <v>6.57</v>
      </c>
      <c r="H2533">
        <v>24.3</v>
      </c>
      <c r="I2533">
        <v>10.7</v>
      </c>
      <c r="J2533">
        <v>99</v>
      </c>
      <c r="K2533">
        <v>99</v>
      </c>
      <c r="L2533">
        <v>99</v>
      </c>
      <c r="M2533">
        <v>99.290210000000002</v>
      </c>
      <c r="N2533" s="4">
        <v>15450</v>
      </c>
      <c r="O2533" s="1">
        <v>2.74871</v>
      </c>
      <c r="P2533" s="1">
        <v>3.6678899999999999</v>
      </c>
      <c r="Q2533" s="1">
        <v>68714.510999999999</v>
      </c>
      <c r="R2533" s="1"/>
    </row>
    <row r="2534" spans="1:18" x14ac:dyDescent="0.2">
      <c r="A2534" t="s">
        <v>174</v>
      </c>
      <c r="B2534">
        <v>2016</v>
      </c>
      <c r="C2534" t="s">
        <v>25</v>
      </c>
      <c r="D2534" s="1">
        <v>75.473849999999999</v>
      </c>
      <c r="E2534" s="1">
        <v>147.41640000000001</v>
      </c>
      <c r="F2534" s="2">
        <v>1.0455000000000001E-2</v>
      </c>
      <c r="G2534" s="2">
        <v>6.57</v>
      </c>
      <c r="H2534">
        <v>24.4</v>
      </c>
      <c r="I2534">
        <v>11.3</v>
      </c>
      <c r="J2534">
        <v>99</v>
      </c>
      <c r="K2534">
        <v>99</v>
      </c>
      <c r="L2534">
        <v>99</v>
      </c>
      <c r="M2534">
        <v>99.373800000000003</v>
      </c>
      <c r="N2534" s="4">
        <v>16160</v>
      </c>
      <c r="O2534" s="1">
        <v>2.8583799999999999</v>
      </c>
      <c r="P2534" s="1">
        <v>3.76331999999999</v>
      </c>
      <c r="Q2534" s="1">
        <v>68971.308000000005</v>
      </c>
      <c r="R2534" s="1"/>
    </row>
    <row r="2535" spans="1:18" x14ac:dyDescent="0.2">
      <c r="A2535" t="s">
        <v>175</v>
      </c>
      <c r="B2535">
        <v>2000</v>
      </c>
      <c r="C2535" t="s">
        <v>26</v>
      </c>
      <c r="D2535" s="1">
        <v>79.649230000000003</v>
      </c>
      <c r="E2535" s="1">
        <v>76.931430000000006</v>
      </c>
      <c r="F2535" s="2">
        <v>5.1850000000000004E-3</v>
      </c>
      <c r="G2535" s="2">
        <v>10.17</v>
      </c>
      <c r="H2535">
        <v>26.2</v>
      </c>
      <c r="I2535">
        <v>9.4</v>
      </c>
      <c r="J2535">
        <v>91</v>
      </c>
      <c r="K2535">
        <v>90</v>
      </c>
      <c r="L2535">
        <v>90</v>
      </c>
      <c r="M2535">
        <v>99.712299999999999</v>
      </c>
      <c r="N2535" s="4">
        <v>25570</v>
      </c>
      <c r="O2535" s="1">
        <v>5.2062599999999897</v>
      </c>
      <c r="P2535" s="1">
        <v>7.6138699999999897</v>
      </c>
      <c r="Q2535" s="1">
        <v>18991.431</v>
      </c>
      <c r="R2535" s="1"/>
    </row>
    <row r="2536" spans="1:18" x14ac:dyDescent="0.2">
      <c r="A2536" t="s">
        <v>175</v>
      </c>
      <c r="B2536">
        <v>2001</v>
      </c>
      <c r="C2536" t="s">
        <v>26</v>
      </c>
      <c r="D2536" s="1">
        <v>80.081319999999906</v>
      </c>
      <c r="E2536" s="1">
        <v>73.546509999999998</v>
      </c>
      <c r="F2536" s="2">
        <v>5.1000000000000004E-3</v>
      </c>
      <c r="G2536" s="2">
        <v>9.5299999999999994</v>
      </c>
      <c r="H2536">
        <v>26.3</v>
      </c>
      <c r="I2536">
        <v>9.6</v>
      </c>
      <c r="J2536">
        <v>92</v>
      </c>
      <c r="K2536">
        <v>91</v>
      </c>
      <c r="L2536">
        <v>92</v>
      </c>
      <c r="M2536">
        <v>99.711240000000004</v>
      </c>
      <c r="N2536" s="4">
        <v>26570</v>
      </c>
      <c r="O2536" s="1">
        <v>5.2146699999999999</v>
      </c>
      <c r="P2536" s="1">
        <v>7.6963100000000004</v>
      </c>
      <c r="Q2536" s="1">
        <v>19194.671999999999</v>
      </c>
      <c r="R2536" s="1"/>
    </row>
    <row r="2537" spans="1:18" x14ac:dyDescent="0.2">
      <c r="A2537" t="s">
        <v>175</v>
      </c>
      <c r="B2537">
        <v>2002</v>
      </c>
      <c r="C2537" t="s">
        <v>26</v>
      </c>
      <c r="D2537" s="1">
        <v>80.151240000000001</v>
      </c>
      <c r="E2537" s="1">
        <v>71.691929999999999</v>
      </c>
      <c r="F2537" s="2">
        <v>5.01499999999999E-3</v>
      </c>
      <c r="G2537" s="2">
        <v>9.84</v>
      </c>
      <c r="H2537">
        <v>26.4</v>
      </c>
      <c r="I2537">
        <v>9.9</v>
      </c>
      <c r="J2537">
        <v>94</v>
      </c>
      <c r="K2537">
        <v>92</v>
      </c>
      <c r="L2537">
        <v>92</v>
      </c>
      <c r="M2537">
        <v>99.712199999999996</v>
      </c>
      <c r="N2537" s="4">
        <v>27940</v>
      </c>
      <c r="O2537" s="1">
        <v>5.4168399999999997</v>
      </c>
      <c r="P2537" s="1">
        <v>7.8932599999999997</v>
      </c>
      <c r="Q2537" s="1">
        <v>19401.367999999999</v>
      </c>
      <c r="R2537" s="1"/>
    </row>
    <row r="2538" spans="1:18" x14ac:dyDescent="0.2">
      <c r="A2538" t="s">
        <v>175</v>
      </c>
      <c r="B2538">
        <v>2003</v>
      </c>
      <c r="C2538" t="s">
        <v>26</v>
      </c>
      <c r="D2538" s="1">
        <v>80.561980000000005</v>
      </c>
      <c r="E2538" s="1">
        <v>69.391759999999906</v>
      </c>
      <c r="F2538" s="2">
        <v>4.9100000000000003E-3</v>
      </c>
      <c r="G2538" s="2">
        <v>9.9700000000000006</v>
      </c>
      <c r="H2538">
        <v>26.5</v>
      </c>
      <c r="I2538">
        <v>10.199999999999999</v>
      </c>
      <c r="J2538">
        <v>94</v>
      </c>
      <c r="K2538">
        <v>92</v>
      </c>
      <c r="L2538">
        <v>93</v>
      </c>
      <c r="M2538">
        <v>99.734350000000006</v>
      </c>
      <c r="N2538" s="4">
        <v>28860</v>
      </c>
      <c r="O2538" s="1">
        <v>5.3790100000000001</v>
      </c>
      <c r="P2538" s="1">
        <v>7.9044100000000004</v>
      </c>
      <c r="Q2538" s="1">
        <v>19624.166000000001</v>
      </c>
      <c r="R2538" s="1"/>
    </row>
    <row r="2539" spans="1:18" x14ac:dyDescent="0.2">
      <c r="A2539" t="s">
        <v>175</v>
      </c>
      <c r="B2539">
        <v>2004</v>
      </c>
      <c r="C2539" t="s">
        <v>26</v>
      </c>
      <c r="D2539" s="1">
        <v>80.842699999999994</v>
      </c>
      <c r="E2539" s="1">
        <v>67.452789999999993</v>
      </c>
      <c r="F2539" s="2">
        <v>4.8049999999999898E-3</v>
      </c>
      <c r="G2539" s="2">
        <v>9.84</v>
      </c>
      <c r="H2539">
        <v>26.6</v>
      </c>
      <c r="I2539">
        <v>10.4</v>
      </c>
      <c r="J2539">
        <v>94</v>
      </c>
      <c r="K2539">
        <v>92</v>
      </c>
      <c r="L2539">
        <v>92</v>
      </c>
      <c r="M2539">
        <v>99.756339999999994</v>
      </c>
      <c r="N2539" s="4">
        <v>30430</v>
      </c>
      <c r="O2539" s="1">
        <v>5.5424199999999999</v>
      </c>
      <c r="P2539" s="1">
        <v>8.1095899999999901</v>
      </c>
      <c r="Q2539" s="1">
        <v>19879.648999999899</v>
      </c>
      <c r="R2539" s="1"/>
    </row>
    <row r="2540" spans="1:18" x14ac:dyDescent="0.2">
      <c r="A2540" t="s">
        <v>175</v>
      </c>
      <c r="B2540">
        <v>2005</v>
      </c>
      <c r="C2540" t="s">
        <v>26</v>
      </c>
      <c r="D2540" s="1">
        <v>80.968729999999994</v>
      </c>
      <c r="E2540" s="1">
        <v>68.129269999999906</v>
      </c>
      <c r="F2540" s="2">
        <v>4.6899999999999997E-3</v>
      </c>
      <c r="G2540" s="2">
        <v>10.3</v>
      </c>
      <c r="H2540">
        <v>26.7</v>
      </c>
      <c r="I2540">
        <v>10.6</v>
      </c>
      <c r="J2540">
        <v>94</v>
      </c>
      <c r="K2540">
        <v>92</v>
      </c>
      <c r="L2540">
        <v>92</v>
      </c>
      <c r="M2540">
        <v>99.778139999999993</v>
      </c>
      <c r="N2540" s="4">
        <v>31360</v>
      </c>
      <c r="O2540" s="1">
        <v>5.4653900000000002</v>
      </c>
      <c r="P2540" s="1">
        <v>7.9901200000000001</v>
      </c>
      <c r="Q2540" s="1">
        <v>20178.54</v>
      </c>
      <c r="R2540" s="1"/>
    </row>
    <row r="2541" spans="1:18" x14ac:dyDescent="0.2">
      <c r="A2541" t="s">
        <v>175</v>
      </c>
      <c r="B2541">
        <v>2006</v>
      </c>
      <c r="C2541" t="s">
        <v>26</v>
      </c>
      <c r="D2541" s="1">
        <v>81.449389999999994</v>
      </c>
      <c r="E2541" s="1">
        <v>64.803969999999893</v>
      </c>
      <c r="F2541" s="2">
        <v>4.5799999999999999E-3</v>
      </c>
      <c r="G2541" s="2">
        <v>10.31</v>
      </c>
      <c r="H2541">
        <v>26.7</v>
      </c>
      <c r="I2541">
        <v>10.8</v>
      </c>
      <c r="J2541">
        <v>94</v>
      </c>
      <c r="K2541">
        <v>92</v>
      </c>
      <c r="L2541">
        <v>92</v>
      </c>
      <c r="M2541">
        <v>99.799769999999995</v>
      </c>
      <c r="N2541" s="4">
        <v>32970</v>
      </c>
      <c r="O2541" s="1">
        <v>5.4573700000000001</v>
      </c>
      <c r="P2541" s="1">
        <v>7.9893799999999997</v>
      </c>
      <c r="Q2541" s="1">
        <v>20526.303</v>
      </c>
      <c r="R2541" s="1"/>
    </row>
    <row r="2542" spans="1:18" x14ac:dyDescent="0.2">
      <c r="A2542" t="s">
        <v>175</v>
      </c>
      <c r="B2542">
        <v>2007</v>
      </c>
      <c r="C2542" t="s">
        <v>26</v>
      </c>
      <c r="D2542" s="1">
        <v>81.493489999999994</v>
      </c>
      <c r="E2542" s="1">
        <v>65.107860000000002</v>
      </c>
      <c r="F2542" s="2">
        <v>4.47E-3</v>
      </c>
      <c r="G2542" s="2">
        <v>10.56</v>
      </c>
      <c r="H2542">
        <v>26.8</v>
      </c>
      <c r="I2542">
        <v>11</v>
      </c>
      <c r="J2542">
        <v>94</v>
      </c>
      <c r="K2542">
        <v>92</v>
      </c>
      <c r="L2542">
        <v>92</v>
      </c>
      <c r="M2542">
        <v>99.821250000000006</v>
      </c>
      <c r="N2542" s="4">
        <v>34930</v>
      </c>
      <c r="O2542" s="1">
        <v>5.5914199999999896</v>
      </c>
      <c r="P2542" s="1">
        <v>8.0675799999999995</v>
      </c>
      <c r="Q2542" s="1">
        <v>20916.343999999899</v>
      </c>
      <c r="R2542" s="1"/>
    </row>
    <row r="2543" spans="1:18" x14ac:dyDescent="0.2">
      <c r="A2543" t="s">
        <v>175</v>
      </c>
      <c r="B2543">
        <v>2008</v>
      </c>
      <c r="C2543" t="s">
        <v>26</v>
      </c>
      <c r="D2543" s="1">
        <v>81.471829999999997</v>
      </c>
      <c r="E2543" s="1">
        <v>64.382379999999998</v>
      </c>
      <c r="F2543" s="2">
        <v>4.3600000000000002E-3</v>
      </c>
      <c r="G2543" s="2">
        <v>10.76</v>
      </c>
      <c r="H2543">
        <v>26.8</v>
      </c>
      <c r="I2543">
        <v>11.1</v>
      </c>
      <c r="J2543">
        <v>94</v>
      </c>
      <c r="K2543">
        <v>92</v>
      </c>
      <c r="L2543">
        <v>92</v>
      </c>
      <c r="M2543">
        <v>99.842550000000003</v>
      </c>
      <c r="N2543" s="4">
        <v>35930</v>
      </c>
      <c r="O2543" s="1">
        <v>5.6964100000000002</v>
      </c>
      <c r="P2543" s="1">
        <v>8.2558000000000007</v>
      </c>
      <c r="Q2543" s="1">
        <v>21332.281999999999</v>
      </c>
      <c r="R2543" s="1"/>
    </row>
    <row r="2544" spans="1:18" x14ac:dyDescent="0.2">
      <c r="A2544" t="s">
        <v>175</v>
      </c>
      <c r="B2544">
        <v>2009</v>
      </c>
      <c r="C2544" t="s">
        <v>26</v>
      </c>
      <c r="D2544" s="1">
        <v>81.880719999999997</v>
      </c>
      <c r="E2544" s="1">
        <v>64.765150000000006</v>
      </c>
      <c r="F2544" s="2">
        <v>4.2700000000000004E-3</v>
      </c>
      <c r="G2544" s="2">
        <v>10.62</v>
      </c>
      <c r="H2544">
        <v>26.9</v>
      </c>
      <c r="I2544">
        <v>11.3</v>
      </c>
      <c r="J2544">
        <v>94</v>
      </c>
      <c r="K2544">
        <v>92</v>
      </c>
      <c r="L2544">
        <v>92</v>
      </c>
      <c r="M2544">
        <v>99.863669999999999</v>
      </c>
      <c r="N2544" s="4">
        <v>38890</v>
      </c>
      <c r="O2544" s="1">
        <v>5.9339199999999996</v>
      </c>
      <c r="P2544" s="1">
        <v>8.5632199999999994</v>
      </c>
      <c r="Q2544" s="1">
        <v>21750.850999999999</v>
      </c>
      <c r="R2544" s="1"/>
    </row>
    <row r="2545" spans="1:18" x14ac:dyDescent="0.2">
      <c r="A2545" t="s">
        <v>175</v>
      </c>
      <c r="B2545">
        <v>2010</v>
      </c>
      <c r="C2545" t="s">
        <v>26</v>
      </c>
      <c r="D2545" s="1">
        <v>82.032659999999893</v>
      </c>
      <c r="E2545" s="1">
        <v>63.062629999999999</v>
      </c>
      <c r="F2545" s="2">
        <v>4.1599999999999996E-3</v>
      </c>
      <c r="G2545" s="2">
        <v>10.52</v>
      </c>
      <c r="H2545">
        <v>26.9</v>
      </c>
      <c r="I2545">
        <v>11.4</v>
      </c>
      <c r="J2545">
        <v>94</v>
      </c>
      <c r="K2545">
        <v>92</v>
      </c>
      <c r="L2545">
        <v>92</v>
      </c>
      <c r="M2545">
        <v>99.884619999999998</v>
      </c>
      <c r="N2545" s="4">
        <v>37800</v>
      </c>
      <c r="O2545" s="1">
        <v>5.7866200000000001</v>
      </c>
      <c r="P2545" s="1">
        <v>8.4308399999999999</v>
      </c>
      <c r="Q2545" s="1">
        <v>22154.679</v>
      </c>
      <c r="R2545" s="1"/>
    </row>
    <row r="2546" spans="1:18" x14ac:dyDescent="0.2">
      <c r="A2546" t="s">
        <v>175</v>
      </c>
      <c r="B2546">
        <v>2011</v>
      </c>
      <c r="C2546" t="s">
        <v>26</v>
      </c>
      <c r="D2546" s="1">
        <v>82.192250000000001</v>
      </c>
      <c r="E2546" s="1">
        <v>61.959719999999997</v>
      </c>
      <c r="F2546" s="2">
        <v>4.0499999999999998E-3</v>
      </c>
      <c r="G2546" s="2">
        <v>10.3</v>
      </c>
      <c r="H2546">
        <v>27</v>
      </c>
      <c r="I2546">
        <v>11.6</v>
      </c>
      <c r="J2546">
        <v>94</v>
      </c>
      <c r="K2546">
        <v>92</v>
      </c>
      <c r="L2546">
        <v>92</v>
      </c>
      <c r="M2546">
        <v>99.9054</v>
      </c>
      <c r="N2546" s="4">
        <v>40280</v>
      </c>
      <c r="O2546" s="1">
        <v>5.9119000000000002</v>
      </c>
      <c r="P2546" s="1">
        <v>8.5415200000000002</v>
      </c>
      <c r="Q2546" s="1">
        <v>22538.001</v>
      </c>
      <c r="R2546" s="1"/>
    </row>
    <row r="2547" spans="1:18" x14ac:dyDescent="0.2">
      <c r="A2547" t="s">
        <v>175</v>
      </c>
      <c r="B2547">
        <v>2012</v>
      </c>
      <c r="C2547" t="s">
        <v>26</v>
      </c>
      <c r="D2547" s="1">
        <v>82.539640000000006</v>
      </c>
      <c r="E2547" s="1">
        <v>59.804209999999998</v>
      </c>
      <c r="F2547" s="2">
        <v>3.9399999999999999E-3</v>
      </c>
      <c r="G2547" s="2">
        <v>10.029999999999999</v>
      </c>
      <c r="H2547">
        <v>27</v>
      </c>
      <c r="I2547">
        <v>11.7</v>
      </c>
      <c r="J2547">
        <v>94</v>
      </c>
      <c r="K2547">
        <v>92</v>
      </c>
      <c r="L2547">
        <v>92</v>
      </c>
      <c r="M2547">
        <v>99.926000000000002</v>
      </c>
      <c r="N2547" s="4">
        <v>41520</v>
      </c>
      <c r="O2547" s="1">
        <v>5.8591699999999998</v>
      </c>
      <c r="P2547" s="1">
        <v>8.6757000000000009</v>
      </c>
      <c r="Q2547" s="1">
        <v>22903.947999999898</v>
      </c>
      <c r="R2547" s="1"/>
    </row>
    <row r="2548" spans="1:18" x14ac:dyDescent="0.2">
      <c r="A2548" t="s">
        <v>175</v>
      </c>
      <c r="B2548">
        <v>2013</v>
      </c>
      <c r="C2548" t="s">
        <v>26</v>
      </c>
      <c r="D2548" s="1">
        <v>82.781549999999996</v>
      </c>
      <c r="E2548" s="1">
        <v>59.591389999999997</v>
      </c>
      <c r="F2548" s="2">
        <v>3.8249999999999998E-3</v>
      </c>
      <c r="G2548" s="2">
        <v>10</v>
      </c>
      <c r="H2548">
        <v>27</v>
      </c>
      <c r="I2548">
        <v>11.9</v>
      </c>
      <c r="J2548">
        <v>94</v>
      </c>
      <c r="K2548">
        <v>91</v>
      </c>
      <c r="L2548">
        <v>91</v>
      </c>
      <c r="M2548">
        <v>99.946449999999999</v>
      </c>
      <c r="N2548" s="4">
        <v>44760</v>
      </c>
      <c r="O2548" s="1">
        <v>5.9165599999999996</v>
      </c>
      <c r="P2548" s="1">
        <v>8.7585599999999992</v>
      </c>
      <c r="Q2548" s="1">
        <v>23254.912999999899</v>
      </c>
      <c r="R2548" s="1"/>
    </row>
    <row r="2549" spans="1:18" x14ac:dyDescent="0.2">
      <c r="A2549" t="s">
        <v>175</v>
      </c>
      <c r="B2549">
        <v>2014</v>
      </c>
      <c r="C2549" t="s">
        <v>26</v>
      </c>
      <c r="D2549" s="1">
        <v>82.670069999999996</v>
      </c>
      <c r="E2549" s="1">
        <v>61.189659999999897</v>
      </c>
      <c r="F2549" s="2">
        <v>3.6849999999999999E-3</v>
      </c>
      <c r="G2549" s="2">
        <v>9.9</v>
      </c>
      <c r="H2549">
        <v>27.1</v>
      </c>
      <c r="I2549">
        <v>12.1</v>
      </c>
      <c r="J2549">
        <v>94</v>
      </c>
      <c r="K2549">
        <v>92</v>
      </c>
      <c r="L2549">
        <v>92</v>
      </c>
      <c r="M2549">
        <v>99.961479999999995</v>
      </c>
      <c r="N2549" s="4">
        <v>45650</v>
      </c>
      <c r="O2549" s="1">
        <v>6.0878199999999998</v>
      </c>
      <c r="P2549" s="1">
        <v>9.0380299999999991</v>
      </c>
      <c r="Q2549" s="1">
        <v>23596.423999999999</v>
      </c>
      <c r="R2549" s="1"/>
    </row>
    <row r="2550" spans="1:18" x14ac:dyDescent="0.2">
      <c r="A2550" t="s">
        <v>175</v>
      </c>
      <c r="B2550">
        <v>2015</v>
      </c>
      <c r="C2550" t="s">
        <v>26</v>
      </c>
      <c r="D2550" s="1">
        <v>82.580830000000006</v>
      </c>
      <c r="E2550" s="1">
        <v>62.169419999999903</v>
      </c>
      <c r="F2550" s="2">
        <v>3.5400000000000002E-3</v>
      </c>
      <c r="G2550" s="2">
        <v>9.68</v>
      </c>
      <c r="H2550">
        <v>27.1</v>
      </c>
      <c r="I2550">
        <v>12.2</v>
      </c>
      <c r="J2550">
        <v>95</v>
      </c>
      <c r="K2550">
        <v>93</v>
      </c>
      <c r="L2550">
        <v>93</v>
      </c>
      <c r="M2550">
        <v>99.97</v>
      </c>
      <c r="N2550" s="4">
        <v>45320</v>
      </c>
      <c r="O2550" s="1">
        <v>6.3534100000000002</v>
      </c>
      <c r="P2550" s="1">
        <v>9.3147399999999898</v>
      </c>
      <c r="Q2550" s="1">
        <v>23932.502</v>
      </c>
      <c r="R2550" s="1"/>
    </row>
    <row r="2551" spans="1:18" x14ac:dyDescent="0.2">
      <c r="A2551" t="s">
        <v>175</v>
      </c>
      <c r="B2551">
        <v>2016</v>
      </c>
      <c r="C2551" t="s">
        <v>26</v>
      </c>
      <c r="D2551" s="1">
        <v>82.900180000000006</v>
      </c>
      <c r="E2551" s="1">
        <v>60.725279999999998</v>
      </c>
      <c r="F2551" s="2">
        <v>3.385E-3</v>
      </c>
      <c r="G2551" s="2">
        <v>9.7899999999999991</v>
      </c>
      <c r="H2551">
        <v>27.1</v>
      </c>
      <c r="I2551">
        <v>12.4</v>
      </c>
      <c r="J2551">
        <v>95</v>
      </c>
      <c r="K2551">
        <v>94</v>
      </c>
      <c r="L2551">
        <v>94</v>
      </c>
      <c r="M2551">
        <v>99.969969999999904</v>
      </c>
      <c r="N2551" s="4">
        <v>46210</v>
      </c>
      <c r="O2551" s="1">
        <v>6.3080299999999996</v>
      </c>
      <c r="P2551" s="1">
        <v>9.1960800000000003</v>
      </c>
      <c r="Q2551" s="1">
        <v>24262.712</v>
      </c>
      <c r="R2551" s="1"/>
    </row>
    <row r="2552" spans="1:18" x14ac:dyDescent="0.2">
      <c r="A2552" t="s">
        <v>176</v>
      </c>
      <c r="B2552">
        <v>2000</v>
      </c>
      <c r="C2552" t="s">
        <v>26</v>
      </c>
      <c r="D2552" s="1">
        <v>73.654209999999907</v>
      </c>
      <c r="E2552" s="1">
        <v>105.1267</v>
      </c>
      <c r="F2552" s="2">
        <v>9.9550000000000003E-3</v>
      </c>
      <c r="G2552" s="2">
        <v>0.35382999999999998</v>
      </c>
      <c r="H2552">
        <v>25.3</v>
      </c>
      <c r="I2552">
        <v>6.4</v>
      </c>
      <c r="J2552">
        <v>99</v>
      </c>
      <c r="K2552">
        <v>99</v>
      </c>
      <c r="L2552">
        <v>99</v>
      </c>
      <c r="M2552">
        <v>99.900009999999995</v>
      </c>
      <c r="N2552" s="4">
        <v>65310</v>
      </c>
      <c r="O2552" s="1">
        <v>2.1406200000000002</v>
      </c>
      <c r="P2552" s="1">
        <v>2.54325</v>
      </c>
      <c r="Q2552" s="1">
        <v>333.16500000000002</v>
      </c>
      <c r="R2552" s="1"/>
    </row>
    <row r="2553" spans="1:18" x14ac:dyDescent="0.2">
      <c r="A2553" t="s">
        <v>176</v>
      </c>
      <c r="B2553">
        <v>2001</v>
      </c>
      <c r="C2553" t="s">
        <v>26</v>
      </c>
      <c r="D2553" s="1">
        <v>74.093009999999893</v>
      </c>
      <c r="E2553" s="1">
        <v>100.7276</v>
      </c>
      <c r="F2553" s="2">
        <v>1.0175E-2</v>
      </c>
      <c r="G2553" s="2">
        <v>0.44383</v>
      </c>
      <c r="H2553">
        <v>25.4</v>
      </c>
      <c r="I2553">
        <v>6.8</v>
      </c>
      <c r="J2553">
        <v>99</v>
      </c>
      <c r="K2553">
        <v>99</v>
      </c>
      <c r="L2553">
        <v>97</v>
      </c>
      <c r="M2553">
        <v>99.900009999999995</v>
      </c>
      <c r="N2553" s="4">
        <v>67180</v>
      </c>
      <c r="O2553" s="1">
        <v>2.1147200000000002</v>
      </c>
      <c r="P2553" s="1">
        <v>2.5419399999999999</v>
      </c>
      <c r="Q2553" s="1">
        <v>340.03399999999999</v>
      </c>
      <c r="R2553" s="1"/>
    </row>
    <row r="2554" spans="1:18" x14ac:dyDescent="0.2">
      <c r="A2554" t="s">
        <v>176</v>
      </c>
      <c r="B2554">
        <v>2002</v>
      </c>
      <c r="C2554" t="s">
        <v>26</v>
      </c>
      <c r="D2554" s="1">
        <v>74.610799999999998</v>
      </c>
      <c r="E2554" s="1">
        <v>95.072180000000003</v>
      </c>
      <c r="F2554" s="2">
        <v>1.0024999999999999E-2</v>
      </c>
      <c r="G2554" s="2">
        <v>0.12124</v>
      </c>
      <c r="H2554">
        <v>25.5</v>
      </c>
      <c r="I2554">
        <v>7.2</v>
      </c>
      <c r="J2554">
        <v>99</v>
      </c>
      <c r="K2554">
        <v>99</v>
      </c>
      <c r="L2554">
        <v>94</v>
      </c>
      <c r="M2554">
        <v>99.900009999999995</v>
      </c>
      <c r="N2554" s="4">
        <v>69510</v>
      </c>
      <c r="O2554" s="1">
        <v>2.11472999999999</v>
      </c>
      <c r="P2554" s="1">
        <v>2.5299</v>
      </c>
      <c r="Q2554" s="1">
        <v>346.78199999999998</v>
      </c>
      <c r="R2554" s="1"/>
    </row>
    <row r="2555" spans="1:18" x14ac:dyDescent="0.2">
      <c r="A2555" t="s">
        <v>176</v>
      </c>
      <c r="B2555">
        <v>2003</v>
      </c>
      <c r="C2555" t="s">
        <v>26</v>
      </c>
      <c r="D2555" s="1">
        <v>75.193370000000002</v>
      </c>
      <c r="E2555" s="1">
        <v>90.713800000000006</v>
      </c>
      <c r="F2555" s="2">
        <v>9.9849999999999904E-3</v>
      </c>
      <c r="G2555" s="2">
        <v>0.11204</v>
      </c>
      <c r="H2555">
        <v>25.6</v>
      </c>
      <c r="I2555">
        <v>7.6</v>
      </c>
      <c r="J2555">
        <v>98</v>
      </c>
      <c r="K2555">
        <v>99</v>
      </c>
      <c r="L2555">
        <v>92</v>
      </c>
      <c r="M2555">
        <v>99.900009999999995</v>
      </c>
      <c r="N2555" s="4">
        <v>71510</v>
      </c>
      <c r="O2555" s="1">
        <v>2.1549099999999899</v>
      </c>
      <c r="P2555" s="1">
        <v>2.59789</v>
      </c>
      <c r="Q2555" s="1">
        <v>353.29300000000001</v>
      </c>
      <c r="R2555" s="1"/>
    </row>
    <row r="2556" spans="1:18" x14ac:dyDescent="0.2">
      <c r="A2556" t="s">
        <v>176</v>
      </c>
      <c r="B2556">
        <v>2004</v>
      </c>
      <c r="C2556" t="s">
        <v>26</v>
      </c>
      <c r="D2556" s="1">
        <v>75.639560000000003</v>
      </c>
      <c r="E2556" s="1">
        <v>89.343649999999997</v>
      </c>
      <c r="F2556" s="2">
        <v>9.7800000000000005E-3</v>
      </c>
      <c r="G2556" s="2">
        <v>9.1619999999999993E-2</v>
      </c>
      <c r="H2556">
        <v>25.7</v>
      </c>
      <c r="I2556">
        <v>8</v>
      </c>
      <c r="J2556">
        <v>99</v>
      </c>
      <c r="K2556">
        <v>92</v>
      </c>
      <c r="L2556">
        <v>92</v>
      </c>
      <c r="M2556">
        <v>99.900009999999995</v>
      </c>
      <c r="N2556" s="4">
        <v>72550</v>
      </c>
      <c r="O2556" s="1">
        <v>2.1164000000000001</v>
      </c>
      <c r="P2556" s="1">
        <v>2.5470999999999999</v>
      </c>
      <c r="Q2556" s="1">
        <v>359.43299999999999</v>
      </c>
      <c r="R2556" s="1"/>
    </row>
    <row r="2557" spans="1:18" x14ac:dyDescent="0.2">
      <c r="A2557" t="s">
        <v>176</v>
      </c>
      <c r="B2557">
        <v>2005</v>
      </c>
      <c r="C2557" t="s">
        <v>26</v>
      </c>
      <c r="D2557" s="1">
        <v>75.811890000000005</v>
      </c>
      <c r="E2557" s="1">
        <v>91.670330000000007</v>
      </c>
      <c r="F2557" s="2">
        <v>9.5999999999999992E-3</v>
      </c>
      <c r="G2557" s="2">
        <v>0.13938999999999999</v>
      </c>
      <c r="H2557">
        <v>25.8</v>
      </c>
      <c r="I2557">
        <v>8.5</v>
      </c>
      <c r="J2557">
        <v>98</v>
      </c>
      <c r="K2557">
        <v>93</v>
      </c>
      <c r="L2557">
        <v>94</v>
      </c>
      <c r="M2557">
        <v>99.900009999999995</v>
      </c>
      <c r="N2557" s="4">
        <v>73930</v>
      </c>
      <c r="O2557" s="1">
        <v>1.86548</v>
      </c>
      <c r="P2557" s="1">
        <v>2.2296800000000001</v>
      </c>
      <c r="Q2557" s="1">
        <v>365.11399999999998</v>
      </c>
      <c r="R2557" s="1"/>
    </row>
    <row r="2558" spans="1:18" x14ac:dyDescent="0.2">
      <c r="A2558" t="s">
        <v>176</v>
      </c>
      <c r="B2558">
        <v>2006</v>
      </c>
      <c r="C2558" t="s">
        <v>26</v>
      </c>
      <c r="D2558" s="1">
        <v>75.976299999999995</v>
      </c>
      <c r="E2558" s="1">
        <v>94.157330000000002</v>
      </c>
      <c r="F2558" s="2">
        <v>9.5899999999999996E-3</v>
      </c>
      <c r="G2558" s="2">
        <v>0.62780999999999998</v>
      </c>
      <c r="H2558">
        <v>25.9</v>
      </c>
      <c r="I2558">
        <v>8.9</v>
      </c>
      <c r="J2558">
        <v>97</v>
      </c>
      <c r="K2558">
        <v>94</v>
      </c>
      <c r="L2558">
        <v>97</v>
      </c>
      <c r="M2558">
        <v>99.900009999999995</v>
      </c>
      <c r="N2558" s="4">
        <v>78410</v>
      </c>
      <c r="O2558" s="1">
        <v>1.6237299999999999</v>
      </c>
      <c r="P2558" s="1">
        <v>1.9032899999999999</v>
      </c>
      <c r="Q2558" s="1">
        <v>370.26299999999998</v>
      </c>
      <c r="R2558" s="1"/>
    </row>
    <row r="2559" spans="1:18" x14ac:dyDescent="0.2">
      <c r="A2559" t="s">
        <v>176</v>
      </c>
      <c r="B2559">
        <v>2007</v>
      </c>
      <c r="C2559" t="s">
        <v>26</v>
      </c>
      <c r="D2559" s="1">
        <v>76.100939999999994</v>
      </c>
      <c r="E2559" s="1">
        <v>95.796539999999993</v>
      </c>
      <c r="F2559" s="2">
        <v>9.4400000000000005E-3</v>
      </c>
      <c r="G2559" s="2">
        <v>0.82997999999999905</v>
      </c>
      <c r="H2559">
        <v>26</v>
      </c>
      <c r="I2559">
        <v>9.4</v>
      </c>
      <c r="J2559">
        <v>97</v>
      </c>
      <c r="K2559">
        <v>95</v>
      </c>
      <c r="L2559">
        <v>99</v>
      </c>
      <c r="M2559">
        <v>99.900009999999995</v>
      </c>
      <c r="N2559" s="4">
        <v>80040</v>
      </c>
      <c r="O2559" s="1">
        <v>1.69258</v>
      </c>
      <c r="P2559" s="1">
        <v>1.9407000000000001</v>
      </c>
      <c r="Q2559" s="1">
        <v>374.96499999999997</v>
      </c>
      <c r="R2559" s="1"/>
    </row>
    <row r="2560" spans="1:18" x14ac:dyDescent="0.2">
      <c r="A2560" t="s">
        <v>176</v>
      </c>
      <c r="B2560">
        <v>2008</v>
      </c>
      <c r="C2560" t="s">
        <v>26</v>
      </c>
      <c r="D2560" s="1">
        <v>76.294749999999993</v>
      </c>
      <c r="E2560" s="1">
        <v>94.03416</v>
      </c>
      <c r="F2560" s="2">
        <v>9.4249999999999994E-3</v>
      </c>
      <c r="G2560" s="2">
        <v>0.64856999999999998</v>
      </c>
      <c r="H2560">
        <v>26.2</v>
      </c>
      <c r="I2560">
        <v>9.9</v>
      </c>
      <c r="J2560">
        <v>99</v>
      </c>
      <c r="K2560">
        <v>97</v>
      </c>
      <c r="L2560">
        <v>98</v>
      </c>
      <c r="M2560">
        <v>99.900009999999995</v>
      </c>
      <c r="N2560" s="4">
        <v>78970</v>
      </c>
      <c r="O2560" s="1">
        <v>1.6806000000000001</v>
      </c>
      <c r="P2560" s="1">
        <v>1.8695900000000001</v>
      </c>
      <c r="Q2560" s="1">
        <v>379.42099999999999</v>
      </c>
      <c r="R2560" s="1"/>
    </row>
    <row r="2561" spans="1:18" x14ac:dyDescent="0.2">
      <c r="A2561" t="s">
        <v>176</v>
      </c>
      <c r="B2561">
        <v>2009</v>
      </c>
      <c r="C2561" t="s">
        <v>26</v>
      </c>
      <c r="D2561" s="1">
        <v>76.356480000000005</v>
      </c>
      <c r="E2561" s="1">
        <v>92.844210000000004</v>
      </c>
      <c r="F2561" s="2">
        <v>9.4599999999999997E-3</v>
      </c>
      <c r="G2561" s="2">
        <v>0.23965</v>
      </c>
      <c r="H2561">
        <v>26.3</v>
      </c>
      <c r="I2561">
        <v>10.4</v>
      </c>
      <c r="J2561">
        <v>99</v>
      </c>
      <c r="K2561">
        <v>99</v>
      </c>
      <c r="L2561">
        <v>99</v>
      </c>
      <c r="M2561">
        <v>99.900009999999995</v>
      </c>
      <c r="N2561" s="4">
        <v>77340</v>
      </c>
      <c r="O2561" s="1">
        <v>2.16574</v>
      </c>
      <c r="P2561" s="1">
        <v>2.3930699999999998</v>
      </c>
      <c r="Q2561" s="1">
        <v>383.90600000000001</v>
      </c>
      <c r="R2561" s="1"/>
    </row>
    <row r="2562" spans="1:18" x14ac:dyDescent="0.2">
      <c r="A2562" t="s">
        <v>176</v>
      </c>
      <c r="B2562">
        <v>2010</v>
      </c>
      <c r="C2562" t="s">
        <v>26</v>
      </c>
      <c r="D2562" s="1">
        <v>76.476380000000006</v>
      </c>
      <c r="E2562" s="1">
        <v>91.156809999999993</v>
      </c>
      <c r="F2562" s="2">
        <v>9.3399999999999993E-3</v>
      </c>
      <c r="G2562" s="2">
        <v>0.87952999999999903</v>
      </c>
      <c r="H2562">
        <v>26.4</v>
      </c>
      <c r="I2562">
        <v>11</v>
      </c>
      <c r="J2562">
        <v>94</v>
      </c>
      <c r="K2562">
        <v>99</v>
      </c>
      <c r="L2562">
        <v>95</v>
      </c>
      <c r="M2562">
        <v>99.900009999999995</v>
      </c>
      <c r="N2562" s="4">
        <v>78330</v>
      </c>
      <c r="O2562" s="1">
        <v>2.0900500000000002</v>
      </c>
      <c r="P2562" s="1">
        <v>2.27826</v>
      </c>
      <c r="Q2562" s="1">
        <v>388.64599999999899</v>
      </c>
      <c r="R2562" s="1"/>
    </row>
    <row r="2563" spans="1:18" x14ac:dyDescent="0.2">
      <c r="A2563" t="s">
        <v>176</v>
      </c>
      <c r="B2563">
        <v>2011</v>
      </c>
      <c r="C2563" t="s">
        <v>26</v>
      </c>
      <c r="D2563" s="1">
        <v>76.710560000000001</v>
      </c>
      <c r="E2563" s="1">
        <v>91.129940000000005</v>
      </c>
      <c r="F2563" s="2">
        <v>9.0500000000000008E-3</v>
      </c>
      <c r="G2563" s="2">
        <v>0.91808999999999996</v>
      </c>
      <c r="H2563">
        <v>26.5</v>
      </c>
      <c r="I2563">
        <v>11.5</v>
      </c>
      <c r="J2563">
        <v>91</v>
      </c>
      <c r="K2563">
        <v>96</v>
      </c>
      <c r="L2563">
        <v>97</v>
      </c>
      <c r="M2563">
        <v>99.900009999999995</v>
      </c>
      <c r="N2563" s="4">
        <v>80280</v>
      </c>
      <c r="O2563" s="1">
        <v>1.70617</v>
      </c>
      <c r="P2563" s="1">
        <v>1.8641000000000001</v>
      </c>
      <c r="Q2563" s="1">
        <v>393.68799999999999</v>
      </c>
      <c r="R2563" s="1"/>
    </row>
    <row r="2564" spans="1:18" x14ac:dyDescent="0.2">
      <c r="A2564" t="s">
        <v>176</v>
      </c>
      <c r="B2564">
        <v>2012</v>
      </c>
      <c r="C2564" t="s">
        <v>26</v>
      </c>
      <c r="D2564" s="1">
        <v>76.836039999999997</v>
      </c>
      <c r="E2564" s="1">
        <v>91.739519999999999</v>
      </c>
      <c r="F2564" s="2">
        <v>8.6499999999999997E-3</v>
      </c>
      <c r="G2564" s="2">
        <v>0.66925000000000001</v>
      </c>
      <c r="H2564">
        <v>26.7</v>
      </c>
      <c r="I2564">
        <v>12</v>
      </c>
      <c r="J2564">
        <v>95</v>
      </c>
      <c r="K2564">
        <v>92</v>
      </c>
      <c r="L2564">
        <v>95</v>
      </c>
      <c r="M2564">
        <v>99.900009999999995</v>
      </c>
      <c r="N2564" s="4">
        <v>81710</v>
      </c>
      <c r="O2564" s="1">
        <v>1.68713</v>
      </c>
      <c r="P2564" s="1">
        <v>1.85097</v>
      </c>
      <c r="Q2564" s="1">
        <v>398.98899999999998</v>
      </c>
      <c r="R2564" s="1"/>
    </row>
    <row r="2565" spans="1:18" x14ac:dyDescent="0.2">
      <c r="A2565" t="s">
        <v>176</v>
      </c>
      <c r="B2565">
        <v>2013</v>
      </c>
      <c r="C2565" t="s">
        <v>26</v>
      </c>
      <c r="D2565" s="1">
        <v>76.660569999999893</v>
      </c>
      <c r="E2565" s="1">
        <v>94.05059</v>
      </c>
      <c r="F2565" s="2">
        <v>8.3999999999999995E-3</v>
      </c>
      <c r="G2565" s="2">
        <v>0.68647999999999998</v>
      </c>
      <c r="H2565">
        <v>26.8</v>
      </c>
      <c r="I2565">
        <v>12.5</v>
      </c>
      <c r="J2565">
        <v>96</v>
      </c>
      <c r="K2565">
        <v>99</v>
      </c>
      <c r="L2565">
        <v>99</v>
      </c>
      <c r="M2565">
        <v>99.900009999999995</v>
      </c>
      <c r="N2565" s="4">
        <v>81350</v>
      </c>
      <c r="O2565" s="1">
        <v>1.71973</v>
      </c>
      <c r="P2565" s="1">
        <v>1.8983099999999999</v>
      </c>
      <c r="Q2565" s="1">
        <v>404.42099999999999</v>
      </c>
      <c r="R2565" s="1"/>
    </row>
    <row r="2566" spans="1:18" x14ac:dyDescent="0.2">
      <c r="A2566" t="s">
        <v>176</v>
      </c>
      <c r="B2566">
        <v>2014</v>
      </c>
      <c r="C2566" t="s">
        <v>26</v>
      </c>
      <c r="D2566" s="1">
        <v>76.411709999999999</v>
      </c>
      <c r="E2566" s="1">
        <v>96.354389999999995</v>
      </c>
      <c r="F2566" s="2">
        <v>8.1099999999999992E-3</v>
      </c>
      <c r="G2566" s="2">
        <v>0.66591999999999996</v>
      </c>
      <c r="H2566">
        <v>26.9</v>
      </c>
      <c r="I2566">
        <v>13.1</v>
      </c>
      <c r="J2566">
        <v>97</v>
      </c>
      <c r="K2566">
        <v>99</v>
      </c>
      <c r="L2566">
        <v>99</v>
      </c>
      <c r="M2566">
        <v>99.900009999999995</v>
      </c>
      <c r="N2566" s="4">
        <v>80710</v>
      </c>
      <c r="O2566" s="1">
        <v>1.77395999999999</v>
      </c>
      <c r="P2566" s="1">
        <v>1.9143699999999999</v>
      </c>
      <c r="Q2566" s="1">
        <v>409.76900000000001</v>
      </c>
      <c r="R2566" s="1"/>
    </row>
    <row r="2567" spans="1:18" x14ac:dyDescent="0.2">
      <c r="A2567" t="s">
        <v>176</v>
      </c>
      <c r="B2567">
        <v>2015</v>
      </c>
      <c r="C2567" t="s">
        <v>26</v>
      </c>
      <c r="D2567" s="1">
        <v>76.175939999999997</v>
      </c>
      <c r="E2567" s="1">
        <v>98.864099999999993</v>
      </c>
      <c r="F2567" s="2">
        <v>7.8549999999999991E-3</v>
      </c>
      <c r="G2567" s="2">
        <v>0.66788000000000003</v>
      </c>
      <c r="H2567">
        <v>27</v>
      </c>
      <c r="I2567">
        <v>13.6</v>
      </c>
      <c r="J2567">
        <v>96</v>
      </c>
      <c r="K2567">
        <v>99</v>
      </c>
      <c r="L2567">
        <v>99</v>
      </c>
      <c r="M2567">
        <v>99.900009999999995</v>
      </c>
      <c r="N2567" s="4">
        <v>84210</v>
      </c>
      <c r="O2567" s="1">
        <v>2.26837</v>
      </c>
      <c r="P2567" s="1">
        <v>2.3870900000000002</v>
      </c>
      <c r="Q2567" s="1">
        <v>414.90699999999998</v>
      </c>
      <c r="R2567" s="1"/>
    </row>
    <row r="2568" spans="1:18" x14ac:dyDescent="0.2">
      <c r="A2568" t="s">
        <v>176</v>
      </c>
      <c r="B2568">
        <v>2016</v>
      </c>
      <c r="C2568" t="s">
        <v>26</v>
      </c>
      <c r="D2568" s="1">
        <v>76.427419999999998</v>
      </c>
      <c r="E2568" s="1">
        <v>97.704149999999998</v>
      </c>
      <c r="F2568" s="2">
        <v>7.9399999999999991E-3</v>
      </c>
      <c r="G2568" s="2">
        <v>0.66474999999999995</v>
      </c>
      <c r="H2568">
        <v>27.2</v>
      </c>
      <c r="I2568">
        <v>14.1</v>
      </c>
      <c r="J2568">
        <v>98</v>
      </c>
      <c r="K2568">
        <v>99</v>
      </c>
      <c r="L2568">
        <v>99</v>
      </c>
      <c r="M2568">
        <v>99.900009999999995</v>
      </c>
      <c r="N2568" s="4">
        <v>83860</v>
      </c>
      <c r="O2568" s="1">
        <v>2.4213900000000002</v>
      </c>
      <c r="P2568" s="1">
        <v>2.5482900000000002</v>
      </c>
      <c r="Q2568" s="1">
        <v>419.8</v>
      </c>
      <c r="R2568" s="1"/>
    </row>
    <row r="2569" spans="1:18" x14ac:dyDescent="0.2">
      <c r="A2569" t="s">
        <v>177</v>
      </c>
      <c r="B2569">
        <v>2000</v>
      </c>
      <c r="C2569" t="s">
        <v>26</v>
      </c>
      <c r="D2569" s="1">
        <v>72.093829999999997</v>
      </c>
      <c r="E2569" s="1">
        <v>110.3129</v>
      </c>
      <c r="F2569" s="2">
        <v>2.827E-2</v>
      </c>
      <c r="G2569" s="2">
        <v>3.01254</v>
      </c>
      <c r="H2569">
        <v>22.4</v>
      </c>
      <c r="I2569">
        <v>2.1</v>
      </c>
      <c r="J2569">
        <v>84</v>
      </c>
      <c r="K2569">
        <v>86</v>
      </c>
      <c r="L2569">
        <v>85</v>
      </c>
      <c r="M2569">
        <v>80.392579999999995</v>
      </c>
      <c r="N2569" s="4">
        <v>2900</v>
      </c>
      <c r="O2569" s="1">
        <v>0.98304999999999998</v>
      </c>
      <c r="P2569" s="1">
        <v>4.47342</v>
      </c>
      <c r="Q2569" s="1">
        <v>1290550.7649999999</v>
      </c>
      <c r="R2569" s="1"/>
    </row>
    <row r="2570" spans="1:18" x14ac:dyDescent="0.2">
      <c r="A2570" t="s">
        <v>177</v>
      </c>
      <c r="B2570">
        <v>2001</v>
      </c>
      <c r="C2570" t="s">
        <v>26</v>
      </c>
      <c r="D2570" s="1">
        <v>72.708919999999907</v>
      </c>
      <c r="E2570" s="1">
        <v>105.0226</v>
      </c>
      <c r="F2570" s="2">
        <v>2.5649999999999999E-2</v>
      </c>
      <c r="G2570" s="2">
        <v>2.8083099999999899</v>
      </c>
      <c r="H2570">
        <v>22.5</v>
      </c>
      <c r="I2570">
        <v>2.2999999999999998</v>
      </c>
      <c r="J2570">
        <v>85</v>
      </c>
      <c r="K2570">
        <v>86</v>
      </c>
      <c r="L2570">
        <v>86</v>
      </c>
      <c r="M2570">
        <v>80.731169999999906</v>
      </c>
      <c r="N2570" s="4">
        <v>3180</v>
      </c>
      <c r="O2570" s="1">
        <v>0.96719999999999995</v>
      </c>
      <c r="P2570" s="1">
        <v>4.2203499999999998</v>
      </c>
      <c r="Q2570" s="1">
        <v>1299129.7520000001</v>
      </c>
      <c r="R2570" s="1"/>
    </row>
    <row r="2571" spans="1:18" x14ac:dyDescent="0.2">
      <c r="A2571" t="s">
        <v>177</v>
      </c>
      <c r="B2571">
        <v>2002</v>
      </c>
      <c r="C2571" t="s">
        <v>26</v>
      </c>
      <c r="D2571" s="1">
        <v>73.190349999999995</v>
      </c>
      <c r="E2571" s="1">
        <v>101.0378</v>
      </c>
      <c r="F2571" s="2">
        <v>2.3650000000000001E-2</v>
      </c>
      <c r="G2571" s="2">
        <v>2.8788499999999999</v>
      </c>
      <c r="H2571">
        <v>22.5</v>
      </c>
      <c r="I2571">
        <v>2.5</v>
      </c>
      <c r="J2571">
        <v>85</v>
      </c>
      <c r="K2571">
        <v>86</v>
      </c>
      <c r="L2571">
        <v>86</v>
      </c>
      <c r="M2571">
        <v>81.70317</v>
      </c>
      <c r="N2571" s="4">
        <v>3520</v>
      </c>
      <c r="O2571" s="1">
        <v>1.1038399999999999</v>
      </c>
      <c r="P2571" s="1">
        <v>4.3482500000000002</v>
      </c>
      <c r="Q2571" s="1">
        <v>1307352.257</v>
      </c>
      <c r="R2571" s="1"/>
    </row>
    <row r="2572" spans="1:18" x14ac:dyDescent="0.2">
      <c r="A2572" t="s">
        <v>177</v>
      </c>
      <c r="B2572">
        <v>2003</v>
      </c>
      <c r="C2572" t="s">
        <v>26</v>
      </c>
      <c r="D2572" s="1">
        <v>73.540109999999999</v>
      </c>
      <c r="E2572" s="1">
        <v>98.620609999999999</v>
      </c>
      <c r="F2572" s="2">
        <v>2.223E-2</v>
      </c>
      <c r="G2572" s="2">
        <v>2.8895499999999998</v>
      </c>
      <c r="H2572">
        <v>22.6</v>
      </c>
      <c r="I2572">
        <v>2.7</v>
      </c>
      <c r="J2572">
        <v>85</v>
      </c>
      <c r="K2572">
        <v>87</v>
      </c>
      <c r="L2572">
        <v>86</v>
      </c>
      <c r="M2572">
        <v>82.651529999999994</v>
      </c>
      <c r="N2572" s="4">
        <v>3930</v>
      </c>
      <c r="O2572" s="1">
        <v>1.2428600000000001</v>
      </c>
      <c r="P2572" s="1">
        <v>4.3803199999999904</v>
      </c>
      <c r="Q2572" s="1">
        <v>1315303.5209999999</v>
      </c>
      <c r="R2572" s="1"/>
    </row>
    <row r="2573" spans="1:18" x14ac:dyDescent="0.2">
      <c r="A2573" t="s">
        <v>177</v>
      </c>
      <c r="B2573">
        <v>2004</v>
      </c>
      <c r="C2573" t="s">
        <v>26</v>
      </c>
      <c r="D2573" s="1">
        <v>73.853359999999995</v>
      </c>
      <c r="E2573" s="1">
        <v>96.741290000000006</v>
      </c>
      <c r="F2573" s="2">
        <v>2.0915E-2</v>
      </c>
      <c r="G2573" s="2">
        <v>2.9626700000000001</v>
      </c>
      <c r="H2573">
        <v>22.7</v>
      </c>
      <c r="I2573">
        <v>3</v>
      </c>
      <c r="J2573">
        <v>86</v>
      </c>
      <c r="K2573">
        <v>87</v>
      </c>
      <c r="L2573">
        <v>87</v>
      </c>
      <c r="M2573">
        <v>83.575249999999997</v>
      </c>
      <c r="N2573" s="4">
        <v>4440</v>
      </c>
      <c r="O2573" s="1">
        <v>1.28746</v>
      </c>
      <c r="P2573" s="1">
        <v>4.2568999999999999</v>
      </c>
      <c r="Q2573" s="1">
        <v>1323084.64099999</v>
      </c>
      <c r="R2573" s="1"/>
    </row>
    <row r="2574" spans="1:18" x14ac:dyDescent="0.2">
      <c r="A2574" t="s">
        <v>177</v>
      </c>
      <c r="B2574">
        <v>2005</v>
      </c>
      <c r="C2574" t="s">
        <v>26</v>
      </c>
      <c r="D2574" s="1">
        <v>74.150090000000006</v>
      </c>
      <c r="E2574" s="1">
        <v>95.053700000000006</v>
      </c>
      <c r="F2574" s="2">
        <v>1.9539999999999998E-2</v>
      </c>
      <c r="G2574" s="2">
        <v>2.9190499999999999</v>
      </c>
      <c r="H2574">
        <v>22.8</v>
      </c>
      <c r="I2574">
        <v>3.4</v>
      </c>
      <c r="J2574">
        <v>86</v>
      </c>
      <c r="K2574">
        <v>87</v>
      </c>
      <c r="L2574">
        <v>87</v>
      </c>
      <c r="M2574">
        <v>84.472210000000004</v>
      </c>
      <c r="N2574" s="4">
        <v>5050</v>
      </c>
      <c r="O2574" s="1">
        <v>1.3569</v>
      </c>
      <c r="P2574" s="1">
        <v>4.14222</v>
      </c>
      <c r="Q2574" s="1">
        <v>1330776.3799999999</v>
      </c>
      <c r="R2574" s="1"/>
    </row>
    <row r="2575" spans="1:18" x14ac:dyDescent="0.2">
      <c r="A2575" t="s">
        <v>177</v>
      </c>
      <c r="B2575">
        <v>2006</v>
      </c>
      <c r="C2575" t="s">
        <v>26</v>
      </c>
      <c r="D2575" s="1">
        <v>74.431690000000003</v>
      </c>
      <c r="E2575" s="1">
        <v>93.446089999999998</v>
      </c>
      <c r="F2575" s="2">
        <v>1.8214999999999999E-2</v>
      </c>
      <c r="G2575" s="2">
        <v>3.2805300000000002</v>
      </c>
      <c r="H2575">
        <v>22.8</v>
      </c>
      <c r="I2575">
        <v>3.8</v>
      </c>
      <c r="J2575">
        <v>93</v>
      </c>
      <c r="K2575">
        <v>94</v>
      </c>
      <c r="L2575">
        <v>93</v>
      </c>
      <c r="M2575">
        <v>85.332639999999998</v>
      </c>
      <c r="N2575" s="4">
        <v>5860</v>
      </c>
      <c r="O2575" s="1">
        <v>1.37703</v>
      </c>
      <c r="P2575" s="1">
        <v>3.9187099999999999</v>
      </c>
      <c r="Q2575" s="1">
        <v>1338408.6470000001</v>
      </c>
      <c r="R2575" s="1"/>
    </row>
    <row r="2576" spans="1:18" x14ac:dyDescent="0.2">
      <c r="A2576" t="s">
        <v>177</v>
      </c>
      <c r="B2576">
        <v>2007</v>
      </c>
      <c r="C2576" t="s">
        <v>26</v>
      </c>
      <c r="D2576" s="1">
        <v>74.676590000000004</v>
      </c>
      <c r="E2576" s="1">
        <v>92.037090000000006</v>
      </c>
      <c r="F2576" s="2">
        <v>1.7010000000000001E-2</v>
      </c>
      <c r="G2576" s="2">
        <v>3.88524</v>
      </c>
      <c r="H2576">
        <v>22.9</v>
      </c>
      <c r="I2576">
        <v>4.3</v>
      </c>
      <c r="J2576">
        <v>94</v>
      </c>
      <c r="K2576">
        <v>94</v>
      </c>
      <c r="L2576">
        <v>93</v>
      </c>
      <c r="M2576">
        <v>86.161280000000005</v>
      </c>
      <c r="N2576" s="4">
        <v>6860</v>
      </c>
      <c r="O2576" s="1">
        <v>1.42784</v>
      </c>
      <c r="P2576" s="1">
        <v>3.6586799999999999</v>
      </c>
      <c r="Q2576" s="1">
        <v>1345993.888</v>
      </c>
      <c r="R2576" s="1"/>
    </row>
    <row r="2577" spans="1:18" x14ac:dyDescent="0.2">
      <c r="A2577" t="s">
        <v>177</v>
      </c>
      <c r="B2577">
        <v>2008</v>
      </c>
      <c r="C2577" t="s">
        <v>26</v>
      </c>
      <c r="D2577" s="1">
        <v>74.667719999999903</v>
      </c>
      <c r="E2577" s="1">
        <v>92.635120000000001</v>
      </c>
      <c r="F2577" s="2">
        <v>1.6055E-2</v>
      </c>
      <c r="G2577" s="2">
        <v>4.2705599999999997</v>
      </c>
      <c r="H2577">
        <v>23</v>
      </c>
      <c r="I2577">
        <v>4.8</v>
      </c>
      <c r="J2577">
        <v>97</v>
      </c>
      <c r="K2577">
        <v>99</v>
      </c>
      <c r="L2577">
        <v>97</v>
      </c>
      <c r="M2577">
        <v>86.9636</v>
      </c>
      <c r="N2577" s="4">
        <v>7660</v>
      </c>
      <c r="O2577" s="1">
        <v>1.7262299999999999</v>
      </c>
      <c r="P2577" s="1">
        <v>3.87723</v>
      </c>
      <c r="Q2577" s="1">
        <v>1353569.4839999999</v>
      </c>
      <c r="R2577" s="1"/>
    </row>
    <row r="2578" spans="1:18" x14ac:dyDescent="0.2">
      <c r="A2578" t="s">
        <v>177</v>
      </c>
      <c r="B2578">
        <v>2009</v>
      </c>
      <c r="C2578" t="s">
        <v>26</v>
      </c>
      <c r="D2578" s="1">
        <v>75.064059999999998</v>
      </c>
      <c r="E2578" s="1">
        <v>89.277929999999998</v>
      </c>
      <c r="F2578" s="2">
        <v>1.4885000000000001E-2</v>
      </c>
      <c r="G2578" s="2">
        <v>4.8774499999999996</v>
      </c>
      <c r="H2578">
        <v>23.1</v>
      </c>
      <c r="I2578">
        <v>5.5</v>
      </c>
      <c r="J2578">
        <v>99</v>
      </c>
      <c r="K2578">
        <v>99</v>
      </c>
      <c r="L2578">
        <v>99</v>
      </c>
      <c r="M2578">
        <v>87.737840000000006</v>
      </c>
      <c r="N2578" s="4">
        <v>8340</v>
      </c>
      <c r="O2578" s="1">
        <v>2.1349099999999899</v>
      </c>
      <c r="P2578" s="1">
        <v>4.3218199999999998</v>
      </c>
      <c r="Q2578" s="1">
        <v>1361169.419</v>
      </c>
      <c r="R2578" s="1"/>
    </row>
    <row r="2579" spans="1:18" x14ac:dyDescent="0.2">
      <c r="A2579" t="s">
        <v>177</v>
      </c>
      <c r="B2579">
        <v>2010</v>
      </c>
      <c r="C2579" t="s">
        <v>26</v>
      </c>
      <c r="D2579" s="1">
        <v>75.233490000000003</v>
      </c>
      <c r="E2579" s="1">
        <v>87.963390000000004</v>
      </c>
      <c r="F2579" s="2">
        <v>1.38599999999999E-2</v>
      </c>
      <c r="G2579" s="2">
        <v>5.7469900000000003</v>
      </c>
      <c r="H2579">
        <v>23.2</v>
      </c>
      <c r="I2579">
        <v>6.2</v>
      </c>
      <c r="J2579">
        <v>99</v>
      </c>
      <c r="K2579">
        <v>99</v>
      </c>
      <c r="L2579">
        <v>99</v>
      </c>
      <c r="M2579">
        <v>88.484769999999997</v>
      </c>
      <c r="N2579" s="4">
        <v>9260</v>
      </c>
      <c r="O2579" s="1">
        <v>2.18420999999999</v>
      </c>
      <c r="P2579" s="1">
        <v>4.2079899999999997</v>
      </c>
      <c r="Q2579" s="1">
        <v>1368810.615</v>
      </c>
      <c r="R2579" s="1"/>
    </row>
    <row r="2580" spans="1:18" x14ac:dyDescent="0.2">
      <c r="A2580" t="s">
        <v>177</v>
      </c>
      <c r="B2580">
        <v>2011</v>
      </c>
      <c r="C2580" t="s">
        <v>26</v>
      </c>
      <c r="D2580" s="1">
        <v>75.423519999999996</v>
      </c>
      <c r="E2580" s="1">
        <v>86.398259999999993</v>
      </c>
      <c r="F2580" s="2">
        <v>1.2800000000000001E-2</v>
      </c>
      <c r="G2580" s="2">
        <v>5.57498</v>
      </c>
      <c r="H2580">
        <v>23.3</v>
      </c>
      <c r="I2580">
        <v>7</v>
      </c>
      <c r="J2580">
        <v>99</v>
      </c>
      <c r="K2580">
        <v>99</v>
      </c>
      <c r="L2580">
        <v>99</v>
      </c>
      <c r="M2580">
        <v>89.192689999999999</v>
      </c>
      <c r="N2580" s="4">
        <v>10260</v>
      </c>
      <c r="O2580" s="1">
        <v>2.32376</v>
      </c>
      <c r="P2580" s="1">
        <v>4.3255099999999898</v>
      </c>
      <c r="Q2580" s="1">
        <v>1376497.639</v>
      </c>
      <c r="R2580" s="1"/>
    </row>
    <row r="2581" spans="1:18" x14ac:dyDescent="0.2">
      <c r="A2581" t="s">
        <v>177</v>
      </c>
      <c r="B2581">
        <v>2012</v>
      </c>
      <c r="C2581" t="s">
        <v>26</v>
      </c>
      <c r="D2581" s="1">
        <v>75.607249999999993</v>
      </c>
      <c r="E2581" s="1">
        <v>85.017669999999995</v>
      </c>
      <c r="F2581" s="2">
        <v>1.1764999999999999E-2</v>
      </c>
      <c r="G2581" s="2">
        <v>5.6939599999999997</v>
      </c>
      <c r="H2581">
        <v>23.4</v>
      </c>
      <c r="I2581">
        <v>7.8</v>
      </c>
      <c r="J2581">
        <v>99</v>
      </c>
      <c r="K2581">
        <v>99</v>
      </c>
      <c r="L2581">
        <v>99</v>
      </c>
      <c r="M2581">
        <v>89.868499999999997</v>
      </c>
      <c r="N2581" s="4">
        <v>11300</v>
      </c>
      <c r="O2581" s="1">
        <v>2.5356200000000002</v>
      </c>
      <c r="P2581" s="1">
        <v>4.5494000000000003</v>
      </c>
      <c r="Q2581" s="1">
        <v>1384206.4009999901</v>
      </c>
      <c r="R2581" s="1"/>
    </row>
    <row r="2582" spans="1:18" x14ac:dyDescent="0.2">
      <c r="A2582" t="s">
        <v>177</v>
      </c>
      <c r="B2582">
        <v>2013</v>
      </c>
      <c r="C2582" t="s">
        <v>26</v>
      </c>
      <c r="D2582" s="1">
        <v>75.785539999999997</v>
      </c>
      <c r="E2582" s="1">
        <v>83.867800000000003</v>
      </c>
      <c r="F2582" s="2">
        <v>1.0715000000000001E-2</v>
      </c>
      <c r="G2582" s="2">
        <v>5.7634699999999999</v>
      </c>
      <c r="H2582">
        <v>23.5</v>
      </c>
      <c r="I2582">
        <v>8.6999999999999993</v>
      </c>
      <c r="J2582">
        <v>99</v>
      </c>
      <c r="K2582">
        <v>99</v>
      </c>
      <c r="L2582">
        <v>99</v>
      </c>
      <c r="M2582">
        <v>90.517110000000002</v>
      </c>
      <c r="N2582" s="4">
        <v>12260</v>
      </c>
      <c r="O2582" s="1">
        <v>2.6870799999999999</v>
      </c>
      <c r="P2582" s="1">
        <v>4.7100200000000001</v>
      </c>
      <c r="Q2582" s="1">
        <v>1391883.33</v>
      </c>
      <c r="R2582" s="1"/>
    </row>
    <row r="2583" spans="1:18" x14ac:dyDescent="0.2">
      <c r="A2583" t="s">
        <v>177</v>
      </c>
      <c r="B2583">
        <v>2014</v>
      </c>
      <c r="C2583" t="s">
        <v>26</v>
      </c>
      <c r="D2583" s="1">
        <v>75.982730000000004</v>
      </c>
      <c r="E2583" s="1">
        <v>82.726240000000004</v>
      </c>
      <c r="F2583" s="2">
        <v>9.8150000000000008E-3</v>
      </c>
      <c r="G2583" s="2">
        <v>5.7593500000000004</v>
      </c>
      <c r="H2583">
        <v>23.6</v>
      </c>
      <c r="I2583">
        <v>9.6999999999999993</v>
      </c>
      <c r="J2583">
        <v>99</v>
      </c>
      <c r="K2583">
        <v>99</v>
      </c>
      <c r="L2583">
        <v>99</v>
      </c>
      <c r="M2583">
        <v>91.139340000000004</v>
      </c>
      <c r="N2583" s="4">
        <v>13460</v>
      </c>
      <c r="O2583" s="1">
        <v>2.7883</v>
      </c>
      <c r="P2583" s="1">
        <v>4.7732299999999999</v>
      </c>
      <c r="Q2583" s="1">
        <v>1399453.9650000001</v>
      </c>
      <c r="R2583" s="1"/>
    </row>
    <row r="2584" spans="1:18" x14ac:dyDescent="0.2">
      <c r="A2584" t="s">
        <v>177</v>
      </c>
      <c r="B2584">
        <v>2015</v>
      </c>
      <c r="C2584" t="s">
        <v>26</v>
      </c>
      <c r="D2584" s="1">
        <v>76.183909999999997</v>
      </c>
      <c r="E2584" s="1">
        <v>81.524900000000002</v>
      </c>
      <c r="F2584" s="2">
        <v>9.0849999999999993E-3</v>
      </c>
      <c r="G2584" s="2">
        <v>5.6611399999999996</v>
      </c>
      <c r="H2584">
        <v>23.7</v>
      </c>
      <c r="I2584">
        <v>10.7</v>
      </c>
      <c r="J2584">
        <v>99</v>
      </c>
      <c r="K2584">
        <v>99</v>
      </c>
      <c r="L2584">
        <v>99</v>
      </c>
      <c r="M2584">
        <v>91.734919999999903</v>
      </c>
      <c r="N2584" s="4">
        <v>14400</v>
      </c>
      <c r="O2584" s="1">
        <v>2.9420799999999998</v>
      </c>
      <c r="P2584" s="1">
        <v>4.8887199999999904</v>
      </c>
      <c r="Q2584" s="1">
        <v>1406847.87</v>
      </c>
      <c r="R2584" s="1"/>
    </row>
    <row r="2585" spans="1:18" x14ac:dyDescent="0.2">
      <c r="A2585" t="s">
        <v>177</v>
      </c>
      <c r="B2585">
        <v>2016</v>
      </c>
      <c r="C2585" t="s">
        <v>26</v>
      </c>
      <c r="D2585" s="1">
        <v>76.389209999999906</v>
      </c>
      <c r="E2585" s="1">
        <v>80.355840000000001</v>
      </c>
      <c r="F2585" s="2">
        <v>8.4149999999999902E-3</v>
      </c>
      <c r="G2585" s="2">
        <v>5.63286</v>
      </c>
      <c r="H2585">
        <v>23.8</v>
      </c>
      <c r="I2585">
        <v>11.7</v>
      </c>
      <c r="J2585">
        <v>99</v>
      </c>
      <c r="K2585">
        <v>99</v>
      </c>
      <c r="L2585">
        <v>99</v>
      </c>
      <c r="M2585">
        <v>92.304050000000004</v>
      </c>
      <c r="N2585" s="4">
        <v>15450</v>
      </c>
      <c r="O2585" s="1">
        <v>2.8945400000000001</v>
      </c>
      <c r="P2585" s="1">
        <v>4.9818800000000003</v>
      </c>
      <c r="Q2585" s="1">
        <v>1414049.351</v>
      </c>
      <c r="R2585" s="1"/>
    </row>
    <row r="2586" spans="1:18" x14ac:dyDescent="0.2">
      <c r="A2586" t="s">
        <v>178</v>
      </c>
      <c r="B2586">
        <v>2000</v>
      </c>
      <c r="C2586" t="s">
        <v>26</v>
      </c>
      <c r="D2586" s="1">
        <v>67.656260000000003</v>
      </c>
      <c r="E2586" s="1">
        <v>221.63329999999999</v>
      </c>
      <c r="F2586" s="2">
        <v>1.9824999999999999E-2</v>
      </c>
      <c r="G2586" s="2">
        <v>2.4599199999999999</v>
      </c>
      <c r="H2586">
        <v>26.3</v>
      </c>
      <c r="I2586">
        <v>5.6</v>
      </c>
      <c r="J2586">
        <v>81</v>
      </c>
      <c r="K2586">
        <v>91</v>
      </c>
      <c r="L2586">
        <v>90</v>
      </c>
      <c r="M2586">
        <v>94.603110000000001</v>
      </c>
      <c r="N2586" s="4">
        <v>5420</v>
      </c>
      <c r="O2586" s="1">
        <v>2.86043</v>
      </c>
      <c r="P2586" s="1">
        <v>3.7225599999999899</v>
      </c>
      <c r="Q2586" s="1">
        <v>811.00599999999997</v>
      </c>
      <c r="R2586" s="1"/>
    </row>
    <row r="2587" spans="1:18" x14ac:dyDescent="0.2">
      <c r="A2587" t="s">
        <v>178</v>
      </c>
      <c r="B2587">
        <v>2001</v>
      </c>
      <c r="C2587" t="s">
        <v>26</v>
      </c>
      <c r="D2587" s="1">
        <v>67.790559999999999</v>
      </c>
      <c r="E2587" s="1">
        <v>220.87520000000001</v>
      </c>
      <c r="F2587" s="2">
        <v>1.968E-2</v>
      </c>
      <c r="G2587" s="2">
        <v>2.3509500000000001</v>
      </c>
      <c r="H2587">
        <v>26.4</v>
      </c>
      <c r="I2587">
        <v>5.9</v>
      </c>
      <c r="J2587">
        <v>83</v>
      </c>
      <c r="K2587">
        <v>92</v>
      </c>
      <c r="L2587">
        <v>91</v>
      </c>
      <c r="M2587">
        <v>94.635440000000003</v>
      </c>
      <c r="N2587" s="4">
        <v>5470</v>
      </c>
      <c r="O2587" s="1">
        <v>2.27068</v>
      </c>
      <c r="P2587" s="1">
        <v>3.16188</v>
      </c>
      <c r="Q2587" s="1">
        <v>813.92499999999995</v>
      </c>
      <c r="R2587" s="1"/>
    </row>
    <row r="2588" spans="1:18" x14ac:dyDescent="0.2">
      <c r="A2588" t="s">
        <v>178</v>
      </c>
      <c r="B2588">
        <v>2002</v>
      </c>
      <c r="C2588" t="s">
        <v>26</v>
      </c>
      <c r="D2588" s="1">
        <v>67.886600000000001</v>
      </c>
      <c r="E2588" s="1">
        <v>220.31270000000001</v>
      </c>
      <c r="F2588" s="2">
        <v>1.9699999999999999E-2</v>
      </c>
      <c r="G2588" s="2">
        <v>2.2709899999999998</v>
      </c>
      <c r="H2588">
        <v>26.4</v>
      </c>
      <c r="I2588">
        <v>6.2</v>
      </c>
      <c r="J2588">
        <v>85</v>
      </c>
      <c r="K2588">
        <v>94</v>
      </c>
      <c r="L2588">
        <v>93</v>
      </c>
      <c r="M2588">
        <v>94.667760000000001</v>
      </c>
      <c r="N2588" s="4">
        <v>5820</v>
      </c>
      <c r="O2588" s="1">
        <v>2.3973</v>
      </c>
      <c r="P2588" s="1">
        <v>3.2484299999999999</v>
      </c>
      <c r="Q2588" s="1">
        <v>815.25699999999995</v>
      </c>
      <c r="R2588" s="1"/>
    </row>
    <row r="2589" spans="1:18" x14ac:dyDescent="0.2">
      <c r="A2589" t="s">
        <v>178</v>
      </c>
      <c r="B2589">
        <v>2003</v>
      </c>
      <c r="C2589" t="s">
        <v>26</v>
      </c>
      <c r="D2589" s="1">
        <v>67.946250000000006</v>
      </c>
      <c r="E2589" s="1">
        <v>219.8612</v>
      </c>
      <c r="F2589" s="2">
        <v>1.96949999999999E-2</v>
      </c>
      <c r="G2589" s="2">
        <v>2.0650300000000001</v>
      </c>
      <c r="H2589">
        <v>26.5</v>
      </c>
      <c r="I2589">
        <v>6.6</v>
      </c>
      <c r="J2589">
        <v>86</v>
      </c>
      <c r="K2589">
        <v>95</v>
      </c>
      <c r="L2589">
        <v>94</v>
      </c>
      <c r="M2589">
        <v>94.591800000000006</v>
      </c>
      <c r="N2589" s="4">
        <v>5940</v>
      </c>
      <c r="O2589" s="1">
        <v>2.4246400000000001</v>
      </c>
      <c r="P2589" s="1">
        <v>3.2422599999999999</v>
      </c>
      <c r="Q2589" s="1">
        <v>816.07600000000002</v>
      </c>
      <c r="R2589" s="1"/>
    </row>
    <row r="2590" spans="1:18" x14ac:dyDescent="0.2">
      <c r="A2590" t="s">
        <v>178</v>
      </c>
      <c r="B2590">
        <v>2004</v>
      </c>
      <c r="C2590" t="s">
        <v>26</v>
      </c>
      <c r="D2590" s="1">
        <v>68.091390000000004</v>
      </c>
      <c r="E2590" s="1">
        <v>217.80109999999999</v>
      </c>
      <c r="F2590" s="2">
        <v>1.9789999999999999E-2</v>
      </c>
      <c r="G2590" s="2">
        <v>2.0476000000000001</v>
      </c>
      <c r="H2590">
        <v>26.6</v>
      </c>
      <c r="I2590">
        <v>6.9</v>
      </c>
      <c r="J2590">
        <v>88</v>
      </c>
      <c r="K2590">
        <v>96</v>
      </c>
      <c r="L2590">
        <v>95</v>
      </c>
      <c r="M2590">
        <v>94.51643</v>
      </c>
      <c r="N2590" s="4">
        <v>6400</v>
      </c>
      <c r="O2590" s="1">
        <v>2.4195000000000002</v>
      </c>
      <c r="P2590" s="1">
        <v>3.55409</v>
      </c>
      <c r="Q2590" s="1">
        <v>817.86</v>
      </c>
      <c r="R2590" s="1"/>
    </row>
    <row r="2591" spans="1:18" x14ac:dyDescent="0.2">
      <c r="A2591" t="s">
        <v>178</v>
      </c>
      <c r="B2591">
        <v>2005</v>
      </c>
      <c r="C2591" t="s">
        <v>26</v>
      </c>
      <c r="D2591" s="1">
        <v>68.279989999999998</v>
      </c>
      <c r="E2591" s="1">
        <v>214.48089999999999</v>
      </c>
      <c r="F2591" s="2">
        <v>1.9805E-2</v>
      </c>
      <c r="G2591" s="2">
        <v>2.0258699999999998</v>
      </c>
      <c r="H2591">
        <v>26.7</v>
      </c>
      <c r="I2591">
        <v>7.2</v>
      </c>
      <c r="J2591">
        <v>90</v>
      </c>
      <c r="K2591">
        <v>97</v>
      </c>
      <c r="L2591">
        <v>96</v>
      </c>
      <c r="M2591">
        <v>94.441379999999995</v>
      </c>
      <c r="N2591" s="4">
        <v>6710</v>
      </c>
      <c r="O2591" s="1">
        <v>2.64127</v>
      </c>
      <c r="P2591" s="1">
        <v>3.5589599999999999</v>
      </c>
      <c r="Q2591" s="1">
        <v>821.60399999999902</v>
      </c>
      <c r="R2591" s="1"/>
    </row>
    <row r="2592" spans="1:18" x14ac:dyDescent="0.2">
      <c r="A2592" t="s">
        <v>178</v>
      </c>
      <c r="B2592">
        <v>2006</v>
      </c>
      <c r="C2592" t="s">
        <v>26</v>
      </c>
      <c r="D2592" s="1">
        <v>68.432559999999995</v>
      </c>
      <c r="E2592" s="1">
        <v>211.52189999999999</v>
      </c>
      <c r="F2592" s="2">
        <v>1.9994999999999999E-2</v>
      </c>
      <c r="G2592" s="2">
        <v>2.0708199999999999</v>
      </c>
      <c r="H2592">
        <v>26.8</v>
      </c>
      <c r="I2592">
        <v>7.5</v>
      </c>
      <c r="J2592">
        <v>92</v>
      </c>
      <c r="K2592">
        <v>98</v>
      </c>
      <c r="L2592">
        <v>98</v>
      </c>
      <c r="M2592">
        <v>94.366910000000004</v>
      </c>
      <c r="N2592" s="4">
        <v>6620</v>
      </c>
      <c r="O2592" s="1">
        <v>2.7046600000000001</v>
      </c>
      <c r="P2592" s="1">
        <v>3.6578900000000001</v>
      </c>
      <c r="Q2592" s="1">
        <v>827.87</v>
      </c>
      <c r="R2592" s="1"/>
    </row>
    <row r="2593" spans="1:18" x14ac:dyDescent="0.2">
      <c r="A2593" t="s">
        <v>178</v>
      </c>
      <c r="B2593">
        <v>2007</v>
      </c>
      <c r="C2593" t="s">
        <v>26</v>
      </c>
      <c r="D2593" s="1">
        <v>68.595959999999906</v>
      </c>
      <c r="E2593" s="1">
        <v>208.63079999999999</v>
      </c>
      <c r="F2593" s="2">
        <v>2.0115000000000001E-2</v>
      </c>
      <c r="G2593" s="2">
        <v>2.10486</v>
      </c>
      <c r="H2593">
        <v>26.9</v>
      </c>
      <c r="I2593">
        <v>7.9</v>
      </c>
      <c r="J2593">
        <v>94</v>
      </c>
      <c r="K2593">
        <v>99</v>
      </c>
      <c r="L2593">
        <v>99</v>
      </c>
      <c r="M2593">
        <v>94.292940000000002</v>
      </c>
      <c r="N2593" s="4">
        <v>6790</v>
      </c>
      <c r="O2593" s="1">
        <v>2.6950400000000001</v>
      </c>
      <c r="P2593" s="1">
        <v>3.7290399999999999</v>
      </c>
      <c r="Q2593" s="1">
        <v>836.19</v>
      </c>
      <c r="R2593" s="1"/>
    </row>
    <row r="2594" spans="1:18" x14ac:dyDescent="0.2">
      <c r="A2594" t="s">
        <v>178</v>
      </c>
      <c r="B2594">
        <v>2008</v>
      </c>
      <c r="C2594" t="s">
        <v>26</v>
      </c>
      <c r="D2594" s="1">
        <v>68.738910000000004</v>
      </c>
      <c r="E2594" s="1">
        <v>205.9392</v>
      </c>
      <c r="F2594" s="2">
        <v>2.0129999999999999E-2</v>
      </c>
      <c r="G2594" s="2">
        <v>1.9627699999999999</v>
      </c>
      <c r="H2594">
        <v>27</v>
      </c>
      <c r="I2594">
        <v>8.1999999999999993</v>
      </c>
      <c r="J2594">
        <v>95</v>
      </c>
      <c r="K2594">
        <v>99</v>
      </c>
      <c r="L2594">
        <v>99</v>
      </c>
      <c r="M2594">
        <v>94.22775</v>
      </c>
      <c r="N2594" s="4">
        <v>6900</v>
      </c>
      <c r="O2594" s="1">
        <v>2.3953700000000002</v>
      </c>
      <c r="P2594" s="1">
        <v>3.4495399999999998</v>
      </c>
      <c r="Q2594" s="1">
        <v>845.36099999999999</v>
      </c>
      <c r="R2594" s="1"/>
    </row>
    <row r="2595" spans="1:18" x14ac:dyDescent="0.2">
      <c r="A2595" t="s">
        <v>178</v>
      </c>
      <c r="B2595">
        <v>2009</v>
      </c>
      <c r="C2595" t="s">
        <v>26</v>
      </c>
      <c r="D2595" s="1">
        <v>68.889200000000002</v>
      </c>
      <c r="E2595" s="1">
        <v>203.304</v>
      </c>
      <c r="F2595" s="2">
        <v>2.0109999999999999E-2</v>
      </c>
      <c r="G2595" s="2">
        <v>2.3186100000000001</v>
      </c>
      <c r="H2595">
        <v>27.1</v>
      </c>
      <c r="I2595">
        <v>8.5</v>
      </c>
      <c r="J2595">
        <v>95</v>
      </c>
      <c r="K2595">
        <v>99</v>
      </c>
      <c r="L2595">
        <v>99</v>
      </c>
      <c r="M2595">
        <v>94.165169999999904</v>
      </c>
      <c r="N2595" s="4">
        <v>6940</v>
      </c>
      <c r="O2595" s="1">
        <v>2.37513</v>
      </c>
      <c r="P2595" s="1">
        <v>3.8306399999999998</v>
      </c>
      <c r="Q2595" s="1">
        <v>853.63699999999994</v>
      </c>
      <c r="R2595" s="1"/>
    </row>
    <row r="2596" spans="1:18" x14ac:dyDescent="0.2">
      <c r="A2596" t="s">
        <v>178</v>
      </c>
      <c r="B2596">
        <v>2010</v>
      </c>
      <c r="C2596" t="s">
        <v>26</v>
      </c>
      <c r="D2596" s="1">
        <v>69.093019999999996</v>
      </c>
      <c r="E2596" s="1">
        <v>199.8623</v>
      </c>
      <c r="F2596" s="2">
        <v>1.9994999999999999E-2</v>
      </c>
      <c r="G2596" s="2">
        <v>2.2533400000000001</v>
      </c>
      <c r="H2596">
        <v>27.2</v>
      </c>
      <c r="I2596">
        <v>8.9</v>
      </c>
      <c r="J2596">
        <v>96</v>
      </c>
      <c r="K2596">
        <v>99</v>
      </c>
      <c r="L2596">
        <v>99</v>
      </c>
      <c r="M2596">
        <v>94.103319999999997</v>
      </c>
      <c r="N2596" s="4">
        <v>6980</v>
      </c>
      <c r="O2596" s="1">
        <v>2.36504</v>
      </c>
      <c r="P2596" s="1">
        <v>3.70135999999999</v>
      </c>
      <c r="Q2596" s="1">
        <v>859.81799999999998</v>
      </c>
      <c r="R2596" s="1"/>
    </row>
    <row r="2597" spans="1:18" x14ac:dyDescent="0.2">
      <c r="A2597" t="s">
        <v>178</v>
      </c>
      <c r="B2597">
        <v>2011</v>
      </c>
      <c r="C2597" t="s">
        <v>26</v>
      </c>
      <c r="D2597" s="1">
        <v>69.267719999999997</v>
      </c>
      <c r="E2597" s="1">
        <v>196.85910000000001</v>
      </c>
      <c r="F2597" s="2">
        <v>2.0074999999999999E-2</v>
      </c>
      <c r="G2597" s="2">
        <v>2.1331500000000001</v>
      </c>
      <c r="H2597">
        <v>27.3</v>
      </c>
      <c r="I2597">
        <v>9.3000000000000007</v>
      </c>
      <c r="J2597">
        <v>96</v>
      </c>
      <c r="K2597">
        <v>99</v>
      </c>
      <c r="L2597">
        <v>99</v>
      </c>
      <c r="M2597">
        <v>94.042050000000003</v>
      </c>
      <c r="N2597" s="4">
        <v>7290</v>
      </c>
      <c r="O2597" s="1">
        <v>2.0474299999999999</v>
      </c>
      <c r="P2597" s="1">
        <v>3.4048500000000002</v>
      </c>
      <c r="Q2597" s="1">
        <v>863.44899999999996</v>
      </c>
      <c r="R2597" s="1"/>
    </row>
    <row r="2598" spans="1:18" x14ac:dyDescent="0.2">
      <c r="A2598" t="s">
        <v>178</v>
      </c>
      <c r="B2598">
        <v>2012</v>
      </c>
      <c r="C2598" t="s">
        <v>26</v>
      </c>
      <c r="D2598" s="1">
        <v>69.365549999999999</v>
      </c>
      <c r="E2598" s="1">
        <v>194.7988</v>
      </c>
      <c r="F2598" s="2">
        <v>2.0195000000000001E-2</v>
      </c>
      <c r="G2598" s="2">
        <v>2.2399399999999998</v>
      </c>
      <c r="H2598">
        <v>27.3</v>
      </c>
      <c r="I2598">
        <v>9.6999999999999993</v>
      </c>
      <c r="J2598">
        <v>96</v>
      </c>
      <c r="K2598">
        <v>99</v>
      </c>
      <c r="L2598">
        <v>99</v>
      </c>
      <c r="M2598">
        <v>93.98151</v>
      </c>
      <c r="N2598" s="4">
        <v>7470</v>
      </c>
      <c r="O2598" s="1">
        <v>2.07314</v>
      </c>
      <c r="P2598" s="1">
        <v>3.5369899999999999</v>
      </c>
      <c r="Q2598" s="1">
        <v>865.06899999999996</v>
      </c>
      <c r="R2598" s="1"/>
    </row>
    <row r="2599" spans="1:18" x14ac:dyDescent="0.2">
      <c r="A2599" t="s">
        <v>178</v>
      </c>
      <c r="B2599">
        <v>2013</v>
      </c>
      <c r="C2599" t="s">
        <v>26</v>
      </c>
      <c r="D2599" s="1">
        <v>69.537629999999993</v>
      </c>
      <c r="E2599" s="1">
        <v>191.92439999999999</v>
      </c>
      <c r="F2599" s="2">
        <v>2.0215E-2</v>
      </c>
      <c r="G2599" s="2">
        <v>2.5074900000000002</v>
      </c>
      <c r="H2599">
        <v>27.4</v>
      </c>
      <c r="I2599">
        <v>10.1</v>
      </c>
      <c r="J2599">
        <v>96</v>
      </c>
      <c r="K2599">
        <v>99</v>
      </c>
      <c r="L2599">
        <v>99</v>
      </c>
      <c r="M2599">
        <v>93.921340000000001</v>
      </c>
      <c r="N2599" s="4">
        <v>8100</v>
      </c>
      <c r="O2599" s="1">
        <v>2.0273500000000002</v>
      </c>
      <c r="P2599" s="1">
        <v>3.4666899999999998</v>
      </c>
      <c r="Q2599" s="1">
        <v>865.60799999999995</v>
      </c>
      <c r="R2599" s="1"/>
    </row>
    <row r="2600" spans="1:18" x14ac:dyDescent="0.2">
      <c r="A2600" t="s">
        <v>178</v>
      </c>
      <c r="B2600">
        <v>2014</v>
      </c>
      <c r="C2600" t="s">
        <v>26</v>
      </c>
      <c r="D2600" s="1">
        <v>69.665120000000002</v>
      </c>
      <c r="E2600" s="1">
        <v>189.9178</v>
      </c>
      <c r="F2600" s="2">
        <v>2.0209999999999999E-2</v>
      </c>
      <c r="G2600" s="2">
        <v>2.4881199999999999</v>
      </c>
      <c r="H2600">
        <v>27.5</v>
      </c>
      <c r="I2600">
        <v>10.6</v>
      </c>
      <c r="J2600">
        <v>96</v>
      </c>
      <c r="K2600">
        <v>99</v>
      </c>
      <c r="L2600">
        <v>99</v>
      </c>
      <c r="M2600">
        <v>93.861819999999994</v>
      </c>
      <c r="N2600" s="4">
        <v>8470</v>
      </c>
      <c r="O2600" s="1">
        <v>2.2382399999999998</v>
      </c>
      <c r="P2600" s="1">
        <v>3.6492599999999999</v>
      </c>
      <c r="Q2600" s="1">
        <v>866.45299999999997</v>
      </c>
      <c r="R2600" s="1"/>
    </row>
    <row r="2601" spans="1:18" x14ac:dyDescent="0.2">
      <c r="A2601" t="s">
        <v>178</v>
      </c>
      <c r="B2601">
        <v>2015</v>
      </c>
      <c r="C2601" t="s">
        <v>26</v>
      </c>
      <c r="D2601" s="1">
        <v>69.807819999999893</v>
      </c>
      <c r="E2601" s="1">
        <v>188.0994</v>
      </c>
      <c r="F2601" s="2">
        <v>1.9949999999999999E-2</v>
      </c>
      <c r="G2601" s="2">
        <v>2.4263300000000001</v>
      </c>
      <c r="H2601">
        <v>27.6</v>
      </c>
      <c r="I2601">
        <v>11</v>
      </c>
      <c r="J2601">
        <v>96</v>
      </c>
      <c r="K2601">
        <v>99</v>
      </c>
      <c r="L2601">
        <v>99</v>
      </c>
      <c r="M2601">
        <v>93.802949999999996</v>
      </c>
      <c r="N2601" s="4">
        <v>8960</v>
      </c>
      <c r="O2601" s="1">
        <v>2.2526000000000002</v>
      </c>
      <c r="P2601" s="1">
        <v>3.5688599999999999</v>
      </c>
      <c r="Q2601" s="1">
        <v>868.62699999999995</v>
      </c>
      <c r="R2601" s="1"/>
    </row>
    <row r="2602" spans="1:18" x14ac:dyDescent="0.2">
      <c r="A2602" t="s">
        <v>178</v>
      </c>
      <c r="B2602">
        <v>2016</v>
      </c>
      <c r="C2602" t="s">
        <v>26</v>
      </c>
      <c r="D2602" s="1">
        <v>69.946309999999997</v>
      </c>
      <c r="E2602" s="1">
        <v>186.21449999999999</v>
      </c>
      <c r="F2602" s="2">
        <v>1.9570000000000001E-2</v>
      </c>
      <c r="G2602" s="2">
        <v>2.4112200000000001</v>
      </c>
      <c r="H2602">
        <v>27.7</v>
      </c>
      <c r="I2602">
        <v>11.5</v>
      </c>
      <c r="J2602">
        <v>96</v>
      </c>
      <c r="K2602">
        <v>99</v>
      </c>
      <c r="L2602">
        <v>99</v>
      </c>
      <c r="M2602">
        <v>93.744619999999998</v>
      </c>
      <c r="N2602" s="4">
        <v>9270</v>
      </c>
      <c r="O2602" s="1">
        <v>2.2588200000000001</v>
      </c>
      <c r="P2602" s="1">
        <v>3.5348000000000002</v>
      </c>
      <c r="Q2602" s="1">
        <v>872.39899999999898</v>
      </c>
      <c r="R2602" s="1"/>
    </row>
    <row r="2603" spans="1:18" x14ac:dyDescent="0.2">
      <c r="A2603" t="s">
        <v>179</v>
      </c>
      <c r="B2603">
        <v>2000</v>
      </c>
      <c r="C2603" t="s">
        <v>26</v>
      </c>
      <c r="D2603" s="1">
        <v>67.016649999999998</v>
      </c>
      <c r="E2603" s="1">
        <v>184.6447</v>
      </c>
      <c r="F2603" s="2">
        <v>4.215E-2</v>
      </c>
      <c r="G2603" s="2">
        <v>2.2304200000000001</v>
      </c>
      <c r="H2603">
        <v>28.8</v>
      </c>
      <c r="I2603">
        <v>7.7</v>
      </c>
      <c r="J2603">
        <v>85</v>
      </c>
      <c r="K2603">
        <v>85</v>
      </c>
      <c r="L2603">
        <v>85</v>
      </c>
      <c r="M2603">
        <v>87.668750000000003</v>
      </c>
      <c r="N2603" s="4">
        <v>2550</v>
      </c>
      <c r="O2603" s="1">
        <v>1.7481599999999999</v>
      </c>
      <c r="P2603" s="1">
        <v>7.76511</v>
      </c>
      <c r="Q2603" s="1">
        <v>107.402</v>
      </c>
      <c r="R2603" s="1"/>
    </row>
    <row r="2604" spans="1:18" x14ac:dyDescent="0.2">
      <c r="A2604" t="s">
        <v>179</v>
      </c>
      <c r="B2604">
        <v>2001</v>
      </c>
      <c r="C2604" t="s">
        <v>26</v>
      </c>
      <c r="D2604" s="1">
        <v>67.154499999999999</v>
      </c>
      <c r="E2604" s="1">
        <v>183.20320000000001</v>
      </c>
      <c r="F2604" s="2">
        <v>4.1790000000000001E-2</v>
      </c>
      <c r="G2604" s="2">
        <v>2.8336199999999998</v>
      </c>
      <c r="H2604">
        <v>28.8</v>
      </c>
      <c r="I2604">
        <v>8.3000000000000007</v>
      </c>
      <c r="J2604">
        <v>84</v>
      </c>
      <c r="K2604">
        <v>79</v>
      </c>
      <c r="L2604">
        <v>75</v>
      </c>
      <c r="M2604">
        <v>87.061940000000007</v>
      </c>
      <c r="N2604" s="4">
        <v>2640</v>
      </c>
      <c r="O2604" s="1">
        <v>1.82439</v>
      </c>
      <c r="P2604" s="1">
        <v>8.4526000000000003</v>
      </c>
      <c r="Q2604" s="1">
        <v>107.17299999999901</v>
      </c>
      <c r="R2604" s="1"/>
    </row>
    <row r="2605" spans="1:18" x14ac:dyDescent="0.2">
      <c r="A2605" t="s">
        <v>179</v>
      </c>
      <c r="B2605">
        <v>2002</v>
      </c>
      <c r="C2605" t="s">
        <v>26</v>
      </c>
      <c r="D2605" s="1">
        <v>66.135080000000002</v>
      </c>
      <c r="E2605" s="1">
        <v>200.82400000000001</v>
      </c>
      <c r="F2605" s="2">
        <v>4.2224999999999999E-2</v>
      </c>
      <c r="G2605" s="2">
        <v>2.79422999999999</v>
      </c>
      <c r="H2605">
        <v>28.9</v>
      </c>
      <c r="I2605">
        <v>8.9</v>
      </c>
      <c r="J2605">
        <v>88</v>
      </c>
      <c r="K2605">
        <v>84</v>
      </c>
      <c r="L2605">
        <v>84</v>
      </c>
      <c r="M2605">
        <v>86.455119999999994</v>
      </c>
      <c r="N2605" s="4">
        <v>2700</v>
      </c>
      <c r="O2605" s="1">
        <v>1.6974899999999999</v>
      </c>
      <c r="P2605" s="1">
        <v>7.8971999999999998</v>
      </c>
      <c r="Q2605" s="1">
        <v>107.03</v>
      </c>
      <c r="R2605" s="1"/>
    </row>
    <row r="2606" spans="1:18" x14ac:dyDescent="0.2">
      <c r="A2606" t="s">
        <v>179</v>
      </c>
      <c r="B2606">
        <v>2003</v>
      </c>
      <c r="C2606" t="s">
        <v>26</v>
      </c>
      <c r="D2606" s="1">
        <v>67.421459999999996</v>
      </c>
      <c r="E2606" s="1">
        <v>180.48310000000001</v>
      </c>
      <c r="F2606" s="2">
        <v>4.1055000000000001E-2</v>
      </c>
      <c r="G2606" s="2">
        <v>3.1583399999999999</v>
      </c>
      <c r="H2606">
        <v>28.9</v>
      </c>
      <c r="I2606">
        <v>9.5</v>
      </c>
      <c r="J2606">
        <v>91</v>
      </c>
      <c r="K2606">
        <v>88</v>
      </c>
      <c r="L2606">
        <v>92</v>
      </c>
      <c r="M2606">
        <v>85.848299999999995</v>
      </c>
      <c r="N2606" s="4">
        <v>2790</v>
      </c>
      <c r="O2606" s="1">
        <v>2.1074099999999998</v>
      </c>
      <c r="P2606" s="1">
        <v>9.5715000000000003</v>
      </c>
      <c r="Q2606" s="1">
        <v>106.901</v>
      </c>
      <c r="R2606" s="1"/>
    </row>
    <row r="2607" spans="1:18" x14ac:dyDescent="0.2">
      <c r="A2607" t="s">
        <v>179</v>
      </c>
      <c r="B2607">
        <v>2004</v>
      </c>
      <c r="C2607" t="s">
        <v>26</v>
      </c>
      <c r="D2607" s="1">
        <v>67.574680000000001</v>
      </c>
      <c r="E2607" s="1">
        <v>179.02889999999999</v>
      </c>
      <c r="F2607" s="2">
        <v>4.0504999999999999E-2</v>
      </c>
      <c r="G2607" s="2">
        <v>2.0278499999999999</v>
      </c>
      <c r="H2607">
        <v>29</v>
      </c>
      <c r="I2607">
        <v>10.199999999999999</v>
      </c>
      <c r="J2607">
        <v>85</v>
      </c>
      <c r="K2607">
        <v>82</v>
      </c>
      <c r="L2607">
        <v>78</v>
      </c>
      <c r="M2607">
        <v>85.241489999999999</v>
      </c>
      <c r="N2607" s="4">
        <v>2820</v>
      </c>
      <c r="O2607" s="1">
        <v>2.32524</v>
      </c>
      <c r="P2607" s="1">
        <v>12.02716</v>
      </c>
      <c r="Q2607" s="1">
        <v>106.625</v>
      </c>
      <c r="R2607" s="1"/>
    </row>
    <row r="2608" spans="1:18" x14ac:dyDescent="0.2">
      <c r="A2608" t="s">
        <v>179</v>
      </c>
      <c r="B2608">
        <v>2005</v>
      </c>
      <c r="C2608" t="s">
        <v>26</v>
      </c>
      <c r="D2608" s="1">
        <v>67.730760000000004</v>
      </c>
      <c r="E2608" s="1">
        <v>177.5301</v>
      </c>
      <c r="F2608" s="2">
        <v>3.9675000000000002E-2</v>
      </c>
      <c r="G2608" s="2">
        <v>1.90002</v>
      </c>
      <c r="H2608">
        <v>29</v>
      </c>
      <c r="I2608">
        <v>10.9</v>
      </c>
      <c r="J2608">
        <v>96</v>
      </c>
      <c r="K2608">
        <v>94</v>
      </c>
      <c r="L2608">
        <v>94</v>
      </c>
      <c r="M2608">
        <v>84.63467</v>
      </c>
      <c r="N2608" s="4">
        <v>3000</v>
      </c>
      <c r="O2608" s="1">
        <v>2.6596000000000002</v>
      </c>
      <c r="P2608" s="1">
        <v>17.733070000000001</v>
      </c>
      <c r="Q2608" s="1">
        <v>106.128999999999</v>
      </c>
      <c r="R2608" s="1"/>
    </row>
    <row r="2609" spans="1:18" x14ac:dyDescent="0.2">
      <c r="A2609" t="s">
        <v>179</v>
      </c>
      <c r="B2609">
        <v>2006</v>
      </c>
      <c r="C2609" t="s">
        <v>26</v>
      </c>
      <c r="D2609" s="1">
        <v>67.923379999999995</v>
      </c>
      <c r="E2609" s="1">
        <v>176.07490000000001</v>
      </c>
      <c r="F2609" s="2">
        <v>3.8544999999999899E-2</v>
      </c>
      <c r="G2609" s="2">
        <v>1.7323299999999999</v>
      </c>
      <c r="H2609">
        <v>29.1</v>
      </c>
      <c r="I2609">
        <v>11.7</v>
      </c>
      <c r="J2609">
        <v>83</v>
      </c>
      <c r="K2609">
        <v>81</v>
      </c>
      <c r="L2609">
        <v>67</v>
      </c>
      <c r="M2609">
        <v>84.027850000000001</v>
      </c>
      <c r="N2609" s="4">
        <v>3110</v>
      </c>
      <c r="O2609" s="1">
        <v>2.6138300000000001</v>
      </c>
      <c r="P2609" s="1">
        <v>10.741289999999999</v>
      </c>
      <c r="Q2609" s="1">
        <v>105.371</v>
      </c>
      <c r="R2609" s="1"/>
    </row>
    <row r="2610" spans="1:18" x14ac:dyDescent="0.2">
      <c r="A2610" t="s">
        <v>179</v>
      </c>
      <c r="B2610">
        <v>2007</v>
      </c>
      <c r="C2610" t="s">
        <v>26</v>
      </c>
      <c r="D2610" s="1">
        <v>68.109809999999996</v>
      </c>
      <c r="E2610" s="1">
        <v>174.7731</v>
      </c>
      <c r="F2610" s="2">
        <v>3.746E-2</v>
      </c>
      <c r="G2610" s="2">
        <v>1.6328100000000001</v>
      </c>
      <c r="H2610">
        <v>29.1</v>
      </c>
      <c r="I2610">
        <v>12.5</v>
      </c>
      <c r="J2610">
        <v>92</v>
      </c>
      <c r="K2610">
        <v>79</v>
      </c>
      <c r="L2610">
        <v>79</v>
      </c>
      <c r="M2610">
        <v>83.421030000000002</v>
      </c>
      <c r="N2610" s="4">
        <v>3180</v>
      </c>
      <c r="O2610" s="1">
        <v>2.4582700000000002</v>
      </c>
      <c r="P2610" s="1">
        <v>11.0585</v>
      </c>
      <c r="Q2610" s="1">
        <v>104.444</v>
      </c>
      <c r="R2610" s="1"/>
    </row>
    <row r="2611" spans="1:18" x14ac:dyDescent="0.2">
      <c r="A2611" t="s">
        <v>179</v>
      </c>
      <c r="B2611">
        <v>2008</v>
      </c>
      <c r="C2611" t="s">
        <v>26</v>
      </c>
      <c r="D2611" s="1">
        <v>68.310369999999907</v>
      </c>
      <c r="E2611" s="1">
        <v>173.67930000000001</v>
      </c>
      <c r="F2611" s="2">
        <v>3.6025000000000001E-2</v>
      </c>
      <c r="G2611" s="2">
        <v>1.9674099999999899</v>
      </c>
      <c r="H2611">
        <v>29.2</v>
      </c>
      <c r="I2611">
        <v>13.3</v>
      </c>
      <c r="J2611">
        <v>86</v>
      </c>
      <c r="K2611">
        <v>88</v>
      </c>
      <c r="L2611">
        <v>85</v>
      </c>
      <c r="M2611">
        <v>82.814210000000003</v>
      </c>
      <c r="N2611" s="4">
        <v>3160</v>
      </c>
      <c r="O2611" s="1">
        <v>2.9463900000000001</v>
      </c>
      <c r="P2611" s="1">
        <v>11.991379999999999</v>
      </c>
      <c r="Q2611" s="1">
        <v>103.542999999999</v>
      </c>
      <c r="R2611" s="1"/>
    </row>
    <row r="2612" spans="1:18" x14ac:dyDescent="0.2">
      <c r="A2612" t="s">
        <v>179</v>
      </c>
      <c r="B2612">
        <v>2009</v>
      </c>
      <c r="C2612" t="s">
        <v>26</v>
      </c>
      <c r="D2612" s="1">
        <v>68.498159999999999</v>
      </c>
      <c r="E2612" s="1">
        <v>172.64510000000001</v>
      </c>
      <c r="F2612" s="2">
        <v>3.4744999999999998E-2</v>
      </c>
      <c r="G2612" s="2">
        <v>2.0548599999999899</v>
      </c>
      <c r="H2612">
        <v>29.3</v>
      </c>
      <c r="I2612">
        <v>14.1</v>
      </c>
      <c r="J2612">
        <v>86</v>
      </c>
      <c r="K2612">
        <v>81</v>
      </c>
      <c r="L2612">
        <v>91</v>
      </c>
      <c r="M2612">
        <v>82.207390000000004</v>
      </c>
      <c r="N2612" s="4">
        <v>3330</v>
      </c>
      <c r="O2612" s="1">
        <v>2.18535999999999</v>
      </c>
      <c r="P2612" s="1">
        <v>12.552589999999901</v>
      </c>
      <c r="Q2612" s="1">
        <v>102.97499999999999</v>
      </c>
      <c r="R2612" s="1"/>
    </row>
    <row r="2613" spans="1:18" x14ac:dyDescent="0.2">
      <c r="A2613" t="s">
        <v>179</v>
      </c>
      <c r="B2613">
        <v>2010</v>
      </c>
      <c r="C2613" t="s">
        <v>26</v>
      </c>
      <c r="D2613" s="1">
        <v>68.677289999999999</v>
      </c>
      <c r="E2613" s="1">
        <v>171.60820000000001</v>
      </c>
      <c r="F2613" s="2">
        <v>3.3284999999999898E-2</v>
      </c>
      <c r="G2613" s="2">
        <v>1.7757799999999999</v>
      </c>
      <c r="H2613">
        <v>29.3</v>
      </c>
      <c r="I2613">
        <v>15</v>
      </c>
      <c r="J2613">
        <v>80</v>
      </c>
      <c r="K2613">
        <v>85</v>
      </c>
      <c r="L2613">
        <v>85</v>
      </c>
      <c r="M2613">
        <v>81.600569999999905</v>
      </c>
      <c r="N2613" s="4">
        <v>3370</v>
      </c>
      <c r="O2613" s="1">
        <v>2.2894600000000001</v>
      </c>
      <c r="P2613" s="1">
        <v>13.10624</v>
      </c>
      <c r="Q2613" s="1">
        <v>102.911</v>
      </c>
      <c r="R2613" s="1"/>
    </row>
    <row r="2614" spans="1:18" x14ac:dyDescent="0.2">
      <c r="A2614" t="s">
        <v>179</v>
      </c>
      <c r="B2614">
        <v>2011</v>
      </c>
      <c r="C2614" t="s">
        <v>26</v>
      </c>
      <c r="D2614" s="1">
        <v>68.821399999999997</v>
      </c>
      <c r="E2614" s="1">
        <v>170.54470000000001</v>
      </c>
      <c r="F2614" s="2">
        <v>3.2329999999999998E-2</v>
      </c>
      <c r="G2614" s="2">
        <v>1.9053799999999901</v>
      </c>
      <c r="H2614">
        <v>29.4</v>
      </c>
      <c r="I2614">
        <v>15.9</v>
      </c>
      <c r="J2614">
        <v>92</v>
      </c>
      <c r="K2614">
        <v>83</v>
      </c>
      <c r="L2614">
        <v>84</v>
      </c>
      <c r="M2614">
        <v>80.993750000000006</v>
      </c>
      <c r="N2614" s="4">
        <v>3520</v>
      </c>
      <c r="O2614" s="1">
        <v>3.0350700000000002</v>
      </c>
      <c r="P2614" s="1">
        <v>13.095269999999999</v>
      </c>
      <c r="Q2614" s="1">
        <v>103.45</v>
      </c>
      <c r="R2614" s="1"/>
    </row>
    <row r="2615" spans="1:18" x14ac:dyDescent="0.2">
      <c r="A2615" t="s">
        <v>179</v>
      </c>
      <c r="B2615">
        <v>2012</v>
      </c>
      <c r="C2615" t="s">
        <v>26</v>
      </c>
      <c r="D2615" s="1">
        <v>68.983289999999997</v>
      </c>
      <c r="E2615" s="1">
        <v>169.4023</v>
      </c>
      <c r="F2615" s="2">
        <v>3.1649999999999998E-2</v>
      </c>
      <c r="G2615" s="2">
        <v>2.9779</v>
      </c>
      <c r="H2615">
        <v>29.4</v>
      </c>
      <c r="I2615">
        <v>16.8</v>
      </c>
      <c r="J2615">
        <v>91</v>
      </c>
      <c r="K2615">
        <v>81</v>
      </c>
      <c r="L2615">
        <v>81</v>
      </c>
      <c r="M2615">
        <v>80.386930000000007</v>
      </c>
      <c r="N2615" s="4">
        <v>3530</v>
      </c>
      <c r="O2615" s="1">
        <v>2.5817000000000001</v>
      </c>
      <c r="P2615" s="1">
        <v>12.31476</v>
      </c>
      <c r="Q2615" s="1">
        <v>104.506</v>
      </c>
      <c r="R2615" s="1"/>
    </row>
    <row r="2616" spans="1:18" x14ac:dyDescent="0.2">
      <c r="A2616" t="s">
        <v>179</v>
      </c>
      <c r="B2616">
        <v>2013</v>
      </c>
      <c r="C2616" t="s">
        <v>26</v>
      </c>
      <c r="D2616" s="1">
        <v>69.134799999999998</v>
      </c>
      <c r="E2616" s="1">
        <v>168.15719999999999</v>
      </c>
      <c r="F2616" s="2">
        <v>3.0779999999999998E-2</v>
      </c>
      <c r="G2616" s="2">
        <v>1.6705000000000001</v>
      </c>
      <c r="H2616">
        <v>29.5</v>
      </c>
      <c r="I2616">
        <v>17.8</v>
      </c>
      <c r="J2616">
        <v>91</v>
      </c>
      <c r="K2616">
        <v>81</v>
      </c>
      <c r="L2616">
        <v>81</v>
      </c>
      <c r="M2616">
        <v>79.780109999999993</v>
      </c>
      <c r="N2616" s="4">
        <v>3520</v>
      </c>
      <c r="O2616" s="1">
        <v>2.77583</v>
      </c>
      <c r="P2616" s="1">
        <v>12.17597</v>
      </c>
      <c r="Q2616" s="1">
        <v>105.926</v>
      </c>
      <c r="R2616" s="1"/>
    </row>
    <row r="2617" spans="1:18" x14ac:dyDescent="0.2">
      <c r="A2617" t="s">
        <v>179</v>
      </c>
      <c r="B2617">
        <v>2014</v>
      </c>
      <c r="C2617" t="s">
        <v>26</v>
      </c>
      <c r="D2617" s="1">
        <v>69.255799999999994</v>
      </c>
      <c r="E2617" s="1">
        <v>166.78210000000001</v>
      </c>
      <c r="F2617" s="2">
        <v>2.9780000000000001E-2</v>
      </c>
      <c r="G2617" s="2">
        <v>1.58653</v>
      </c>
      <c r="H2617">
        <v>29.6</v>
      </c>
      <c r="I2617">
        <v>18.8</v>
      </c>
      <c r="J2617">
        <v>83</v>
      </c>
      <c r="K2617">
        <v>76</v>
      </c>
      <c r="L2617">
        <v>77</v>
      </c>
      <c r="M2617">
        <v>79.173289999999994</v>
      </c>
      <c r="N2617" s="4">
        <v>3460</v>
      </c>
      <c r="O2617" s="1">
        <v>3.35039</v>
      </c>
      <c r="P2617" s="1">
        <v>11.80411</v>
      </c>
      <c r="Q2617" s="1">
        <v>107.446</v>
      </c>
      <c r="R2617" s="1"/>
    </row>
    <row r="2618" spans="1:18" x14ac:dyDescent="0.2">
      <c r="A2618" t="s">
        <v>179</v>
      </c>
      <c r="B2618">
        <v>2015</v>
      </c>
      <c r="C2618" t="s">
        <v>26</v>
      </c>
      <c r="D2618" s="1">
        <v>69.272710000000004</v>
      </c>
      <c r="E2618" s="1">
        <v>168.19380000000001</v>
      </c>
      <c r="F2618" s="2">
        <v>2.8745E-2</v>
      </c>
      <c r="G2618" s="2">
        <v>1.58653</v>
      </c>
      <c r="H2618">
        <v>29.6</v>
      </c>
      <c r="I2618">
        <v>19.7</v>
      </c>
      <c r="J2618">
        <v>74</v>
      </c>
      <c r="K2618">
        <v>71</v>
      </c>
      <c r="L2618">
        <v>72</v>
      </c>
      <c r="M2618">
        <v>78.566479999999999</v>
      </c>
      <c r="N2618" s="4">
        <v>3980</v>
      </c>
      <c r="O2618" s="1">
        <v>3.2249400000000001</v>
      </c>
      <c r="P2618" s="1">
        <v>12.53152</v>
      </c>
      <c r="Q2618" s="1">
        <v>108.895</v>
      </c>
      <c r="R2618" s="1"/>
    </row>
    <row r="2619" spans="1:18" x14ac:dyDescent="0.2">
      <c r="A2619" t="s">
        <v>179</v>
      </c>
      <c r="B2619">
        <v>2016</v>
      </c>
      <c r="C2619" t="s">
        <v>26</v>
      </c>
      <c r="D2619" s="1">
        <v>69.595249999999993</v>
      </c>
      <c r="E2619" s="1">
        <v>163.81790000000001</v>
      </c>
      <c r="F2619" s="2">
        <v>2.8029999999999999E-2</v>
      </c>
      <c r="G2619" s="2">
        <v>1.58653</v>
      </c>
      <c r="H2619">
        <v>29.7</v>
      </c>
      <c r="I2619">
        <v>20.7</v>
      </c>
      <c r="J2619">
        <v>70</v>
      </c>
      <c r="K2619">
        <v>68</v>
      </c>
      <c r="L2619">
        <v>69</v>
      </c>
      <c r="M2619">
        <v>78.566479999999999</v>
      </c>
      <c r="N2619" s="4">
        <v>3930</v>
      </c>
      <c r="O2619" s="1">
        <v>3.4130199999999902</v>
      </c>
      <c r="P2619" s="1">
        <v>12.59097</v>
      </c>
      <c r="Q2619" s="1">
        <v>110.215</v>
      </c>
      <c r="R2619" s="1"/>
    </row>
    <row r="2620" spans="1:18" x14ac:dyDescent="0.2">
      <c r="A2620" t="s">
        <v>180</v>
      </c>
      <c r="B2620">
        <v>2000</v>
      </c>
      <c r="C2620" t="s">
        <v>26</v>
      </c>
      <c r="D2620" s="1">
        <v>71.521619999999999</v>
      </c>
      <c r="E2620" s="1">
        <v>158.32399999999899</v>
      </c>
      <c r="F2620" s="2">
        <v>1.6729999999999998E-2</v>
      </c>
      <c r="G2620" s="2">
        <v>1.22116</v>
      </c>
      <c r="H2620">
        <v>31.2</v>
      </c>
      <c r="I2620">
        <v>11.2</v>
      </c>
      <c r="J2620">
        <v>95</v>
      </c>
      <c r="K2620">
        <v>95</v>
      </c>
      <c r="L2620">
        <v>95</v>
      </c>
      <c r="M2620">
        <v>98.492000000000004</v>
      </c>
      <c r="N2620" s="4">
        <v>3650</v>
      </c>
      <c r="O2620" s="1">
        <v>2.2293699999999999</v>
      </c>
      <c r="P2620" s="1">
        <v>2.92693</v>
      </c>
      <c r="Q2620" s="1">
        <v>97.972999999999999</v>
      </c>
      <c r="R2620" s="1"/>
    </row>
    <row r="2621" spans="1:18" x14ac:dyDescent="0.2">
      <c r="A2621" t="s">
        <v>180</v>
      </c>
      <c r="B2621">
        <v>2001</v>
      </c>
      <c r="C2621" t="s">
        <v>26</v>
      </c>
      <c r="D2621" s="1">
        <v>71.637900000000002</v>
      </c>
      <c r="E2621" s="1">
        <v>156.61799999999999</v>
      </c>
      <c r="F2621" s="2">
        <v>1.6590000000000001E-2</v>
      </c>
      <c r="G2621" s="2">
        <v>1.3428500000000001</v>
      </c>
      <c r="H2621">
        <v>31.3</v>
      </c>
      <c r="I2621">
        <v>12</v>
      </c>
      <c r="J2621">
        <v>93</v>
      </c>
      <c r="K2621">
        <v>95</v>
      </c>
      <c r="L2621">
        <v>94</v>
      </c>
      <c r="M2621">
        <v>98.491579999999999</v>
      </c>
      <c r="N2621" s="4">
        <v>3840</v>
      </c>
      <c r="O2621" s="1">
        <v>2.30335</v>
      </c>
      <c r="P2621" s="1">
        <v>3.33561</v>
      </c>
      <c r="Q2621" s="1">
        <v>98.486999999999995</v>
      </c>
      <c r="R2621" s="1"/>
    </row>
    <row r="2622" spans="1:18" x14ac:dyDescent="0.2">
      <c r="A2622" t="s">
        <v>180</v>
      </c>
      <c r="B2622">
        <v>2002</v>
      </c>
      <c r="C2622" t="s">
        <v>26</v>
      </c>
      <c r="D2622" s="1">
        <v>71.813050000000004</v>
      </c>
      <c r="E2622" s="1">
        <v>154.9306</v>
      </c>
      <c r="F2622" s="2">
        <v>1.602E-2</v>
      </c>
      <c r="G2622" s="2">
        <v>1.50406</v>
      </c>
      <c r="H2622">
        <v>31.4</v>
      </c>
      <c r="I2622">
        <v>12.9</v>
      </c>
      <c r="J2622">
        <v>90</v>
      </c>
      <c r="K2622">
        <v>90</v>
      </c>
      <c r="L2622">
        <v>90</v>
      </c>
      <c r="M2622">
        <v>98.491169999999997</v>
      </c>
      <c r="N2622" s="4">
        <v>4110</v>
      </c>
      <c r="O2622" s="1">
        <v>2.4622999999999999</v>
      </c>
      <c r="P2622" s="1">
        <v>3.53003</v>
      </c>
      <c r="Q2622" s="1">
        <v>99.022000000000006</v>
      </c>
      <c r="R2622" s="1"/>
    </row>
    <row r="2623" spans="1:18" x14ac:dyDescent="0.2">
      <c r="A2623" t="s">
        <v>180</v>
      </c>
      <c r="B2623">
        <v>2003</v>
      </c>
      <c r="C2623" t="s">
        <v>26</v>
      </c>
      <c r="D2623" s="1">
        <v>71.96893</v>
      </c>
      <c r="E2623" s="1">
        <v>153.3116</v>
      </c>
      <c r="F2623" s="2">
        <v>1.4880000000000001E-2</v>
      </c>
      <c r="G2623" s="2">
        <v>1.7879499999999999</v>
      </c>
      <c r="H2623">
        <v>31.4</v>
      </c>
      <c r="I2623">
        <v>13.8</v>
      </c>
      <c r="J2623">
        <v>99</v>
      </c>
      <c r="K2623">
        <v>98</v>
      </c>
      <c r="L2623">
        <v>98</v>
      </c>
      <c r="M2623">
        <v>98.490750000000006</v>
      </c>
      <c r="N2623" s="4">
        <v>4210</v>
      </c>
      <c r="O2623" s="1">
        <v>2.3646199999999999</v>
      </c>
      <c r="P2623" s="1">
        <v>3.4771999999999998</v>
      </c>
      <c r="Q2623" s="1">
        <v>99.588999999999999</v>
      </c>
      <c r="R2623" s="1"/>
    </row>
    <row r="2624" spans="1:18" x14ac:dyDescent="0.2">
      <c r="A2624" t="s">
        <v>180</v>
      </c>
      <c r="B2624">
        <v>2004</v>
      </c>
      <c r="C2624" t="s">
        <v>26</v>
      </c>
      <c r="D2624" s="1">
        <v>72.135050000000007</v>
      </c>
      <c r="E2624" s="1">
        <v>151.47059999999999</v>
      </c>
      <c r="F2624" s="2">
        <v>1.4590000000000001E-2</v>
      </c>
      <c r="G2624" s="2">
        <v>1.7943099999999901</v>
      </c>
      <c r="H2624">
        <v>31.5</v>
      </c>
      <c r="I2624">
        <v>14.8</v>
      </c>
      <c r="J2624">
        <v>99</v>
      </c>
      <c r="K2624">
        <v>99</v>
      </c>
      <c r="L2624">
        <v>99</v>
      </c>
      <c r="M2624">
        <v>98.490319999999997</v>
      </c>
      <c r="N2624" s="4">
        <v>4300</v>
      </c>
      <c r="O2624" s="1">
        <v>2.3705400000000001</v>
      </c>
      <c r="P2624" s="1">
        <v>4.4730600000000003</v>
      </c>
      <c r="Q2624" s="1">
        <v>100.21799999999899</v>
      </c>
      <c r="R2624" s="1"/>
    </row>
    <row r="2625" spans="1:18" x14ac:dyDescent="0.2">
      <c r="A2625" t="s">
        <v>180</v>
      </c>
      <c r="B2625">
        <v>2005</v>
      </c>
      <c r="C2625" t="s">
        <v>26</v>
      </c>
      <c r="D2625" s="1">
        <v>72.289339999999996</v>
      </c>
      <c r="E2625" s="1">
        <v>149.53469999999999</v>
      </c>
      <c r="F2625" s="2">
        <v>1.4160000000000001E-2</v>
      </c>
      <c r="G2625" s="2">
        <v>1.88978</v>
      </c>
      <c r="H2625">
        <v>31.6</v>
      </c>
      <c r="I2625">
        <v>15.8</v>
      </c>
      <c r="J2625">
        <v>99</v>
      </c>
      <c r="K2625">
        <v>99</v>
      </c>
      <c r="L2625">
        <v>99</v>
      </c>
      <c r="M2625">
        <v>98.631609999999995</v>
      </c>
      <c r="N2625" s="4">
        <v>4410</v>
      </c>
      <c r="O2625" s="1">
        <v>2.40742999999999</v>
      </c>
      <c r="P2625" s="1">
        <v>4.1623400000000004</v>
      </c>
      <c r="Q2625" s="1">
        <v>100.905</v>
      </c>
      <c r="R2625" s="1"/>
    </row>
    <row r="2626" spans="1:18" x14ac:dyDescent="0.2">
      <c r="A2626" t="s">
        <v>180</v>
      </c>
      <c r="B2626">
        <v>2006</v>
      </c>
      <c r="C2626" t="s">
        <v>26</v>
      </c>
      <c r="D2626" s="1">
        <v>72.396819999999906</v>
      </c>
      <c r="E2626" s="1">
        <v>147.7131</v>
      </c>
      <c r="F2626" s="2">
        <v>1.4024999999999999E-2</v>
      </c>
      <c r="G2626" s="2">
        <v>1.79365999999999</v>
      </c>
      <c r="H2626">
        <v>31.6</v>
      </c>
      <c r="I2626">
        <v>16.8</v>
      </c>
      <c r="J2626">
        <v>99</v>
      </c>
      <c r="K2626">
        <v>99</v>
      </c>
      <c r="L2626">
        <v>99</v>
      </c>
      <c r="M2626">
        <v>98.772949999999994</v>
      </c>
      <c r="N2626" s="4">
        <v>4550</v>
      </c>
      <c r="O2626" s="1">
        <v>2.8074699999999999</v>
      </c>
      <c r="P2626" s="1">
        <v>5.5072199999999896</v>
      </c>
      <c r="Q2626" s="1">
        <v>101.706</v>
      </c>
      <c r="R2626" s="1"/>
    </row>
    <row r="2627" spans="1:18" x14ac:dyDescent="0.2">
      <c r="A2627" t="s">
        <v>180</v>
      </c>
      <c r="B2627">
        <v>2007</v>
      </c>
      <c r="C2627" t="s">
        <v>26</v>
      </c>
      <c r="D2627" s="1">
        <v>72.507729999999995</v>
      </c>
      <c r="E2627" s="1">
        <v>146.08330000000001</v>
      </c>
      <c r="F2627" s="2">
        <v>1.44E-2</v>
      </c>
      <c r="G2627" s="2">
        <v>2.0519099999999999</v>
      </c>
      <c r="H2627">
        <v>31.7</v>
      </c>
      <c r="I2627">
        <v>17.7</v>
      </c>
      <c r="J2627">
        <v>99</v>
      </c>
      <c r="K2627">
        <v>99</v>
      </c>
      <c r="L2627">
        <v>99</v>
      </c>
      <c r="M2627">
        <v>98.91422</v>
      </c>
      <c r="N2627" s="4">
        <v>4470</v>
      </c>
      <c r="O2627" s="1">
        <v>3.0041899999999999</v>
      </c>
      <c r="P2627" s="1">
        <v>4.5996600000000001</v>
      </c>
      <c r="Q2627" s="1">
        <v>102.581</v>
      </c>
      <c r="R2627" s="1"/>
    </row>
    <row r="2628" spans="1:18" x14ac:dyDescent="0.2">
      <c r="A2628" t="s">
        <v>180</v>
      </c>
      <c r="B2628">
        <v>2008</v>
      </c>
      <c r="C2628" t="s">
        <v>26</v>
      </c>
      <c r="D2628" s="1">
        <v>72.568830000000005</v>
      </c>
      <c r="E2628" s="1">
        <v>144.72839999999999</v>
      </c>
      <c r="F2628" s="2">
        <v>1.457E-2</v>
      </c>
      <c r="G2628" s="2">
        <v>1.0998299999999901</v>
      </c>
      <c r="H2628">
        <v>31.7</v>
      </c>
      <c r="I2628">
        <v>18.7</v>
      </c>
      <c r="J2628">
        <v>99</v>
      </c>
      <c r="K2628">
        <v>99</v>
      </c>
      <c r="L2628">
        <v>99</v>
      </c>
      <c r="M2628">
        <v>99.055499999999995</v>
      </c>
      <c r="N2628" s="4">
        <v>4650</v>
      </c>
      <c r="O2628" s="1">
        <v>2.8565499999999999</v>
      </c>
      <c r="P2628" s="1">
        <v>6.1321599999999998</v>
      </c>
      <c r="Q2628" s="1">
        <v>103.378999999999</v>
      </c>
      <c r="R2628" s="1"/>
    </row>
    <row r="2629" spans="1:18" x14ac:dyDescent="0.2">
      <c r="A2629" t="s">
        <v>180</v>
      </c>
      <c r="B2629">
        <v>2009</v>
      </c>
      <c r="C2629" t="s">
        <v>26</v>
      </c>
      <c r="D2629" s="1">
        <v>72.406239999999997</v>
      </c>
      <c r="E2629" s="1">
        <v>146.92490000000001</v>
      </c>
      <c r="F2629" s="2">
        <v>1.48949999999999E-2</v>
      </c>
      <c r="G2629" s="2">
        <v>1.0836299999999901</v>
      </c>
      <c r="H2629">
        <v>31.8</v>
      </c>
      <c r="I2629">
        <v>19.7</v>
      </c>
      <c r="J2629">
        <v>99</v>
      </c>
      <c r="K2629">
        <v>99</v>
      </c>
      <c r="L2629">
        <v>99</v>
      </c>
      <c r="M2629">
        <v>99.196899999999999</v>
      </c>
      <c r="N2629" s="4">
        <v>4810</v>
      </c>
      <c r="O2629" s="1">
        <v>2.8835000000000002</v>
      </c>
      <c r="P2629" s="1">
        <v>3.8817499999999998</v>
      </c>
      <c r="Q2629" s="1">
        <v>103.89</v>
      </c>
      <c r="R2629" s="1"/>
    </row>
    <row r="2630" spans="1:18" x14ac:dyDescent="0.2">
      <c r="A2630" t="s">
        <v>180</v>
      </c>
      <c r="B2630">
        <v>2010</v>
      </c>
      <c r="C2630" t="s">
        <v>26</v>
      </c>
      <c r="D2630" s="1">
        <v>72.719160000000002</v>
      </c>
      <c r="E2630" s="1">
        <v>142.13999999999999</v>
      </c>
      <c r="F2630" s="2">
        <v>1.5115E-2</v>
      </c>
      <c r="G2630" s="2">
        <v>1.2404899999999901</v>
      </c>
      <c r="H2630">
        <v>31.8</v>
      </c>
      <c r="I2630">
        <v>20.7</v>
      </c>
      <c r="J2630">
        <v>99</v>
      </c>
      <c r="K2630">
        <v>99</v>
      </c>
      <c r="L2630">
        <v>99</v>
      </c>
      <c r="M2630">
        <v>99.338459999999998</v>
      </c>
      <c r="N2630" s="4">
        <v>5050</v>
      </c>
      <c r="O2630" s="1">
        <v>2.7195299999999998</v>
      </c>
      <c r="P2630" s="1">
        <v>4.7409600000000003</v>
      </c>
      <c r="Q2630" s="1">
        <v>103.986</v>
      </c>
      <c r="R2630" s="1"/>
    </row>
    <row r="2631" spans="1:18" x14ac:dyDescent="0.2">
      <c r="A2631" t="s">
        <v>180</v>
      </c>
      <c r="B2631">
        <v>2011</v>
      </c>
      <c r="C2631" t="s">
        <v>26</v>
      </c>
      <c r="D2631" s="1">
        <v>72.799169999999904</v>
      </c>
      <c r="E2631" s="1">
        <v>140.79429999999999</v>
      </c>
      <c r="F2631" s="2">
        <v>1.545E-2</v>
      </c>
      <c r="G2631" s="2">
        <v>0.96031</v>
      </c>
      <c r="H2631">
        <v>31.9</v>
      </c>
      <c r="I2631">
        <v>21.7</v>
      </c>
      <c r="J2631">
        <v>99</v>
      </c>
      <c r="K2631">
        <v>99</v>
      </c>
      <c r="L2631">
        <v>99</v>
      </c>
      <c r="M2631">
        <v>99.480149999999995</v>
      </c>
      <c r="N2631" s="4">
        <v>5300</v>
      </c>
      <c r="O2631" s="1">
        <v>2.6434599999999899</v>
      </c>
      <c r="P2631" s="1">
        <v>3.85726999999999</v>
      </c>
      <c r="Q2631" s="1">
        <v>103.562</v>
      </c>
      <c r="R2631" s="1"/>
    </row>
    <row r="2632" spans="1:18" x14ac:dyDescent="0.2">
      <c r="A2632" t="s">
        <v>180</v>
      </c>
      <c r="B2632">
        <v>2012</v>
      </c>
      <c r="C2632" t="s">
        <v>26</v>
      </c>
      <c r="D2632" s="1">
        <v>72.903000000000006</v>
      </c>
      <c r="E2632" s="1">
        <v>139.4376</v>
      </c>
      <c r="F2632" s="2">
        <v>1.5440000000000001E-2</v>
      </c>
      <c r="G2632" s="2">
        <v>0.25568999999999997</v>
      </c>
      <c r="H2632">
        <v>31.9</v>
      </c>
      <c r="I2632">
        <v>22.7</v>
      </c>
      <c r="J2632">
        <v>95</v>
      </c>
      <c r="K2632">
        <v>95</v>
      </c>
      <c r="L2632">
        <v>95</v>
      </c>
      <c r="M2632">
        <v>99.622249999999994</v>
      </c>
      <c r="N2632" s="4">
        <v>5500</v>
      </c>
      <c r="O2632" s="1">
        <v>2.5506500000000001</v>
      </c>
      <c r="P2632" s="1">
        <v>5.0648400000000002</v>
      </c>
      <c r="Q2632" s="1">
        <v>102.73699999999999</v>
      </c>
      <c r="R2632" s="1"/>
    </row>
    <row r="2633" spans="1:18" x14ac:dyDescent="0.2">
      <c r="A2633" t="s">
        <v>180</v>
      </c>
      <c r="B2633">
        <v>2013</v>
      </c>
      <c r="C2633" t="s">
        <v>26</v>
      </c>
      <c r="D2633" s="1">
        <v>73.015230000000003</v>
      </c>
      <c r="E2633" s="1">
        <v>137.95599999999999</v>
      </c>
      <c r="F2633" s="2">
        <v>1.5429999999999999E-2</v>
      </c>
      <c r="G2633" s="2">
        <v>0.31563999999999998</v>
      </c>
      <c r="H2633">
        <v>32</v>
      </c>
      <c r="I2633">
        <v>23.7</v>
      </c>
      <c r="J2633">
        <v>99</v>
      </c>
      <c r="K2633">
        <v>99</v>
      </c>
      <c r="L2633">
        <v>99</v>
      </c>
      <c r="M2633">
        <v>99.764469999999903</v>
      </c>
      <c r="N2633" s="4">
        <v>5450</v>
      </c>
      <c r="O2633" s="1">
        <v>2.74383</v>
      </c>
      <c r="P2633" s="1">
        <v>4.1759500000000003</v>
      </c>
      <c r="Q2633" s="1">
        <v>101.76799999999901</v>
      </c>
      <c r="R2633" s="1"/>
    </row>
    <row r="2634" spans="1:18" x14ac:dyDescent="0.2">
      <c r="A2634" t="s">
        <v>180</v>
      </c>
      <c r="B2634">
        <v>2014</v>
      </c>
      <c r="C2634" t="s">
        <v>26</v>
      </c>
      <c r="D2634" s="1">
        <v>73.138549999999995</v>
      </c>
      <c r="E2634" s="1">
        <v>136.40629999999999</v>
      </c>
      <c r="F2634" s="2">
        <v>1.5350000000000001E-2</v>
      </c>
      <c r="G2634" s="2">
        <v>0.37114000000000003</v>
      </c>
      <c r="H2634">
        <v>32.1</v>
      </c>
      <c r="I2634">
        <v>24.7</v>
      </c>
      <c r="J2634">
        <v>99</v>
      </c>
      <c r="K2634">
        <v>98</v>
      </c>
      <c r="L2634">
        <v>98</v>
      </c>
      <c r="M2634">
        <v>99.906549999999996</v>
      </c>
      <c r="N2634" s="4">
        <v>5610</v>
      </c>
      <c r="O2634" s="1">
        <v>2.7919900000000002</v>
      </c>
      <c r="P2634" s="1">
        <v>5.1139299999999999</v>
      </c>
      <c r="Q2634" s="1">
        <v>101.027999999999</v>
      </c>
      <c r="R2634" s="1"/>
    </row>
    <row r="2635" spans="1:18" x14ac:dyDescent="0.2">
      <c r="A2635" t="s">
        <v>180</v>
      </c>
      <c r="B2635">
        <v>2015</v>
      </c>
      <c r="C2635" t="s">
        <v>26</v>
      </c>
      <c r="D2635" s="1">
        <v>73.300150000000002</v>
      </c>
      <c r="E2635" s="1">
        <v>134.75649999999999</v>
      </c>
      <c r="F2635" s="2">
        <v>1.5180000000000001E-2</v>
      </c>
      <c r="G2635" s="2">
        <v>0.29276999999999997</v>
      </c>
      <c r="H2635">
        <v>32.1</v>
      </c>
      <c r="I2635">
        <v>25.7</v>
      </c>
      <c r="J2635">
        <v>99</v>
      </c>
      <c r="K2635">
        <v>96</v>
      </c>
      <c r="L2635">
        <v>96</v>
      </c>
      <c r="M2635">
        <v>99.906649999999999</v>
      </c>
      <c r="N2635" s="4">
        <v>5910</v>
      </c>
      <c r="O2635" s="1">
        <v>2.6953099999999899</v>
      </c>
      <c r="P2635" s="1">
        <v>4.6520099999999998</v>
      </c>
      <c r="Q2635" s="1">
        <v>100.78100000000001</v>
      </c>
      <c r="R2635" s="1"/>
    </row>
    <row r="2636" spans="1:18" x14ac:dyDescent="0.2">
      <c r="A2636" t="s">
        <v>180</v>
      </c>
      <c r="B2636">
        <v>2016</v>
      </c>
      <c r="C2636" t="s">
        <v>26</v>
      </c>
      <c r="D2636" s="1">
        <v>73.429950000000005</v>
      </c>
      <c r="E2636" s="1">
        <v>133.0206</v>
      </c>
      <c r="F2636" s="2">
        <v>1.4579999999999999E-2</v>
      </c>
      <c r="G2636" s="2">
        <v>0.27958</v>
      </c>
      <c r="H2636">
        <v>32.200000000000003</v>
      </c>
      <c r="I2636">
        <v>26.7</v>
      </c>
      <c r="J2636">
        <v>98</v>
      </c>
      <c r="K2636">
        <v>96</v>
      </c>
      <c r="L2636">
        <v>96</v>
      </c>
      <c r="M2636">
        <v>99.906739999999999</v>
      </c>
      <c r="N2636" s="4">
        <v>6130</v>
      </c>
      <c r="O2636" s="1">
        <v>2.9894099999999999</v>
      </c>
      <c r="P2636" s="1">
        <v>5.1782500000000002</v>
      </c>
      <c r="Q2636" s="1">
        <v>101.133</v>
      </c>
      <c r="R2636" s="1"/>
    </row>
    <row r="2637" spans="1:18" x14ac:dyDescent="0.2">
      <c r="A2637" t="s">
        <v>181</v>
      </c>
      <c r="B2637">
        <v>2000</v>
      </c>
      <c r="C2637" t="s">
        <v>26</v>
      </c>
      <c r="D2637" s="1">
        <v>73.344329999999999</v>
      </c>
      <c r="E2637" s="1">
        <v>138.5838</v>
      </c>
      <c r="F2637" s="2">
        <v>2.8774999999999998E-2</v>
      </c>
      <c r="G2637" s="2">
        <v>0.71236999999999995</v>
      </c>
      <c r="H2637">
        <v>19.899999999999999</v>
      </c>
      <c r="I2637">
        <v>0.2</v>
      </c>
      <c r="J2637">
        <v>97</v>
      </c>
      <c r="K2637">
        <v>96</v>
      </c>
      <c r="L2637">
        <v>96</v>
      </c>
      <c r="M2637">
        <v>80.142469999999904</v>
      </c>
      <c r="N2637" s="4">
        <v>2180</v>
      </c>
      <c r="O2637" s="1">
        <v>1.6922999999999999</v>
      </c>
      <c r="P2637" s="1">
        <v>4.8492699999999997</v>
      </c>
      <c r="Q2637" s="1">
        <v>79910.411999999997</v>
      </c>
      <c r="R2637" s="1"/>
    </row>
    <row r="2638" spans="1:18" x14ac:dyDescent="0.2">
      <c r="A2638" t="s">
        <v>181</v>
      </c>
      <c r="B2638">
        <v>2001</v>
      </c>
      <c r="C2638" t="s">
        <v>26</v>
      </c>
      <c r="D2638" s="1">
        <v>73.617450000000005</v>
      </c>
      <c r="E2638" s="1">
        <v>137.57919999999999</v>
      </c>
      <c r="F2638" s="2">
        <v>2.7185000000000001E-2</v>
      </c>
      <c r="G2638" s="2">
        <v>0.76176999999999995</v>
      </c>
      <c r="H2638">
        <v>20</v>
      </c>
      <c r="I2638">
        <v>0.3</v>
      </c>
      <c r="J2638">
        <v>98</v>
      </c>
      <c r="K2638">
        <v>96</v>
      </c>
      <c r="L2638">
        <v>96</v>
      </c>
      <c r="M2638">
        <v>81.026449999999997</v>
      </c>
      <c r="N2638" s="4">
        <v>2350</v>
      </c>
      <c r="O2638" s="1">
        <v>1.5174700000000001</v>
      </c>
      <c r="P2638" s="1">
        <v>5.72811</v>
      </c>
      <c r="Q2638" s="1">
        <v>80742.498999999996</v>
      </c>
      <c r="R2638" s="1"/>
    </row>
    <row r="2639" spans="1:18" x14ac:dyDescent="0.2">
      <c r="A2639" t="s">
        <v>181</v>
      </c>
      <c r="B2639">
        <v>2002</v>
      </c>
      <c r="C2639" t="s">
        <v>26</v>
      </c>
      <c r="D2639" s="1">
        <v>73.949169999999995</v>
      </c>
      <c r="E2639" s="1">
        <v>136.86340000000001</v>
      </c>
      <c r="F2639" s="2">
        <v>2.4680000000000001E-2</v>
      </c>
      <c r="G2639" s="2">
        <v>0.81628000000000001</v>
      </c>
      <c r="H2639">
        <v>20.100000000000001</v>
      </c>
      <c r="I2639">
        <v>0.3</v>
      </c>
      <c r="J2639">
        <v>96</v>
      </c>
      <c r="K2639">
        <v>92</v>
      </c>
      <c r="L2639">
        <v>75</v>
      </c>
      <c r="M2639">
        <v>81.904049999999998</v>
      </c>
      <c r="N2639" s="4">
        <v>2510</v>
      </c>
      <c r="O2639" s="1">
        <v>1.66709</v>
      </c>
      <c r="P2639" s="1">
        <v>4.5705900000000002</v>
      </c>
      <c r="Q2639" s="1">
        <v>81534.407000000007</v>
      </c>
      <c r="R2639" s="1"/>
    </row>
    <row r="2640" spans="1:18" x14ac:dyDescent="0.2">
      <c r="A2640" t="s">
        <v>181</v>
      </c>
      <c r="B2640">
        <v>2003</v>
      </c>
      <c r="C2640" t="s">
        <v>26</v>
      </c>
      <c r="D2640" s="1">
        <v>74.263000000000005</v>
      </c>
      <c r="E2640" s="1">
        <v>136.66829999999999</v>
      </c>
      <c r="F2640" s="2">
        <v>2.213E-2</v>
      </c>
      <c r="G2640" s="2">
        <v>0.92982999999999905</v>
      </c>
      <c r="H2640">
        <v>20.2</v>
      </c>
      <c r="I2640">
        <v>0.3</v>
      </c>
      <c r="J2640">
        <v>93</v>
      </c>
      <c r="K2640">
        <v>96</v>
      </c>
      <c r="L2640">
        <v>99</v>
      </c>
      <c r="M2640">
        <v>82.774349999999998</v>
      </c>
      <c r="N2640" s="4">
        <v>2700</v>
      </c>
      <c r="O2640" s="1">
        <v>1.5322799999999901</v>
      </c>
      <c r="P2640" s="1">
        <v>4.6550500000000001</v>
      </c>
      <c r="Q2640" s="1">
        <v>82301.656000000003</v>
      </c>
      <c r="R2640" s="1"/>
    </row>
    <row r="2641" spans="1:18" x14ac:dyDescent="0.2">
      <c r="A2641" t="s">
        <v>181</v>
      </c>
      <c r="B2641">
        <v>2004</v>
      </c>
      <c r="C2641" t="s">
        <v>26</v>
      </c>
      <c r="D2641" s="1">
        <v>74.528480000000002</v>
      </c>
      <c r="E2641" s="1">
        <v>136.74289999999999</v>
      </c>
      <c r="F2641" s="2">
        <v>2.0055E-2</v>
      </c>
      <c r="G2641" s="2">
        <v>1.1261299999999901</v>
      </c>
      <c r="H2641">
        <v>20.3</v>
      </c>
      <c r="I2641">
        <v>0.4</v>
      </c>
      <c r="J2641">
        <v>97</v>
      </c>
      <c r="K2641">
        <v>96</v>
      </c>
      <c r="L2641">
        <v>96</v>
      </c>
      <c r="M2641">
        <v>83.637630000000001</v>
      </c>
      <c r="N2641" s="4">
        <v>2970</v>
      </c>
      <c r="O2641" s="1">
        <v>1.72</v>
      </c>
      <c r="P2641" s="1">
        <v>4.8239299999999998</v>
      </c>
      <c r="Q2641" s="1">
        <v>83062.820999999996</v>
      </c>
      <c r="R2641" s="1"/>
    </row>
    <row r="2642" spans="1:18" x14ac:dyDescent="0.2">
      <c r="A2642" t="s">
        <v>181</v>
      </c>
      <c r="B2642">
        <v>2005</v>
      </c>
      <c r="C2642" t="s">
        <v>26</v>
      </c>
      <c r="D2642" s="1">
        <v>74.727580000000003</v>
      </c>
      <c r="E2642" s="1">
        <v>136.93680000000001</v>
      </c>
      <c r="F2642" s="2">
        <v>1.8915000000000001E-2</v>
      </c>
      <c r="G2642" s="2">
        <v>1.1916899999999999</v>
      </c>
      <c r="H2642">
        <v>20.399999999999999</v>
      </c>
      <c r="I2642">
        <v>0.5</v>
      </c>
      <c r="J2642">
        <v>95</v>
      </c>
      <c r="K2642">
        <v>94</v>
      </c>
      <c r="L2642">
        <v>95</v>
      </c>
      <c r="M2642">
        <v>84.493189999999998</v>
      </c>
      <c r="N2642" s="4">
        <v>3000</v>
      </c>
      <c r="O2642" s="1">
        <v>1.8717999999999999</v>
      </c>
      <c r="P2642" s="1">
        <v>5.0965099999999897</v>
      </c>
      <c r="Q2642" s="1">
        <v>83832.660999999993</v>
      </c>
      <c r="R2642" s="1"/>
    </row>
    <row r="2643" spans="1:18" x14ac:dyDescent="0.2">
      <c r="A2643" t="s">
        <v>181</v>
      </c>
      <c r="B2643">
        <v>2006</v>
      </c>
      <c r="C2643" t="s">
        <v>26</v>
      </c>
      <c r="D2643" s="1">
        <v>74.881959999999907</v>
      </c>
      <c r="E2643" s="1">
        <v>136.83920000000001</v>
      </c>
      <c r="F2643" s="2">
        <v>1.8374999999999999E-2</v>
      </c>
      <c r="G2643" s="2">
        <v>1.35483</v>
      </c>
      <c r="H2643">
        <v>20.6</v>
      </c>
      <c r="I2643">
        <v>0.5</v>
      </c>
      <c r="J2643">
        <v>93</v>
      </c>
      <c r="K2643">
        <v>94</v>
      </c>
      <c r="L2643">
        <v>94</v>
      </c>
      <c r="M2643">
        <v>85.341130000000007</v>
      </c>
      <c r="N2643" s="4">
        <v>3260</v>
      </c>
      <c r="O2643" s="1">
        <v>1.9426000000000001</v>
      </c>
      <c r="P2643" s="1">
        <v>5.3920000000000003</v>
      </c>
      <c r="Q2643" s="1">
        <v>84617.54</v>
      </c>
      <c r="R2643" s="1"/>
    </row>
    <row r="2644" spans="1:18" x14ac:dyDescent="0.2">
      <c r="A2644" t="s">
        <v>181</v>
      </c>
      <c r="B2644">
        <v>2007</v>
      </c>
      <c r="C2644" t="s">
        <v>26</v>
      </c>
      <c r="D2644" s="1">
        <v>75.027410000000003</v>
      </c>
      <c r="E2644" s="1">
        <v>136.1464</v>
      </c>
      <c r="F2644" s="2">
        <v>1.8165000000000001E-2</v>
      </c>
      <c r="G2644" s="2">
        <v>1.50796</v>
      </c>
      <c r="H2644">
        <v>20.7</v>
      </c>
      <c r="I2644">
        <v>0.6</v>
      </c>
      <c r="J2644">
        <v>83</v>
      </c>
      <c r="K2644">
        <v>92</v>
      </c>
      <c r="L2644">
        <v>92</v>
      </c>
      <c r="M2644">
        <v>86.181209999999993</v>
      </c>
      <c r="N2644" s="4">
        <v>3530</v>
      </c>
      <c r="O2644" s="1">
        <v>1.9291799999999999</v>
      </c>
      <c r="P2644" s="1">
        <v>5.4627999999999997</v>
      </c>
      <c r="Q2644" s="1">
        <v>85419.591</v>
      </c>
      <c r="R2644" s="1"/>
    </row>
    <row r="2645" spans="1:18" x14ac:dyDescent="0.2">
      <c r="A2645" t="s">
        <v>181</v>
      </c>
      <c r="B2645">
        <v>2008</v>
      </c>
      <c r="C2645" t="s">
        <v>26</v>
      </c>
      <c r="D2645" s="1">
        <v>75.161730000000006</v>
      </c>
      <c r="E2645" s="1">
        <v>134.73400000000001</v>
      </c>
      <c r="F2645" s="2">
        <v>1.8265E-2</v>
      </c>
      <c r="G2645" s="2">
        <v>1.7844899999999999</v>
      </c>
      <c r="H2645">
        <v>20.8</v>
      </c>
      <c r="I2645">
        <v>0.7</v>
      </c>
      <c r="J2645">
        <v>92</v>
      </c>
      <c r="K2645">
        <v>93</v>
      </c>
      <c r="L2645">
        <v>93</v>
      </c>
      <c r="M2645">
        <v>87.013069999999999</v>
      </c>
      <c r="N2645" s="4">
        <v>3760</v>
      </c>
      <c r="O2645" s="1">
        <v>1.9394899999999999</v>
      </c>
      <c r="P2645" s="1">
        <v>5.14778</v>
      </c>
      <c r="Q2645" s="1">
        <v>86243.413</v>
      </c>
      <c r="R2645" s="1"/>
    </row>
    <row r="2646" spans="1:18" x14ac:dyDescent="0.2">
      <c r="A2646" t="s">
        <v>181</v>
      </c>
      <c r="B2646">
        <v>2009</v>
      </c>
      <c r="C2646" t="s">
        <v>26</v>
      </c>
      <c r="D2646" s="1">
        <v>75.289609999999996</v>
      </c>
      <c r="E2646" s="1">
        <v>133.17580000000001</v>
      </c>
      <c r="F2646" s="2">
        <v>1.8499999999999999E-2</v>
      </c>
      <c r="G2646" s="2">
        <v>1.96955999999999</v>
      </c>
      <c r="H2646">
        <v>20.9</v>
      </c>
      <c r="I2646">
        <v>0.9</v>
      </c>
      <c r="J2646">
        <v>97</v>
      </c>
      <c r="K2646">
        <v>97</v>
      </c>
      <c r="L2646">
        <v>96</v>
      </c>
      <c r="M2646">
        <v>87.836749999999995</v>
      </c>
      <c r="N2646" s="4">
        <v>3560</v>
      </c>
      <c r="O2646" s="1">
        <v>1.9188400000000001</v>
      </c>
      <c r="P2646" s="1">
        <v>5.2935499999999998</v>
      </c>
      <c r="Q2646" s="1">
        <v>87092.251999999993</v>
      </c>
      <c r="R2646" s="1"/>
    </row>
    <row r="2647" spans="1:18" x14ac:dyDescent="0.2">
      <c r="A2647" t="s">
        <v>181</v>
      </c>
      <c r="B2647">
        <v>2010</v>
      </c>
      <c r="C2647" t="s">
        <v>26</v>
      </c>
      <c r="D2647" s="1">
        <v>75.415260000000004</v>
      </c>
      <c r="E2647" s="1">
        <v>132.23429999999999</v>
      </c>
      <c r="F2647" s="2">
        <v>1.8525E-2</v>
      </c>
      <c r="G2647" s="2">
        <v>2.24478</v>
      </c>
      <c r="H2647">
        <v>21</v>
      </c>
      <c r="I2647">
        <v>1</v>
      </c>
      <c r="J2647">
        <v>98</v>
      </c>
      <c r="K2647">
        <v>94</v>
      </c>
      <c r="L2647">
        <v>93</v>
      </c>
      <c r="M2647">
        <v>88.653189999999995</v>
      </c>
      <c r="N2647" s="4">
        <v>4180</v>
      </c>
      <c r="O2647" s="1">
        <v>2.36389</v>
      </c>
      <c r="P2647" s="1">
        <v>5.9667699999999897</v>
      </c>
      <c r="Q2647" s="1">
        <v>87967.650999999998</v>
      </c>
      <c r="R2647" s="1"/>
    </row>
    <row r="2648" spans="1:18" x14ac:dyDescent="0.2">
      <c r="A2648" t="s">
        <v>181</v>
      </c>
      <c r="B2648">
        <v>2011</v>
      </c>
      <c r="C2648" t="s">
        <v>26</v>
      </c>
      <c r="D2648" s="1">
        <v>75.536280000000005</v>
      </c>
      <c r="E2648" s="1">
        <v>131.2747</v>
      </c>
      <c r="F2648" s="2">
        <v>1.8505000000000001E-2</v>
      </c>
      <c r="G2648" s="2">
        <v>2.4449099999999899</v>
      </c>
      <c r="H2648">
        <v>21.2</v>
      </c>
      <c r="I2648">
        <v>1.2</v>
      </c>
      <c r="J2648">
        <v>96</v>
      </c>
      <c r="K2648">
        <v>96</v>
      </c>
      <c r="L2648">
        <v>95</v>
      </c>
      <c r="M2648">
        <v>89.460549999999998</v>
      </c>
      <c r="N2648" s="4">
        <v>4460</v>
      </c>
      <c r="O2648" s="1">
        <v>2.27284</v>
      </c>
      <c r="P2648" s="1">
        <v>5.8739800000000004</v>
      </c>
      <c r="Q2648" s="1">
        <v>88871.38</v>
      </c>
      <c r="R2648" s="1"/>
    </row>
    <row r="2649" spans="1:18" x14ac:dyDescent="0.2">
      <c r="A2649" t="s">
        <v>181</v>
      </c>
      <c r="B2649">
        <v>2012</v>
      </c>
      <c r="C2649" t="s">
        <v>26</v>
      </c>
      <c r="D2649" s="1">
        <v>75.676609999999997</v>
      </c>
      <c r="E2649" s="1">
        <v>130.17500000000001</v>
      </c>
      <c r="F2649" s="2">
        <v>1.8380000000000001E-2</v>
      </c>
      <c r="G2649" s="2">
        <v>2.5594299999999999</v>
      </c>
      <c r="H2649">
        <v>21.3</v>
      </c>
      <c r="I2649">
        <v>1.4</v>
      </c>
      <c r="J2649">
        <v>96</v>
      </c>
      <c r="K2649">
        <v>97</v>
      </c>
      <c r="L2649">
        <v>97</v>
      </c>
      <c r="M2649">
        <v>90.258709999999994</v>
      </c>
      <c r="N2649" s="4">
        <v>4750</v>
      </c>
      <c r="O2649" s="1">
        <v>2.63144</v>
      </c>
      <c r="P2649" s="1">
        <v>6.27841</v>
      </c>
      <c r="Q2649" s="1">
        <v>89801.925999999905</v>
      </c>
      <c r="R2649" s="1"/>
    </row>
    <row r="2650" spans="1:18" x14ac:dyDescent="0.2">
      <c r="A2650" t="s">
        <v>181</v>
      </c>
      <c r="B2650">
        <v>2013</v>
      </c>
      <c r="C2650" t="s">
        <v>26</v>
      </c>
      <c r="D2650" s="1">
        <v>75.810490000000001</v>
      </c>
      <c r="E2650" s="1">
        <v>129.23390000000001</v>
      </c>
      <c r="F2650" s="2">
        <v>1.8190000000000001E-2</v>
      </c>
      <c r="G2650" s="2">
        <v>2.6651899999999999</v>
      </c>
      <c r="H2650">
        <v>21.5</v>
      </c>
      <c r="I2650">
        <v>1.6</v>
      </c>
      <c r="J2650">
        <v>98</v>
      </c>
      <c r="K2650">
        <v>93</v>
      </c>
      <c r="L2650">
        <v>59</v>
      </c>
      <c r="M2650">
        <v>91.0471</v>
      </c>
      <c r="N2650" s="4">
        <v>5030</v>
      </c>
      <c r="O2650" s="1">
        <v>2.98447</v>
      </c>
      <c r="P2650" s="1">
        <v>6.3350099999999996</v>
      </c>
      <c r="Q2650" s="1">
        <v>90752.591999999902</v>
      </c>
      <c r="R2650" s="1"/>
    </row>
    <row r="2651" spans="1:18" x14ac:dyDescent="0.2">
      <c r="A2651" t="s">
        <v>181</v>
      </c>
      <c r="B2651">
        <v>2014</v>
      </c>
      <c r="C2651" t="s">
        <v>26</v>
      </c>
      <c r="D2651" s="1">
        <v>75.984340000000003</v>
      </c>
      <c r="E2651" s="1">
        <v>127.84869999999999</v>
      </c>
      <c r="F2651" s="2">
        <v>1.7979999999999999E-2</v>
      </c>
      <c r="G2651" s="2">
        <v>2.7561</v>
      </c>
      <c r="H2651">
        <v>21.6</v>
      </c>
      <c r="I2651">
        <v>1.9</v>
      </c>
      <c r="J2651">
        <v>97</v>
      </c>
      <c r="K2651">
        <v>96</v>
      </c>
      <c r="L2651">
        <v>95</v>
      </c>
      <c r="M2651">
        <v>92.276340000000005</v>
      </c>
      <c r="N2651" s="4">
        <v>5350</v>
      </c>
      <c r="O2651" s="1">
        <v>2.4264999999999999</v>
      </c>
      <c r="P2651" s="1">
        <v>5.7831799999999998</v>
      </c>
      <c r="Q2651" s="1">
        <v>91713.847999999998</v>
      </c>
      <c r="R2651" s="1"/>
    </row>
    <row r="2652" spans="1:18" x14ac:dyDescent="0.2">
      <c r="A2652" t="s">
        <v>181</v>
      </c>
      <c r="B2652">
        <v>2015</v>
      </c>
      <c r="C2652" t="s">
        <v>26</v>
      </c>
      <c r="D2652" s="1">
        <v>76.154960000000003</v>
      </c>
      <c r="E2652" s="1">
        <v>126.44889999999999</v>
      </c>
      <c r="F2652" s="2">
        <v>1.7809999999999999E-2</v>
      </c>
      <c r="G2652" s="2">
        <v>2.9519299999999999</v>
      </c>
      <c r="H2652">
        <v>21.7</v>
      </c>
      <c r="I2652">
        <v>2.2000000000000002</v>
      </c>
      <c r="J2652">
        <v>97</v>
      </c>
      <c r="K2652">
        <v>97</v>
      </c>
      <c r="L2652">
        <v>97</v>
      </c>
      <c r="M2652">
        <v>93.198869999999999</v>
      </c>
      <c r="N2652" s="4">
        <v>5680</v>
      </c>
      <c r="O2652" s="1">
        <v>2.3633299999999999</v>
      </c>
      <c r="P2652" s="1">
        <v>5.6526199999999998</v>
      </c>
      <c r="Q2652" s="1">
        <v>92677.076000000001</v>
      </c>
      <c r="R2652" s="1"/>
    </row>
    <row r="2653" spans="1:18" x14ac:dyDescent="0.2">
      <c r="A2653" t="s">
        <v>181</v>
      </c>
      <c r="B2653">
        <v>2016</v>
      </c>
      <c r="C2653" t="s">
        <v>26</v>
      </c>
      <c r="D2653" s="1">
        <v>76.339169999999996</v>
      </c>
      <c r="E2653" s="1">
        <v>124.7509</v>
      </c>
      <c r="F2653" s="2">
        <v>1.7595E-2</v>
      </c>
      <c r="G2653" s="2">
        <v>3.12507</v>
      </c>
      <c r="H2653">
        <v>21.9</v>
      </c>
      <c r="I2653">
        <v>2.6</v>
      </c>
      <c r="J2653">
        <v>99</v>
      </c>
      <c r="K2653">
        <v>95</v>
      </c>
      <c r="L2653">
        <v>96</v>
      </c>
      <c r="M2653">
        <v>93.990119999999905</v>
      </c>
      <c r="N2653" s="4">
        <v>6100</v>
      </c>
      <c r="O2653" s="1">
        <v>2.68425</v>
      </c>
      <c r="P2653" s="1">
        <v>5.6591899999999997</v>
      </c>
      <c r="Q2653" s="1">
        <v>93640.421999999904</v>
      </c>
      <c r="R2653" s="1"/>
    </row>
    <row r="2654" spans="1:18" x14ac:dyDescent="0.2">
      <c r="A2654" t="s">
        <v>182</v>
      </c>
      <c r="B2654">
        <v>2000</v>
      </c>
      <c r="C2654" t="s">
        <v>26</v>
      </c>
      <c r="D2654" s="1">
        <v>68.873279999999994</v>
      </c>
      <c r="E2654" s="1">
        <v>184.3021</v>
      </c>
      <c r="F2654" s="2">
        <v>2.4379999999999999E-2</v>
      </c>
      <c r="G2654" s="2">
        <v>0.81825000000000003</v>
      </c>
      <c r="H2654">
        <v>25.4</v>
      </c>
      <c r="I2654">
        <v>2.9</v>
      </c>
      <c r="J2654">
        <v>61</v>
      </c>
      <c r="K2654">
        <v>67</v>
      </c>
      <c r="L2654">
        <v>71</v>
      </c>
      <c r="M2654">
        <v>81.858599999999996</v>
      </c>
      <c r="N2654" s="4">
        <v>2140</v>
      </c>
      <c r="O2654" s="1">
        <v>2.46943</v>
      </c>
      <c r="P2654" s="1">
        <v>3.3125199999999899</v>
      </c>
      <c r="Q2654" s="1">
        <v>184.97200000000001</v>
      </c>
      <c r="R2654" s="1"/>
    </row>
    <row r="2655" spans="1:18" x14ac:dyDescent="0.2">
      <c r="A2655" t="s">
        <v>182</v>
      </c>
      <c r="B2655">
        <v>2001</v>
      </c>
      <c r="C2655" t="s">
        <v>26</v>
      </c>
      <c r="D2655" s="1">
        <v>69.064989999999995</v>
      </c>
      <c r="E2655" s="1">
        <v>180.322</v>
      </c>
      <c r="F2655" s="2">
        <v>2.4545000000000001E-2</v>
      </c>
      <c r="G2655" s="2">
        <v>0.76032999999999995</v>
      </c>
      <c r="H2655">
        <v>25.5</v>
      </c>
      <c r="I2655">
        <v>3.1</v>
      </c>
      <c r="J2655">
        <v>59</v>
      </c>
      <c r="K2655">
        <v>67</v>
      </c>
      <c r="L2655">
        <v>70</v>
      </c>
      <c r="M2655">
        <v>81.908550000000005</v>
      </c>
      <c r="N2655" s="4">
        <v>2130</v>
      </c>
      <c r="O2655" s="1">
        <v>2.5160499999999999</v>
      </c>
      <c r="P2655" s="1">
        <v>3.3933900000000001</v>
      </c>
      <c r="Q2655" s="1">
        <v>189.21899999999999</v>
      </c>
      <c r="R2655" s="1"/>
    </row>
    <row r="2656" spans="1:18" x14ac:dyDescent="0.2">
      <c r="A2656" t="s">
        <v>182</v>
      </c>
      <c r="B2656">
        <v>2002</v>
      </c>
      <c r="C2656" t="s">
        <v>26</v>
      </c>
      <c r="D2656" s="1">
        <v>69.313019999999995</v>
      </c>
      <c r="E2656" s="1">
        <v>175.57980000000001</v>
      </c>
      <c r="F2656" s="2">
        <v>2.4750000000000001E-2</v>
      </c>
      <c r="G2656" s="2">
        <v>0.90361000000000002</v>
      </c>
      <c r="H2656">
        <v>25.5</v>
      </c>
      <c r="I2656">
        <v>3.3</v>
      </c>
      <c r="J2656">
        <v>58</v>
      </c>
      <c r="K2656">
        <v>67</v>
      </c>
      <c r="L2656">
        <v>70</v>
      </c>
      <c r="M2656">
        <v>81.958860000000001</v>
      </c>
      <c r="N2656" s="4">
        <v>1950</v>
      </c>
      <c r="O2656" s="1">
        <v>2.6235200000000001</v>
      </c>
      <c r="P2656" s="1">
        <v>3.9043800000000002</v>
      </c>
      <c r="Q2656" s="1">
        <v>193.92</v>
      </c>
      <c r="R2656" s="1"/>
    </row>
    <row r="2657" spans="1:18" x14ac:dyDescent="0.2">
      <c r="A2657" t="s">
        <v>182</v>
      </c>
      <c r="B2657">
        <v>2003</v>
      </c>
      <c r="C2657" t="s">
        <v>26</v>
      </c>
      <c r="D2657" s="1">
        <v>69.519480000000001</v>
      </c>
      <c r="E2657" s="1">
        <v>171.5196</v>
      </c>
      <c r="F2657" s="2">
        <v>2.487E-2</v>
      </c>
      <c r="G2657" s="2">
        <v>0.87972999999999901</v>
      </c>
      <c r="H2657">
        <v>25.6</v>
      </c>
      <c r="I2657">
        <v>3.6</v>
      </c>
      <c r="J2657">
        <v>56</v>
      </c>
      <c r="K2657">
        <v>67</v>
      </c>
      <c r="L2657">
        <v>69</v>
      </c>
      <c r="M2657">
        <v>82.009879999999995</v>
      </c>
      <c r="N2657" s="4">
        <v>2010</v>
      </c>
      <c r="O2657" s="1">
        <v>2.4897900000000002</v>
      </c>
      <c r="P2657" s="1">
        <v>3.5069199999999898</v>
      </c>
      <c r="Q2657" s="1">
        <v>198.959</v>
      </c>
      <c r="R2657" s="1"/>
    </row>
    <row r="2658" spans="1:18" x14ac:dyDescent="0.2">
      <c r="A2658" t="s">
        <v>182</v>
      </c>
      <c r="B2658">
        <v>2004</v>
      </c>
      <c r="C2658" t="s">
        <v>26</v>
      </c>
      <c r="D2658" s="1">
        <v>69.692409999999995</v>
      </c>
      <c r="E2658" s="1">
        <v>168.0428</v>
      </c>
      <c r="F2658" s="2">
        <v>2.4680000000000001E-2</v>
      </c>
      <c r="G2658" s="2">
        <v>0.85092000000000001</v>
      </c>
      <c r="H2658">
        <v>25.7</v>
      </c>
      <c r="I2658">
        <v>3.8</v>
      </c>
      <c r="J2658">
        <v>55</v>
      </c>
      <c r="K2658">
        <v>67</v>
      </c>
      <c r="L2658">
        <v>69</v>
      </c>
      <c r="M2658">
        <v>82.061260000000004</v>
      </c>
      <c r="N2658" s="4">
        <v>2080</v>
      </c>
      <c r="O2658" s="1">
        <v>2.3246099999999998</v>
      </c>
      <c r="P2658" s="1">
        <v>3.54</v>
      </c>
      <c r="Q2658" s="1">
        <v>204.12700000000001</v>
      </c>
      <c r="R2658" s="1"/>
    </row>
    <row r="2659" spans="1:18" x14ac:dyDescent="0.2">
      <c r="A2659" t="s">
        <v>182</v>
      </c>
      <c r="B2659">
        <v>2005</v>
      </c>
      <c r="C2659" t="s">
        <v>26</v>
      </c>
      <c r="D2659" s="1">
        <v>69.944680000000005</v>
      </c>
      <c r="E2659" s="1">
        <v>163.833</v>
      </c>
      <c r="F2659" s="2">
        <v>2.436E-2</v>
      </c>
      <c r="G2659" s="2">
        <v>0.88522000000000001</v>
      </c>
      <c r="H2659">
        <v>25.7</v>
      </c>
      <c r="I2659">
        <v>4.0999999999999996</v>
      </c>
      <c r="J2659">
        <v>53</v>
      </c>
      <c r="K2659">
        <v>67</v>
      </c>
      <c r="L2659">
        <v>68</v>
      </c>
      <c r="M2659">
        <v>82.808499999999995</v>
      </c>
      <c r="N2659" s="4">
        <v>2170</v>
      </c>
      <c r="O2659" s="1">
        <v>2.1406000000000001</v>
      </c>
      <c r="P2659" s="1">
        <v>3.3055199999999898</v>
      </c>
      <c r="Q2659" s="1">
        <v>209.28200000000001</v>
      </c>
      <c r="R2659" s="1"/>
    </row>
    <row r="2660" spans="1:18" x14ac:dyDescent="0.2">
      <c r="A2660" t="s">
        <v>182</v>
      </c>
      <c r="B2660">
        <v>2006</v>
      </c>
      <c r="C2660" t="s">
        <v>26</v>
      </c>
      <c r="D2660" s="1">
        <v>70.202250000000006</v>
      </c>
      <c r="E2660" s="1">
        <v>160.10919999999999</v>
      </c>
      <c r="F2660" s="2">
        <v>2.3300000000000001E-2</v>
      </c>
      <c r="G2660" s="2">
        <v>0.99636000000000002</v>
      </c>
      <c r="H2660">
        <v>25.8</v>
      </c>
      <c r="I2660">
        <v>4.4000000000000004</v>
      </c>
      <c r="J2660">
        <v>52</v>
      </c>
      <c r="K2660">
        <v>67</v>
      </c>
      <c r="L2660">
        <v>68</v>
      </c>
      <c r="M2660">
        <v>83.553209999999893</v>
      </c>
      <c r="N2660" s="4">
        <v>2420</v>
      </c>
      <c r="O2660" s="1">
        <v>2.1460499999999998</v>
      </c>
      <c r="P2660" s="1">
        <v>3.3218899999999998</v>
      </c>
      <c r="Q2660" s="1">
        <v>214.37</v>
      </c>
      <c r="R2660" s="1"/>
    </row>
    <row r="2661" spans="1:18" x14ac:dyDescent="0.2">
      <c r="A2661" t="s">
        <v>182</v>
      </c>
      <c r="B2661">
        <v>2007</v>
      </c>
      <c r="C2661" t="s">
        <v>26</v>
      </c>
      <c r="D2661" s="1">
        <v>70.471590000000006</v>
      </c>
      <c r="E2661" s="1">
        <v>156.4427</v>
      </c>
      <c r="F2661" s="2">
        <v>2.214E-2</v>
      </c>
      <c r="G2661" s="2">
        <v>1.0082899999999999</v>
      </c>
      <c r="H2661">
        <v>25.8</v>
      </c>
      <c r="I2661">
        <v>4.7</v>
      </c>
      <c r="J2661">
        <v>56</v>
      </c>
      <c r="K2661">
        <v>69</v>
      </c>
      <c r="L2661">
        <v>70</v>
      </c>
      <c r="M2661">
        <v>84.295159999999996</v>
      </c>
      <c r="N2661" s="4">
        <v>2540</v>
      </c>
      <c r="O2661" s="1">
        <v>2.1811199999999999</v>
      </c>
      <c r="P2661" s="1">
        <v>3.0485500000000001</v>
      </c>
      <c r="Q2661" s="1">
        <v>219.47200000000001</v>
      </c>
      <c r="R2661" s="1"/>
    </row>
    <row r="2662" spans="1:18" x14ac:dyDescent="0.2">
      <c r="A2662" t="s">
        <v>182</v>
      </c>
      <c r="B2662">
        <v>2008</v>
      </c>
      <c r="C2662" t="s">
        <v>26</v>
      </c>
      <c r="D2662" s="1">
        <v>70.75273</v>
      </c>
      <c r="E2662" s="1">
        <v>152.83619999999999</v>
      </c>
      <c r="F2662" s="2">
        <v>2.1049999999999999E-2</v>
      </c>
      <c r="G2662" s="2">
        <v>1.1716500000000001</v>
      </c>
      <c r="H2662">
        <v>25.8</v>
      </c>
      <c r="I2662">
        <v>5.0999999999999996</v>
      </c>
      <c r="J2662">
        <v>61</v>
      </c>
      <c r="K2662">
        <v>70</v>
      </c>
      <c r="L2662">
        <v>73</v>
      </c>
      <c r="M2662">
        <v>85.034480000000002</v>
      </c>
      <c r="N2662" s="4">
        <v>2840</v>
      </c>
      <c r="O2662" s="1">
        <v>2.2096900000000002</v>
      </c>
      <c r="P2662" s="1">
        <v>3.0492699999999999</v>
      </c>
      <c r="Q2662" s="1">
        <v>224.70400000000001</v>
      </c>
      <c r="R2662" s="1"/>
    </row>
    <row r="2663" spans="1:18" x14ac:dyDescent="0.2">
      <c r="A2663" t="s">
        <v>182</v>
      </c>
      <c r="B2663">
        <v>2009</v>
      </c>
      <c r="C2663" t="s">
        <v>26</v>
      </c>
      <c r="D2663" s="1">
        <v>70.993480000000005</v>
      </c>
      <c r="E2663" s="1">
        <v>149.2329</v>
      </c>
      <c r="F2663" s="2">
        <v>2.0469999999999999E-2</v>
      </c>
      <c r="G2663" s="2">
        <v>0.83035999999999999</v>
      </c>
      <c r="H2663">
        <v>25.9</v>
      </c>
      <c r="I2663">
        <v>5.4</v>
      </c>
      <c r="J2663">
        <v>65</v>
      </c>
      <c r="K2663">
        <v>72</v>
      </c>
      <c r="L2663">
        <v>75</v>
      </c>
      <c r="M2663">
        <v>85.771119999999996</v>
      </c>
      <c r="N2663" s="4">
        <v>2790</v>
      </c>
      <c r="O2663" s="1">
        <v>1.9459799999999901</v>
      </c>
      <c r="P2663" s="1">
        <v>3.15909</v>
      </c>
      <c r="Q2663" s="1">
        <v>230.24700000000001</v>
      </c>
      <c r="R2663" s="1"/>
    </row>
    <row r="2664" spans="1:18" x14ac:dyDescent="0.2">
      <c r="A2664" t="s">
        <v>182</v>
      </c>
      <c r="B2664">
        <v>2010</v>
      </c>
      <c r="C2664" t="s">
        <v>26</v>
      </c>
      <c r="D2664" s="1">
        <v>71.200069999999997</v>
      </c>
      <c r="E2664" s="1">
        <v>145.72829999999999</v>
      </c>
      <c r="F2664" s="2">
        <v>2.0375000000000001E-2</v>
      </c>
      <c r="G2664" s="2">
        <v>1.1802900000000001</v>
      </c>
      <c r="H2664">
        <v>25.9</v>
      </c>
      <c r="I2664">
        <v>5.8</v>
      </c>
      <c r="J2664">
        <v>70</v>
      </c>
      <c r="K2664">
        <v>74</v>
      </c>
      <c r="L2664">
        <v>77</v>
      </c>
      <c r="M2664">
        <v>86.486249999999998</v>
      </c>
      <c r="N2664" s="4">
        <v>2790</v>
      </c>
      <c r="O2664" s="1">
        <v>1.85707</v>
      </c>
      <c r="P2664" s="1">
        <v>3.3751899999999999</v>
      </c>
      <c r="Q2664" s="1">
        <v>236.21099999999899</v>
      </c>
      <c r="R2664" s="1"/>
    </row>
    <row r="2665" spans="1:18" x14ac:dyDescent="0.2">
      <c r="A2665" t="s">
        <v>182</v>
      </c>
      <c r="B2665">
        <v>2011</v>
      </c>
      <c r="C2665" t="s">
        <v>26</v>
      </c>
      <c r="D2665" s="1">
        <v>71.367990000000006</v>
      </c>
      <c r="E2665" s="1">
        <v>142.3595</v>
      </c>
      <c r="F2665" s="2">
        <v>2.0854999999999999E-2</v>
      </c>
      <c r="G2665" s="2">
        <v>1.64705999999999</v>
      </c>
      <c r="H2665">
        <v>26</v>
      </c>
      <c r="I2665">
        <v>6.1</v>
      </c>
      <c r="J2665">
        <v>75</v>
      </c>
      <c r="K2665">
        <v>75</v>
      </c>
      <c r="L2665">
        <v>79</v>
      </c>
      <c r="M2665">
        <v>87.188609999999997</v>
      </c>
      <c r="N2665" s="4">
        <v>2820</v>
      </c>
      <c r="O2665" s="1">
        <v>2.2950400000000002</v>
      </c>
      <c r="P2665" s="1">
        <v>3.4982799999999998</v>
      </c>
      <c r="Q2665" s="1">
        <v>242.65299999999999</v>
      </c>
      <c r="R2665" s="1"/>
    </row>
    <row r="2666" spans="1:18" x14ac:dyDescent="0.2">
      <c r="A2666" t="s">
        <v>182</v>
      </c>
      <c r="B2666">
        <v>2012</v>
      </c>
      <c r="C2666" t="s">
        <v>26</v>
      </c>
      <c r="D2666" s="1">
        <v>71.483959999999996</v>
      </c>
      <c r="E2666" s="1">
        <v>139.28980000000001</v>
      </c>
      <c r="F2666" s="2">
        <v>2.1944999999999999E-2</v>
      </c>
      <c r="G2666" s="2">
        <v>1.7943099999999901</v>
      </c>
      <c r="H2666">
        <v>26</v>
      </c>
      <c r="I2666">
        <v>6.5</v>
      </c>
      <c r="J2666">
        <v>79</v>
      </c>
      <c r="K2666">
        <v>77</v>
      </c>
      <c r="L2666">
        <v>82</v>
      </c>
      <c r="M2666">
        <v>87.890079999999998</v>
      </c>
      <c r="N2666" s="4">
        <v>2750</v>
      </c>
      <c r="O2666" s="1">
        <v>2.2003400000000002</v>
      </c>
      <c r="P2666" s="1">
        <v>3.7651400000000002</v>
      </c>
      <c r="Q2666" s="1">
        <v>249.499</v>
      </c>
      <c r="R2666" s="1"/>
    </row>
    <row r="2667" spans="1:18" x14ac:dyDescent="0.2">
      <c r="A2667" t="s">
        <v>182</v>
      </c>
      <c r="B2667">
        <v>2013</v>
      </c>
      <c r="C2667" t="s">
        <v>26</v>
      </c>
      <c r="D2667" s="1">
        <v>71.566769999999906</v>
      </c>
      <c r="E2667" s="1">
        <v>136.5686</v>
      </c>
      <c r="F2667" s="2">
        <v>2.3064999999999999E-2</v>
      </c>
      <c r="G2667" s="2">
        <v>1.59152</v>
      </c>
      <c r="H2667">
        <v>26</v>
      </c>
      <c r="I2667">
        <v>6.9</v>
      </c>
      <c r="J2667">
        <v>84</v>
      </c>
      <c r="K2667">
        <v>78</v>
      </c>
      <c r="L2667">
        <v>84</v>
      </c>
      <c r="M2667">
        <v>88.590490000000003</v>
      </c>
      <c r="N2667" s="4">
        <v>2940</v>
      </c>
      <c r="O2667" s="1">
        <v>2.1237900000000001</v>
      </c>
      <c r="P2667" s="1">
        <v>4.1541399999999999</v>
      </c>
      <c r="Q2667" s="1">
        <v>256.63499999999999</v>
      </c>
      <c r="R2667" s="1"/>
    </row>
    <row r="2668" spans="1:18" x14ac:dyDescent="0.2">
      <c r="A2668" t="s">
        <v>182</v>
      </c>
      <c r="B2668">
        <v>2014</v>
      </c>
      <c r="C2668" t="s">
        <v>26</v>
      </c>
      <c r="D2668" s="1">
        <v>71.541399999999996</v>
      </c>
      <c r="E2668" s="1">
        <v>135.9443</v>
      </c>
      <c r="F2668" s="2">
        <v>2.4025000000000001E-2</v>
      </c>
      <c r="G2668" s="2">
        <v>1.47688</v>
      </c>
      <c r="H2668">
        <v>26.1</v>
      </c>
      <c r="I2668">
        <v>7.3</v>
      </c>
      <c r="J2668">
        <v>90</v>
      </c>
      <c r="K2668">
        <v>80</v>
      </c>
      <c r="L2668">
        <v>86</v>
      </c>
      <c r="M2668">
        <v>89.289860000000004</v>
      </c>
      <c r="N2668" s="4">
        <v>3000</v>
      </c>
      <c r="O2668" s="1">
        <v>0.55689999999999995</v>
      </c>
      <c r="P2668" s="1">
        <v>3.4558900000000001</v>
      </c>
      <c r="Q2668" s="1">
        <v>263.88799999999998</v>
      </c>
      <c r="R2668" s="1"/>
    </row>
    <row r="2669" spans="1:18" x14ac:dyDescent="0.2">
      <c r="A2669" t="s">
        <v>182</v>
      </c>
      <c r="B2669">
        <v>2015</v>
      </c>
      <c r="C2669" t="s">
        <v>26</v>
      </c>
      <c r="D2669" s="1">
        <v>71.794430000000006</v>
      </c>
      <c r="E2669" s="1">
        <v>131.6388</v>
      </c>
      <c r="F2669" s="2">
        <v>2.426E-2</v>
      </c>
      <c r="G2669" s="2">
        <v>1.4662999999999999</v>
      </c>
      <c r="H2669">
        <v>26.1</v>
      </c>
      <c r="I2669">
        <v>7.8</v>
      </c>
      <c r="J2669">
        <v>76</v>
      </c>
      <c r="K2669">
        <v>80</v>
      </c>
      <c r="L2669">
        <v>80</v>
      </c>
      <c r="M2669">
        <v>89.988169999999997</v>
      </c>
      <c r="N2669" s="4">
        <v>2860</v>
      </c>
      <c r="O2669" s="1">
        <v>2.0194299999999998</v>
      </c>
      <c r="P2669" s="1">
        <v>4.1577400000000004</v>
      </c>
      <c r="Q2669" s="1">
        <v>271.13</v>
      </c>
      <c r="R2669" s="1"/>
    </row>
    <row r="2670" spans="1:18" x14ac:dyDescent="0.2">
      <c r="A2670" t="s">
        <v>182</v>
      </c>
      <c r="B2670">
        <v>2016</v>
      </c>
      <c r="C2670" t="s">
        <v>26</v>
      </c>
      <c r="D2670" s="1">
        <v>71.977260000000001</v>
      </c>
      <c r="E2670" s="1">
        <v>129.376</v>
      </c>
      <c r="F2670" s="2">
        <v>2.367E-2</v>
      </c>
      <c r="G2670" s="2">
        <v>1.5809899999999999</v>
      </c>
      <c r="H2670">
        <v>26.2</v>
      </c>
      <c r="I2670">
        <v>8.3000000000000007</v>
      </c>
      <c r="J2670">
        <v>84</v>
      </c>
      <c r="K2670">
        <v>81</v>
      </c>
      <c r="L2670">
        <v>81</v>
      </c>
      <c r="M2670">
        <v>90.661519999999996</v>
      </c>
      <c r="N2670" s="4">
        <v>2970</v>
      </c>
      <c r="O2670" s="1">
        <v>1.9888699999999999</v>
      </c>
      <c r="P2670" s="1">
        <v>3.6961499999999998</v>
      </c>
      <c r="Q2670" s="1">
        <v>278.33</v>
      </c>
      <c r="R2670" s="1"/>
    </row>
    <row r="2671" spans="1:18" x14ac:dyDescent="0.2">
      <c r="A2671" t="s">
        <v>183</v>
      </c>
      <c r="B2671">
        <v>2000</v>
      </c>
      <c r="C2671" t="s">
        <v>26</v>
      </c>
      <c r="D2671" s="1">
        <v>70.016000000000005</v>
      </c>
      <c r="E2671" s="1">
        <v>180.2961</v>
      </c>
      <c r="F2671" s="2">
        <v>1.9984999999999999E-2</v>
      </c>
      <c r="G2671" s="2">
        <v>2.9960100000000001</v>
      </c>
      <c r="H2671">
        <v>30.5</v>
      </c>
      <c r="I2671">
        <v>7.7</v>
      </c>
      <c r="J2671">
        <v>93</v>
      </c>
      <c r="K2671">
        <v>98</v>
      </c>
      <c r="L2671">
        <v>98</v>
      </c>
      <c r="M2671">
        <v>91.910039999999995</v>
      </c>
      <c r="N2671" s="4">
        <v>3080</v>
      </c>
      <c r="O2671" s="1">
        <v>3.67396999999999</v>
      </c>
      <c r="P2671" s="1">
        <v>4.3966099999999999</v>
      </c>
      <c r="Q2671" s="1">
        <v>174.45400000000001</v>
      </c>
      <c r="R2671" s="1"/>
    </row>
    <row r="2672" spans="1:18" x14ac:dyDescent="0.2">
      <c r="A2672" t="s">
        <v>183</v>
      </c>
      <c r="B2672">
        <v>2001</v>
      </c>
      <c r="C2672" t="s">
        <v>26</v>
      </c>
      <c r="D2672" s="1">
        <v>70.31371</v>
      </c>
      <c r="E2672" s="1">
        <v>175.79560000000001</v>
      </c>
      <c r="F2672" s="2">
        <v>1.9175000000000001E-2</v>
      </c>
      <c r="G2672" s="2">
        <v>3.4190499999999999</v>
      </c>
      <c r="H2672">
        <v>30.6</v>
      </c>
      <c r="I2672">
        <v>8.4</v>
      </c>
      <c r="J2672">
        <v>92</v>
      </c>
      <c r="K2672">
        <v>88</v>
      </c>
      <c r="L2672">
        <v>90</v>
      </c>
      <c r="M2672">
        <v>91.907730000000001</v>
      </c>
      <c r="N2672" s="4">
        <v>3370</v>
      </c>
      <c r="O2672" s="1">
        <v>3.1982499999999998</v>
      </c>
      <c r="P2672" s="1">
        <v>3.9334699999999998</v>
      </c>
      <c r="Q2672" s="1">
        <v>175.392</v>
      </c>
      <c r="R2672" s="1"/>
    </row>
    <row r="2673" spans="1:18" x14ac:dyDescent="0.2">
      <c r="A2673" t="s">
        <v>183</v>
      </c>
      <c r="B2673">
        <v>2002</v>
      </c>
      <c r="C2673" t="s">
        <v>26</v>
      </c>
      <c r="D2673" s="1">
        <v>70.422129999999996</v>
      </c>
      <c r="E2673" s="1">
        <v>174.5616</v>
      </c>
      <c r="F2673" s="2">
        <v>1.8515E-2</v>
      </c>
      <c r="G2673" s="2">
        <v>3.29121</v>
      </c>
      <c r="H2673">
        <v>30.7</v>
      </c>
      <c r="I2673">
        <v>9.1</v>
      </c>
      <c r="J2673">
        <v>99</v>
      </c>
      <c r="K2673">
        <v>91</v>
      </c>
      <c r="L2673">
        <v>92</v>
      </c>
      <c r="M2673">
        <v>91.910960000000003</v>
      </c>
      <c r="N2673" s="4">
        <v>3670</v>
      </c>
      <c r="O2673" s="1">
        <v>3.5071599999999998</v>
      </c>
      <c r="P2673" s="1">
        <v>4.6405199999999898</v>
      </c>
      <c r="Q2673" s="1">
        <v>176.40700000000001</v>
      </c>
      <c r="R2673" s="1"/>
    </row>
    <row r="2674" spans="1:18" x14ac:dyDescent="0.2">
      <c r="A2674" t="s">
        <v>183</v>
      </c>
      <c r="B2674">
        <v>2003</v>
      </c>
      <c r="C2674" t="s">
        <v>26</v>
      </c>
      <c r="D2674" s="1">
        <v>70.807749999999999</v>
      </c>
      <c r="E2674" s="1">
        <v>169.12299999999999</v>
      </c>
      <c r="F2674" s="2">
        <v>1.7864999999999999E-2</v>
      </c>
      <c r="G2674" s="2">
        <v>4.15869</v>
      </c>
      <c r="H2674">
        <v>30.8</v>
      </c>
      <c r="I2674">
        <v>9.9</v>
      </c>
      <c r="J2674">
        <v>62</v>
      </c>
      <c r="K2674">
        <v>90</v>
      </c>
      <c r="L2674">
        <v>90</v>
      </c>
      <c r="M2674">
        <v>91.917109999999994</v>
      </c>
      <c r="N2674" s="4">
        <v>3880</v>
      </c>
      <c r="O2674" s="1">
        <v>2.8892000000000002</v>
      </c>
      <c r="P2674" s="1">
        <v>4.2858700000000001</v>
      </c>
      <c r="Q2674" s="1">
        <v>177.48400000000001</v>
      </c>
      <c r="R2674" s="1"/>
    </row>
    <row r="2675" spans="1:18" x14ac:dyDescent="0.2">
      <c r="A2675" t="s">
        <v>183</v>
      </c>
      <c r="B2675">
        <v>2004</v>
      </c>
      <c r="C2675" t="s">
        <v>26</v>
      </c>
      <c r="D2675" s="1">
        <v>71.370739999999998</v>
      </c>
      <c r="E2675" s="1">
        <v>160.64580000000001</v>
      </c>
      <c r="F2675" s="2">
        <v>1.7319999999999999E-2</v>
      </c>
      <c r="G2675" s="2">
        <v>3.61999</v>
      </c>
      <c r="H2675">
        <v>30.9</v>
      </c>
      <c r="I2675">
        <v>10.6</v>
      </c>
      <c r="J2675">
        <v>25</v>
      </c>
      <c r="K2675">
        <v>35</v>
      </c>
      <c r="L2675">
        <v>63</v>
      </c>
      <c r="M2675">
        <v>91.923220000000001</v>
      </c>
      <c r="N2675" s="4">
        <v>4160</v>
      </c>
      <c r="O2675" s="1">
        <v>3.0987100000000001</v>
      </c>
      <c r="P2675" s="1">
        <v>4.64893</v>
      </c>
      <c r="Q2675" s="1">
        <v>178.59</v>
      </c>
      <c r="R2675" s="1"/>
    </row>
    <row r="2676" spans="1:18" x14ac:dyDescent="0.2">
      <c r="A2676" t="s">
        <v>183</v>
      </c>
      <c r="B2676">
        <v>2005</v>
      </c>
      <c r="C2676" t="s">
        <v>26</v>
      </c>
      <c r="D2676" s="1">
        <v>71.620549999999994</v>
      </c>
      <c r="E2676" s="1">
        <v>157.12100000000001</v>
      </c>
      <c r="F2676" s="2">
        <v>1.669E-2</v>
      </c>
      <c r="G2676" s="2">
        <v>3.6297799999999998</v>
      </c>
      <c r="H2676">
        <v>31</v>
      </c>
      <c r="I2676">
        <v>11.4</v>
      </c>
      <c r="J2676">
        <v>57</v>
      </c>
      <c r="K2676">
        <v>66</v>
      </c>
      <c r="L2676">
        <v>59</v>
      </c>
      <c r="M2676">
        <v>92.170850000000002</v>
      </c>
      <c r="N2676" s="4">
        <v>4400</v>
      </c>
      <c r="O2676" s="1">
        <v>3.2616099999999899</v>
      </c>
      <c r="P2676" s="1">
        <v>4.7625299999999999</v>
      </c>
      <c r="Q2676" s="1">
        <v>179.727</v>
      </c>
      <c r="R2676" s="1"/>
    </row>
    <row r="2677" spans="1:18" x14ac:dyDescent="0.2">
      <c r="A2677" t="s">
        <v>183</v>
      </c>
      <c r="B2677">
        <v>2006</v>
      </c>
      <c r="C2677" t="s">
        <v>26</v>
      </c>
      <c r="D2677" s="1">
        <v>72.131690000000006</v>
      </c>
      <c r="E2677" s="1">
        <v>149.32859999999999</v>
      </c>
      <c r="F2677" s="2">
        <v>1.61949999999999E-2</v>
      </c>
      <c r="G2677" s="2">
        <v>3.5232899999999998</v>
      </c>
      <c r="H2677">
        <v>31.1</v>
      </c>
      <c r="I2677">
        <v>12.3</v>
      </c>
      <c r="J2677">
        <v>54</v>
      </c>
      <c r="K2677">
        <v>49</v>
      </c>
      <c r="L2677">
        <v>50</v>
      </c>
      <c r="M2677">
        <v>92.415329999999997</v>
      </c>
      <c r="N2677" s="4">
        <v>4620</v>
      </c>
      <c r="O2677" s="1">
        <v>3.5313199999999898</v>
      </c>
      <c r="P2677" s="1">
        <v>5.0183799999999996</v>
      </c>
      <c r="Q2677" s="1">
        <v>180.87599999999901</v>
      </c>
      <c r="R2677" s="1"/>
    </row>
    <row r="2678" spans="1:18" x14ac:dyDescent="0.2">
      <c r="A2678" t="s">
        <v>183</v>
      </c>
      <c r="B2678">
        <v>2007</v>
      </c>
      <c r="C2678" t="s">
        <v>26</v>
      </c>
      <c r="D2678" s="1">
        <v>72.478969999999904</v>
      </c>
      <c r="E2678" s="1">
        <v>143.9743</v>
      </c>
      <c r="F2678" s="2">
        <v>1.5914999999999999E-2</v>
      </c>
      <c r="G2678" s="2">
        <v>3.8503199999999902</v>
      </c>
      <c r="H2678">
        <v>31.2</v>
      </c>
      <c r="I2678">
        <v>13.1</v>
      </c>
      <c r="J2678">
        <v>63</v>
      </c>
      <c r="K2678">
        <v>63</v>
      </c>
      <c r="L2678">
        <v>65</v>
      </c>
      <c r="M2678">
        <v>92.656679999999994</v>
      </c>
      <c r="N2678" s="4">
        <v>5040</v>
      </c>
      <c r="O2678" s="1">
        <v>3.3617599999999999</v>
      </c>
      <c r="P2678" s="1">
        <v>4.8717499999999996</v>
      </c>
      <c r="Q2678" s="1">
        <v>182.04599999999999</v>
      </c>
      <c r="R2678" s="1"/>
    </row>
    <row r="2679" spans="1:18" x14ac:dyDescent="0.2">
      <c r="A2679" t="s">
        <v>183</v>
      </c>
      <c r="B2679">
        <v>2008</v>
      </c>
      <c r="C2679" t="s">
        <v>26</v>
      </c>
      <c r="D2679" s="1">
        <v>72.827969999999993</v>
      </c>
      <c r="E2679" s="1">
        <v>139.0505</v>
      </c>
      <c r="F2679" s="2">
        <v>1.5520000000000001E-2</v>
      </c>
      <c r="G2679" s="2">
        <v>3.9708000000000001</v>
      </c>
      <c r="H2679">
        <v>31.3</v>
      </c>
      <c r="I2679">
        <v>13.9</v>
      </c>
      <c r="J2679">
        <v>44</v>
      </c>
      <c r="K2679">
        <v>69</v>
      </c>
      <c r="L2679">
        <v>39</v>
      </c>
      <c r="M2679">
        <v>93.179339999999996</v>
      </c>
      <c r="N2679" s="4">
        <v>5150</v>
      </c>
      <c r="O2679" s="1">
        <v>3.5577800000000002</v>
      </c>
      <c r="P2679" s="1">
        <v>4.6574799999999996</v>
      </c>
      <c r="Q2679" s="1">
        <v>183.26300000000001</v>
      </c>
      <c r="R2679" s="1"/>
    </row>
    <row r="2680" spans="1:18" x14ac:dyDescent="0.2">
      <c r="A2680" t="s">
        <v>183</v>
      </c>
      <c r="B2680">
        <v>2009</v>
      </c>
      <c r="C2680" t="s">
        <v>26</v>
      </c>
      <c r="D2680" s="1">
        <v>71.05959</v>
      </c>
      <c r="E2680" s="1">
        <v>163.8004</v>
      </c>
      <c r="F2680" s="2">
        <v>1.5959999999999998E-2</v>
      </c>
      <c r="G2680" s="2">
        <v>2.87799</v>
      </c>
      <c r="H2680">
        <v>31.4</v>
      </c>
      <c r="I2680">
        <v>14.8</v>
      </c>
      <c r="J2680">
        <v>45</v>
      </c>
      <c r="K2680">
        <v>61</v>
      </c>
      <c r="L2680">
        <v>64</v>
      </c>
      <c r="M2680">
        <v>93.720280000000002</v>
      </c>
      <c r="N2680" s="4">
        <v>4980</v>
      </c>
      <c r="O2680" s="1">
        <v>4.2008400000000004</v>
      </c>
      <c r="P2680" s="1">
        <v>5.4148199999999997</v>
      </c>
      <c r="Q2680" s="1">
        <v>184.55599999999899</v>
      </c>
      <c r="R2680" s="1"/>
    </row>
    <row r="2681" spans="1:18" x14ac:dyDescent="0.2">
      <c r="A2681" t="s">
        <v>183</v>
      </c>
      <c r="B2681">
        <v>2010</v>
      </c>
      <c r="C2681" t="s">
        <v>26</v>
      </c>
      <c r="D2681" s="1">
        <v>73.25752</v>
      </c>
      <c r="E2681" s="1">
        <v>133.82820000000001</v>
      </c>
      <c r="F2681" s="2">
        <v>1.53099999999999E-2</v>
      </c>
      <c r="G2681" s="2">
        <v>3.0030600000000001</v>
      </c>
      <c r="H2681">
        <v>31.5</v>
      </c>
      <c r="I2681">
        <v>15.7</v>
      </c>
      <c r="J2681">
        <v>56</v>
      </c>
      <c r="K2681">
        <v>74</v>
      </c>
      <c r="L2681">
        <v>78</v>
      </c>
      <c r="M2681">
        <v>94.260120000000001</v>
      </c>
      <c r="N2681" s="4">
        <v>5130</v>
      </c>
      <c r="O2681" s="1">
        <v>4.1375699999999904</v>
      </c>
      <c r="P2681" s="1">
        <v>5.4944800000000003</v>
      </c>
      <c r="Q2681" s="1">
        <v>185.94900000000001</v>
      </c>
      <c r="R2681" s="1"/>
    </row>
    <row r="2682" spans="1:18" x14ac:dyDescent="0.2">
      <c r="A2682" t="s">
        <v>183</v>
      </c>
      <c r="B2682">
        <v>2011</v>
      </c>
      <c r="C2682" t="s">
        <v>26</v>
      </c>
      <c r="D2682" s="1">
        <v>73.720380000000006</v>
      </c>
      <c r="E2682" s="1">
        <v>127.4106</v>
      </c>
      <c r="F2682" s="2">
        <v>1.5554999999999999E-2</v>
      </c>
      <c r="G2682" s="2">
        <v>2.15322999999999</v>
      </c>
      <c r="H2682">
        <v>31.6</v>
      </c>
      <c r="I2682">
        <v>16.7</v>
      </c>
      <c r="J2682">
        <v>59</v>
      </c>
      <c r="K2682">
        <v>79</v>
      </c>
      <c r="L2682">
        <v>82</v>
      </c>
      <c r="M2682">
        <v>94.798839999999998</v>
      </c>
      <c r="N2682" s="4">
        <v>5460</v>
      </c>
      <c r="O2682" s="1">
        <v>3.69008</v>
      </c>
      <c r="P2682" s="1">
        <v>5.4249199999999904</v>
      </c>
      <c r="Q2682" s="1">
        <v>187.46899999999999</v>
      </c>
      <c r="R2682" s="1"/>
    </row>
    <row r="2683" spans="1:18" x14ac:dyDescent="0.2">
      <c r="A2683" t="s">
        <v>183</v>
      </c>
      <c r="B2683">
        <v>2012</v>
      </c>
      <c r="C2683" t="s">
        <v>26</v>
      </c>
      <c r="D2683" s="1">
        <v>74.003270000000001</v>
      </c>
      <c r="E2683" s="1">
        <v>123.66540000000001</v>
      </c>
      <c r="F2683" s="2">
        <v>1.5890000000000001E-2</v>
      </c>
      <c r="G2683" s="2">
        <v>2.1868699999999999</v>
      </c>
      <c r="H2683">
        <v>31.7</v>
      </c>
      <c r="I2683">
        <v>17.7</v>
      </c>
      <c r="J2683">
        <v>76</v>
      </c>
      <c r="K2683">
        <v>82</v>
      </c>
      <c r="L2683">
        <v>82</v>
      </c>
      <c r="M2683">
        <v>95.336169999999996</v>
      </c>
      <c r="N2683" s="4">
        <v>5560</v>
      </c>
      <c r="O2683" s="1">
        <v>3.7775400000000001</v>
      </c>
      <c r="P2683" s="1">
        <v>4.8249500000000003</v>
      </c>
      <c r="Q2683" s="1">
        <v>189.089</v>
      </c>
      <c r="R2683" s="1"/>
    </row>
    <row r="2684" spans="1:18" x14ac:dyDescent="0.2">
      <c r="A2684" t="s">
        <v>183</v>
      </c>
      <c r="B2684">
        <v>2013</v>
      </c>
      <c r="C2684" t="s">
        <v>26</v>
      </c>
      <c r="D2684" s="1">
        <v>74.406649999999999</v>
      </c>
      <c r="E2684" s="1">
        <v>117.9175</v>
      </c>
      <c r="F2684" s="2">
        <v>1.627E-2</v>
      </c>
      <c r="G2684" s="2">
        <v>1.89639</v>
      </c>
      <c r="H2684">
        <v>31.8</v>
      </c>
      <c r="I2684">
        <v>18.7</v>
      </c>
      <c r="J2684">
        <v>90</v>
      </c>
      <c r="K2684">
        <v>82</v>
      </c>
      <c r="L2684">
        <v>85</v>
      </c>
      <c r="M2684">
        <v>95.872060000000005</v>
      </c>
      <c r="N2684" s="4">
        <v>5500</v>
      </c>
      <c r="O2684" s="1">
        <v>3.9912999999999998</v>
      </c>
      <c r="P2684" s="1">
        <v>6.1712300000000004</v>
      </c>
      <c r="Q2684" s="1">
        <v>190.71799999999999</v>
      </c>
      <c r="R2684" s="1"/>
    </row>
    <row r="2685" spans="1:18" x14ac:dyDescent="0.2">
      <c r="A2685" t="s">
        <v>183</v>
      </c>
      <c r="B2685">
        <v>2014</v>
      </c>
      <c r="C2685" t="s">
        <v>26</v>
      </c>
      <c r="D2685" s="1">
        <v>74.624380000000002</v>
      </c>
      <c r="E2685" s="1">
        <v>115.1294</v>
      </c>
      <c r="F2685" s="2">
        <v>1.6655E-2</v>
      </c>
      <c r="G2685" s="2">
        <v>2.00461</v>
      </c>
      <c r="H2685">
        <v>32</v>
      </c>
      <c r="I2685">
        <v>19.7</v>
      </c>
      <c r="J2685">
        <v>82</v>
      </c>
      <c r="K2685">
        <v>78</v>
      </c>
      <c r="L2685">
        <v>81</v>
      </c>
      <c r="M2685">
        <v>96.406669999999906</v>
      </c>
      <c r="N2685" s="4">
        <v>5620</v>
      </c>
      <c r="O2685" s="1">
        <v>4.3879999999999999</v>
      </c>
      <c r="P2685" s="1">
        <v>6.2278000000000002</v>
      </c>
      <c r="Q2685" s="1">
        <v>192.22099999999901</v>
      </c>
      <c r="R2685" s="1"/>
    </row>
    <row r="2686" spans="1:18" x14ac:dyDescent="0.2">
      <c r="A2686" t="s">
        <v>183</v>
      </c>
      <c r="B2686">
        <v>2015</v>
      </c>
      <c r="C2686" t="s">
        <v>26</v>
      </c>
      <c r="D2686" s="1">
        <v>74.846199999999996</v>
      </c>
      <c r="E2686" s="1">
        <v>112.60599999999999</v>
      </c>
      <c r="F2686" s="2">
        <v>1.6574999999999999E-2</v>
      </c>
      <c r="G2686" s="2">
        <v>1.9659</v>
      </c>
      <c r="H2686">
        <v>32.1</v>
      </c>
      <c r="I2686">
        <v>20.7</v>
      </c>
      <c r="J2686">
        <v>69</v>
      </c>
      <c r="K2686">
        <v>81</v>
      </c>
      <c r="L2686">
        <v>84</v>
      </c>
      <c r="M2686">
        <v>96.898480000000006</v>
      </c>
      <c r="N2686" s="4">
        <v>5830</v>
      </c>
      <c r="O2686" s="1">
        <v>4.4892799999999999</v>
      </c>
      <c r="P2686" s="1">
        <v>5.6747100000000001</v>
      </c>
      <c r="Q2686" s="1">
        <v>193.51300000000001</v>
      </c>
      <c r="R2686" s="1"/>
    </row>
    <row r="2687" spans="1:18" x14ac:dyDescent="0.2">
      <c r="A2687" t="s">
        <v>183</v>
      </c>
      <c r="B2687">
        <v>2016</v>
      </c>
      <c r="C2687" t="s">
        <v>26</v>
      </c>
      <c r="D2687" s="1">
        <v>75.067999999999998</v>
      </c>
      <c r="E2687" s="1">
        <v>110.38809999999999</v>
      </c>
      <c r="F2687" s="2">
        <v>1.6135E-2</v>
      </c>
      <c r="G2687" s="2">
        <v>2.1751</v>
      </c>
      <c r="H2687">
        <v>32.200000000000003</v>
      </c>
      <c r="I2687">
        <v>21.7</v>
      </c>
      <c r="J2687">
        <v>68</v>
      </c>
      <c r="K2687">
        <v>77</v>
      </c>
      <c r="L2687">
        <v>80</v>
      </c>
      <c r="M2687">
        <v>97.303640000000001</v>
      </c>
      <c r="N2687" s="4">
        <v>6260</v>
      </c>
      <c r="O2687" s="1">
        <v>4.2254500000000004</v>
      </c>
      <c r="P2687" s="1">
        <v>5.5320900000000002</v>
      </c>
      <c r="Q2687" s="1">
        <v>194.535</v>
      </c>
      <c r="R2687" s="1"/>
    </row>
    <row r="2688" spans="1:18" x14ac:dyDescent="0.2">
      <c r="A2688" t="s">
        <v>184</v>
      </c>
      <c r="B2688">
        <v>2000</v>
      </c>
      <c r="C2688" t="s">
        <v>26</v>
      </c>
      <c r="D2688" s="1">
        <v>66.873549999999994</v>
      </c>
      <c r="E2688" s="1">
        <v>212.92949999999999</v>
      </c>
      <c r="F2688" s="2">
        <v>3.066E-2</v>
      </c>
      <c r="G2688" s="2">
        <v>4.7151300000000003</v>
      </c>
      <c r="H2688">
        <v>22.2</v>
      </c>
      <c r="I2688">
        <v>1.6</v>
      </c>
      <c r="J2688">
        <v>78</v>
      </c>
      <c r="K2688">
        <v>74</v>
      </c>
      <c r="L2688">
        <v>78</v>
      </c>
      <c r="M2688">
        <v>85.601590000000002</v>
      </c>
      <c r="N2688" s="4">
        <v>3940</v>
      </c>
      <c r="O2688" s="1">
        <v>1.40069</v>
      </c>
      <c r="P2688" s="1">
        <v>3.15482</v>
      </c>
      <c r="Q2688" s="1">
        <v>77991.755000000005</v>
      </c>
      <c r="R2688" s="1"/>
    </row>
    <row r="2689" spans="1:18" x14ac:dyDescent="0.2">
      <c r="A2689" t="s">
        <v>184</v>
      </c>
      <c r="B2689">
        <v>2001</v>
      </c>
      <c r="C2689" t="s">
        <v>26</v>
      </c>
      <c r="D2689" s="1">
        <v>66.874459999999999</v>
      </c>
      <c r="E2689" s="1">
        <v>215.09639999999999</v>
      </c>
      <c r="F2689" s="2">
        <v>2.998E-2</v>
      </c>
      <c r="G2689" s="2">
        <v>4.5255199999999904</v>
      </c>
      <c r="H2689">
        <v>22.3</v>
      </c>
      <c r="I2689">
        <v>1.7</v>
      </c>
      <c r="J2689">
        <v>81</v>
      </c>
      <c r="K2689">
        <v>76</v>
      </c>
      <c r="L2689">
        <v>79</v>
      </c>
      <c r="M2689">
        <v>85.943989999999999</v>
      </c>
      <c r="N2689" s="4">
        <v>4090</v>
      </c>
      <c r="O2689" s="1">
        <v>1.19655</v>
      </c>
      <c r="P2689" s="1">
        <v>2.94706</v>
      </c>
      <c r="Q2689" s="1">
        <v>79672.872999999905</v>
      </c>
      <c r="R2689" s="1"/>
    </row>
    <row r="2690" spans="1:18" x14ac:dyDescent="0.2">
      <c r="A2690" t="s">
        <v>184</v>
      </c>
      <c r="B2690">
        <v>2002</v>
      </c>
      <c r="C2690" t="s">
        <v>26</v>
      </c>
      <c r="D2690" s="1">
        <v>66.846379999999996</v>
      </c>
      <c r="E2690" s="1">
        <v>215.76439999999999</v>
      </c>
      <c r="F2690" s="2">
        <v>2.9274999999999999E-2</v>
      </c>
      <c r="G2690" s="2">
        <v>4.3936799999999998</v>
      </c>
      <c r="H2690">
        <v>22.3</v>
      </c>
      <c r="I2690">
        <v>1.8</v>
      </c>
      <c r="J2690">
        <v>82</v>
      </c>
      <c r="K2690">
        <v>77</v>
      </c>
      <c r="L2690">
        <v>79</v>
      </c>
      <c r="M2690">
        <v>86.399799999999999</v>
      </c>
      <c r="N2690" s="4">
        <v>4230</v>
      </c>
      <c r="O2690" s="1">
        <v>1.0124799999999901</v>
      </c>
      <c r="P2690" s="1">
        <v>2.7332999999999998</v>
      </c>
      <c r="Q2690" s="1">
        <v>81365.258000000002</v>
      </c>
      <c r="R2690" s="1"/>
    </row>
    <row r="2691" spans="1:18" x14ac:dyDescent="0.2">
      <c r="A2691" t="s">
        <v>184</v>
      </c>
      <c r="B2691">
        <v>2003</v>
      </c>
      <c r="C2691" t="s">
        <v>26</v>
      </c>
      <c r="D2691" s="1">
        <v>67.241039999999998</v>
      </c>
      <c r="E2691" s="1">
        <v>212.4965</v>
      </c>
      <c r="F2691" s="2">
        <v>2.8584999999999999E-2</v>
      </c>
      <c r="G2691" s="2">
        <v>4.4232500000000003</v>
      </c>
      <c r="H2691">
        <v>22.4</v>
      </c>
      <c r="I2691">
        <v>1.9</v>
      </c>
      <c r="J2691">
        <v>87</v>
      </c>
      <c r="K2691">
        <v>85</v>
      </c>
      <c r="L2691">
        <v>84</v>
      </c>
      <c r="M2691">
        <v>86.857079999999996</v>
      </c>
      <c r="N2691" s="4">
        <v>4410</v>
      </c>
      <c r="O2691" s="1">
        <v>1.1557999999999999</v>
      </c>
      <c r="P2691" s="1">
        <v>3.1914400000000001</v>
      </c>
      <c r="Q2691" s="1">
        <v>83051.970999999903</v>
      </c>
      <c r="R2691" s="1"/>
    </row>
    <row r="2692" spans="1:18" x14ac:dyDescent="0.2">
      <c r="A2692" t="s">
        <v>184</v>
      </c>
      <c r="B2692">
        <v>2004</v>
      </c>
      <c r="C2692" t="s">
        <v>26</v>
      </c>
      <c r="D2692" s="1">
        <v>67.356470000000002</v>
      </c>
      <c r="E2692" s="1">
        <v>213.11750000000001</v>
      </c>
      <c r="F2692" s="2">
        <v>2.7959999999999999E-2</v>
      </c>
      <c r="G2692" s="2">
        <v>4.4201300000000003</v>
      </c>
      <c r="H2692">
        <v>22.4</v>
      </c>
      <c r="I2692">
        <v>2.1</v>
      </c>
      <c r="J2692">
        <v>92</v>
      </c>
      <c r="K2692">
        <v>85</v>
      </c>
      <c r="L2692">
        <v>88</v>
      </c>
      <c r="M2692">
        <v>87.315830000000005</v>
      </c>
      <c r="N2692" s="4">
        <v>4730</v>
      </c>
      <c r="O2692" s="1">
        <v>1.13168</v>
      </c>
      <c r="P2692" s="1">
        <v>3.1679200000000001</v>
      </c>
      <c r="Q2692" s="1">
        <v>84710.541999999899</v>
      </c>
      <c r="R2692" s="1"/>
    </row>
    <row r="2693" spans="1:18" x14ac:dyDescent="0.2">
      <c r="A2693" t="s">
        <v>184</v>
      </c>
      <c r="B2693">
        <v>2005</v>
      </c>
      <c r="C2693" t="s">
        <v>26</v>
      </c>
      <c r="D2693" s="1">
        <v>67.144530000000003</v>
      </c>
      <c r="E2693" s="1">
        <v>216.94299999999899</v>
      </c>
      <c r="F2693" s="2">
        <v>2.7369999999999998E-2</v>
      </c>
      <c r="G2693" s="2">
        <v>4.1932599999999898</v>
      </c>
      <c r="H2693">
        <v>22.5</v>
      </c>
      <c r="I2693">
        <v>2.2000000000000002</v>
      </c>
      <c r="J2693">
        <v>92</v>
      </c>
      <c r="K2693">
        <v>90</v>
      </c>
      <c r="L2693">
        <v>89</v>
      </c>
      <c r="M2693">
        <v>87.776049999999998</v>
      </c>
      <c r="N2693" s="4">
        <v>5050</v>
      </c>
      <c r="O2693" s="1">
        <v>1.2909999999999999</v>
      </c>
      <c r="P2693" s="1">
        <v>3.9004199999999898</v>
      </c>
      <c r="Q2693" s="1">
        <v>86326.25</v>
      </c>
      <c r="R2693" s="1"/>
    </row>
    <row r="2694" spans="1:18" x14ac:dyDescent="0.2">
      <c r="A2694" t="s">
        <v>184</v>
      </c>
      <c r="B2694">
        <v>2006</v>
      </c>
      <c r="C2694" t="s">
        <v>26</v>
      </c>
      <c r="D2694" s="1">
        <v>67.283270000000002</v>
      </c>
      <c r="E2694" s="1">
        <v>215.0017</v>
      </c>
      <c r="F2694" s="2">
        <v>2.6875E-2</v>
      </c>
      <c r="G2694" s="2">
        <v>4.0469999999999997</v>
      </c>
      <c r="H2694">
        <v>22.5</v>
      </c>
      <c r="I2694">
        <v>2.2999999999999998</v>
      </c>
      <c r="J2694">
        <v>92</v>
      </c>
      <c r="K2694">
        <v>88</v>
      </c>
      <c r="L2694">
        <v>88</v>
      </c>
      <c r="M2694">
        <v>88.237750000000005</v>
      </c>
      <c r="N2694" s="4">
        <v>5340</v>
      </c>
      <c r="O2694" s="1">
        <v>1.2662799999999901</v>
      </c>
      <c r="P2694" s="1">
        <v>3.9458500000000001</v>
      </c>
      <c r="Q2694" s="1">
        <v>87888.675000000003</v>
      </c>
      <c r="R2694" s="1"/>
    </row>
    <row r="2695" spans="1:18" x14ac:dyDescent="0.2">
      <c r="A2695" t="s">
        <v>184</v>
      </c>
      <c r="B2695">
        <v>2007</v>
      </c>
      <c r="C2695" t="s">
        <v>26</v>
      </c>
      <c r="D2695" s="1">
        <v>67.802419999999998</v>
      </c>
      <c r="E2695" s="1">
        <v>207.80510000000001</v>
      </c>
      <c r="F2695" s="2">
        <v>2.65149999999999E-2</v>
      </c>
      <c r="G2695" s="2">
        <v>4.1394299999999999</v>
      </c>
      <c r="H2695">
        <v>22.6</v>
      </c>
      <c r="I2695">
        <v>2.5</v>
      </c>
      <c r="J2695">
        <v>92</v>
      </c>
      <c r="K2695">
        <v>87</v>
      </c>
      <c r="L2695">
        <v>87</v>
      </c>
      <c r="M2695">
        <v>88.700919999999996</v>
      </c>
      <c r="N2695" s="4">
        <v>5710</v>
      </c>
      <c r="O2695" s="1">
        <v>1.2274700000000001</v>
      </c>
      <c r="P2695" s="1">
        <v>3.91954</v>
      </c>
      <c r="Q2695" s="1">
        <v>89405.481999999902</v>
      </c>
      <c r="R2695" s="1"/>
    </row>
    <row r="2696" spans="1:18" x14ac:dyDescent="0.2">
      <c r="A2696" t="s">
        <v>184</v>
      </c>
      <c r="B2696">
        <v>2008</v>
      </c>
      <c r="C2696" t="s">
        <v>26</v>
      </c>
      <c r="D2696" s="1">
        <v>67.878079999999997</v>
      </c>
      <c r="E2696" s="1">
        <v>206.62690000000001</v>
      </c>
      <c r="F2696" s="2">
        <v>2.62449999999999E-2</v>
      </c>
      <c r="G2696" s="2">
        <v>4.1539900000000003</v>
      </c>
      <c r="H2696">
        <v>22.6</v>
      </c>
      <c r="I2696">
        <v>2.7</v>
      </c>
      <c r="J2696">
        <v>92</v>
      </c>
      <c r="K2696">
        <v>91</v>
      </c>
      <c r="L2696">
        <v>91</v>
      </c>
      <c r="M2696">
        <v>89.165570000000002</v>
      </c>
      <c r="N2696" s="4">
        <v>5980</v>
      </c>
      <c r="O2696" s="1">
        <v>1.21394</v>
      </c>
      <c r="P2696" s="1">
        <v>4.0279199999999999</v>
      </c>
      <c r="Q2696" s="1">
        <v>90901.964999999997</v>
      </c>
      <c r="R2696" s="1"/>
    </row>
    <row r="2697" spans="1:18" x14ac:dyDescent="0.2">
      <c r="A2697" t="s">
        <v>184</v>
      </c>
      <c r="B2697">
        <v>2009</v>
      </c>
      <c r="C2697" t="s">
        <v>26</v>
      </c>
      <c r="D2697" s="1">
        <v>67.905000000000001</v>
      </c>
      <c r="E2697" s="1">
        <v>206.78200000000001</v>
      </c>
      <c r="F2697" s="2">
        <v>2.5930000000000002E-2</v>
      </c>
      <c r="G2697" s="2">
        <v>4.3443300000000002</v>
      </c>
      <c r="H2697">
        <v>22.7</v>
      </c>
      <c r="I2697">
        <v>2.8</v>
      </c>
      <c r="J2697">
        <v>88</v>
      </c>
      <c r="K2697">
        <v>86</v>
      </c>
      <c r="L2697">
        <v>87</v>
      </c>
      <c r="M2697">
        <v>89.631810000000002</v>
      </c>
      <c r="N2697" s="4">
        <v>6200</v>
      </c>
      <c r="O2697" s="1">
        <v>1.3343399999999901</v>
      </c>
      <c r="P2697" s="1">
        <v>4.3535300000000001</v>
      </c>
      <c r="Q2697" s="1">
        <v>92414.157999999996</v>
      </c>
      <c r="R2697" s="1"/>
    </row>
    <row r="2698" spans="1:18" x14ac:dyDescent="0.2">
      <c r="A2698" t="s">
        <v>184</v>
      </c>
      <c r="B2698">
        <v>2010</v>
      </c>
      <c r="C2698" t="s">
        <v>26</v>
      </c>
      <c r="D2698" s="1">
        <v>68.286389999999997</v>
      </c>
      <c r="E2698" s="1">
        <v>203.14580000000001</v>
      </c>
      <c r="F2698" s="2">
        <v>2.5505E-2</v>
      </c>
      <c r="G2698" s="2">
        <v>4.7412799999999997</v>
      </c>
      <c r="H2698">
        <v>22.7</v>
      </c>
      <c r="I2698">
        <v>3</v>
      </c>
      <c r="J2698">
        <v>80</v>
      </c>
      <c r="K2698">
        <v>78</v>
      </c>
      <c r="L2698">
        <v>79</v>
      </c>
      <c r="M2698">
        <v>90.104109999999906</v>
      </c>
      <c r="N2698" s="4">
        <v>6590</v>
      </c>
      <c r="O2698" s="1">
        <v>1.37588</v>
      </c>
      <c r="P2698" s="1">
        <v>4.3127599999999999</v>
      </c>
      <c r="Q2698" s="1">
        <v>93966.78</v>
      </c>
      <c r="R2698" s="1"/>
    </row>
    <row r="2699" spans="1:18" x14ac:dyDescent="0.2">
      <c r="A2699" t="s">
        <v>184</v>
      </c>
      <c r="B2699">
        <v>2011</v>
      </c>
      <c r="C2699" t="s">
        <v>26</v>
      </c>
      <c r="D2699" s="1">
        <v>68.494869999999906</v>
      </c>
      <c r="E2699" s="1">
        <v>201.85310000000001</v>
      </c>
      <c r="F2699" s="2">
        <v>2.5045000000000001E-2</v>
      </c>
      <c r="G2699" s="2">
        <v>4.8570699999999896</v>
      </c>
      <c r="H2699">
        <v>22.8</v>
      </c>
      <c r="I2699">
        <v>3.2</v>
      </c>
      <c r="J2699">
        <v>87</v>
      </c>
      <c r="K2699">
        <v>87</v>
      </c>
      <c r="L2699">
        <v>87</v>
      </c>
      <c r="M2699">
        <v>90.600070000000002</v>
      </c>
      <c r="N2699" s="4">
        <v>6820</v>
      </c>
      <c r="O2699" s="1">
        <v>1.1096299999999999</v>
      </c>
      <c r="P2699" s="1">
        <v>4.2060899999999997</v>
      </c>
      <c r="Q2699" s="1">
        <v>95570.05</v>
      </c>
      <c r="R2699" s="1"/>
    </row>
    <row r="2700" spans="1:18" x14ac:dyDescent="0.2">
      <c r="A2700" t="s">
        <v>184</v>
      </c>
      <c r="B2700">
        <v>2012</v>
      </c>
      <c r="C2700" t="s">
        <v>26</v>
      </c>
      <c r="D2700" s="1">
        <v>68.599900000000005</v>
      </c>
      <c r="E2700" s="1">
        <v>200.33279999999999</v>
      </c>
      <c r="F2700" s="2">
        <v>2.4475E-2</v>
      </c>
      <c r="G2700" s="2">
        <v>4.9751799999999999</v>
      </c>
      <c r="H2700">
        <v>22.9</v>
      </c>
      <c r="I2700">
        <v>3.4</v>
      </c>
      <c r="J2700">
        <v>87</v>
      </c>
      <c r="K2700">
        <v>88</v>
      </c>
      <c r="L2700">
        <v>88</v>
      </c>
      <c r="M2700">
        <v>91.095619999999997</v>
      </c>
      <c r="N2700" s="4">
        <v>7330</v>
      </c>
      <c r="O2700" s="1">
        <v>1.1499600000000001</v>
      </c>
      <c r="P2700" s="1">
        <v>4.3746499999999999</v>
      </c>
      <c r="Q2700" s="1">
        <v>97212.642999999996</v>
      </c>
      <c r="R2700" s="1"/>
    </row>
    <row r="2701" spans="1:18" x14ac:dyDescent="0.2">
      <c r="A2701" t="s">
        <v>184</v>
      </c>
      <c r="B2701">
        <v>2013</v>
      </c>
      <c r="C2701" t="s">
        <v>26</v>
      </c>
      <c r="D2701" s="1">
        <v>68.732280000000003</v>
      </c>
      <c r="E2701" s="1">
        <v>198.87119999999999</v>
      </c>
      <c r="F2701" s="2">
        <v>2.38199999999999E-2</v>
      </c>
      <c r="G2701" s="2">
        <v>4.6264599999999998</v>
      </c>
      <c r="H2701">
        <v>22.9</v>
      </c>
      <c r="I2701">
        <v>3.6</v>
      </c>
      <c r="J2701">
        <v>87</v>
      </c>
      <c r="K2701">
        <v>84</v>
      </c>
      <c r="L2701">
        <v>89</v>
      </c>
      <c r="M2701">
        <v>91.590819999999994</v>
      </c>
      <c r="N2701" s="4">
        <v>7920</v>
      </c>
      <c r="O2701" s="1">
        <v>1.17018</v>
      </c>
      <c r="P2701" s="1">
        <v>4.4638099999999996</v>
      </c>
      <c r="Q2701" s="1">
        <v>98871.554999999993</v>
      </c>
      <c r="R2701" s="1"/>
    </row>
    <row r="2702" spans="1:18" x14ac:dyDescent="0.2">
      <c r="A2702" t="s">
        <v>184</v>
      </c>
      <c r="B2702">
        <v>2014</v>
      </c>
      <c r="C2702" t="s">
        <v>26</v>
      </c>
      <c r="D2702" s="1">
        <v>69.004940000000005</v>
      </c>
      <c r="E2702" s="1">
        <v>196.62370000000001</v>
      </c>
      <c r="F2702" s="2">
        <v>2.3029999999999998E-2</v>
      </c>
      <c r="G2702" s="2">
        <v>4.6188599999999997</v>
      </c>
      <c r="H2702">
        <v>23</v>
      </c>
      <c r="I2702">
        <v>3.8</v>
      </c>
      <c r="J2702">
        <v>79</v>
      </c>
      <c r="K2702">
        <v>77</v>
      </c>
      <c r="L2702">
        <v>67</v>
      </c>
      <c r="M2702">
        <v>92.085499999999996</v>
      </c>
      <c r="N2702" s="4">
        <v>8400</v>
      </c>
      <c r="O2702" s="1">
        <v>1.1387799999999999</v>
      </c>
      <c r="P2702" s="1">
        <v>4.1274100000000002</v>
      </c>
      <c r="Q2702" s="1">
        <v>100513.141999999</v>
      </c>
      <c r="R2702" s="1"/>
    </row>
    <row r="2703" spans="1:18" x14ac:dyDescent="0.2">
      <c r="A2703" t="s">
        <v>184</v>
      </c>
      <c r="B2703">
        <v>2015</v>
      </c>
      <c r="C2703" t="s">
        <v>26</v>
      </c>
      <c r="D2703" s="1">
        <v>69.186459999999997</v>
      </c>
      <c r="E2703" s="1">
        <v>194.99189999999999</v>
      </c>
      <c r="F2703" s="2">
        <v>2.23699999999999E-2</v>
      </c>
      <c r="G2703" s="2">
        <v>4.5236299999999998</v>
      </c>
      <c r="H2703">
        <v>23.1</v>
      </c>
      <c r="I2703">
        <v>4.0999999999999996</v>
      </c>
      <c r="J2703">
        <v>82</v>
      </c>
      <c r="K2703">
        <v>79</v>
      </c>
      <c r="L2703">
        <v>60</v>
      </c>
      <c r="M2703">
        <v>92.579830000000001</v>
      </c>
      <c r="N2703" s="4">
        <v>8850</v>
      </c>
      <c r="O2703" s="1">
        <v>1.3606799999999999</v>
      </c>
      <c r="P2703" s="1">
        <v>4.3213699999999999</v>
      </c>
      <c r="Q2703" s="1">
        <v>102113.212</v>
      </c>
      <c r="R2703" s="1"/>
    </row>
    <row r="2704" spans="1:18" x14ac:dyDescent="0.2">
      <c r="A2704" t="s">
        <v>184</v>
      </c>
      <c r="B2704">
        <v>2016</v>
      </c>
      <c r="C2704" t="s">
        <v>26</v>
      </c>
      <c r="D2704" s="1">
        <v>69.314700000000002</v>
      </c>
      <c r="E2704" s="1">
        <v>193.8597</v>
      </c>
      <c r="F2704" s="2">
        <v>2.1765E-2</v>
      </c>
      <c r="G2704" s="2">
        <v>4.5284500000000003</v>
      </c>
      <c r="H2704">
        <v>23.2</v>
      </c>
      <c r="I2704">
        <v>4.3</v>
      </c>
      <c r="J2704">
        <v>80</v>
      </c>
      <c r="K2704">
        <v>72</v>
      </c>
      <c r="L2704">
        <v>86</v>
      </c>
      <c r="M2704">
        <v>93.073719999999994</v>
      </c>
      <c r="N2704" s="4">
        <v>9370</v>
      </c>
      <c r="O2704" s="1">
        <v>1.39751</v>
      </c>
      <c r="P2704" s="1">
        <v>4.4069699999999896</v>
      </c>
      <c r="Q2704" s="1">
        <v>103663.815999999</v>
      </c>
      <c r="R2704" s="1"/>
    </row>
    <row r="2705" spans="1:18" x14ac:dyDescent="0.2">
      <c r="A2705" t="s">
        <v>185</v>
      </c>
      <c r="B2705">
        <v>2000</v>
      </c>
      <c r="C2705" t="s">
        <v>26</v>
      </c>
      <c r="D2705" s="1">
        <v>61.925789999999999</v>
      </c>
      <c r="E2705" s="1">
        <v>275.56779999999998</v>
      </c>
      <c r="F2705" s="2">
        <v>5.885E-2</v>
      </c>
      <c r="G2705" s="2">
        <v>0.66623999999999906</v>
      </c>
      <c r="H2705">
        <v>24.1</v>
      </c>
      <c r="I2705">
        <v>3.5</v>
      </c>
      <c r="J2705">
        <v>69</v>
      </c>
      <c r="K2705">
        <v>51</v>
      </c>
      <c r="L2705">
        <v>59</v>
      </c>
      <c r="M2705">
        <v>34.00038</v>
      </c>
      <c r="N2705" s="4">
        <v>1950</v>
      </c>
      <c r="O2705" s="1">
        <v>1.6724299999999901</v>
      </c>
      <c r="P2705" s="1">
        <v>1.98393</v>
      </c>
      <c r="Q2705" s="1">
        <v>5847.5859999999902</v>
      </c>
      <c r="R2705" s="1"/>
    </row>
    <row r="2706" spans="1:18" x14ac:dyDescent="0.2">
      <c r="A2706" t="s">
        <v>185</v>
      </c>
      <c r="B2706">
        <v>2001</v>
      </c>
      <c r="C2706" t="s">
        <v>26</v>
      </c>
      <c r="D2706" s="1">
        <v>62.090859999999999</v>
      </c>
      <c r="E2706" s="1">
        <v>272.59140000000002</v>
      </c>
      <c r="F2706" s="2">
        <v>5.8639999999999998E-2</v>
      </c>
      <c r="G2706" s="2">
        <v>0.65227999999999997</v>
      </c>
      <c r="H2706">
        <v>24.2</v>
      </c>
      <c r="I2706">
        <v>3.8</v>
      </c>
      <c r="J2706">
        <v>65</v>
      </c>
      <c r="K2706">
        <v>52</v>
      </c>
      <c r="L2706">
        <v>55</v>
      </c>
      <c r="M2706">
        <v>33.987949999999998</v>
      </c>
      <c r="N2706" s="4">
        <v>1910</v>
      </c>
      <c r="O2706" s="1">
        <v>1.63906</v>
      </c>
      <c r="P2706" s="1">
        <v>2.26132</v>
      </c>
      <c r="Q2706" s="1">
        <v>5974.6289999999999</v>
      </c>
      <c r="R2706" s="1"/>
    </row>
    <row r="2707" spans="1:18" x14ac:dyDescent="0.2">
      <c r="A2707" t="s">
        <v>185</v>
      </c>
      <c r="B2707">
        <v>2002</v>
      </c>
      <c r="C2707" t="s">
        <v>26</v>
      </c>
      <c r="D2707" s="1">
        <v>62.274790000000003</v>
      </c>
      <c r="E2707" s="1">
        <v>268.94499999999999</v>
      </c>
      <c r="F2707" s="2">
        <v>5.8639999999999998E-2</v>
      </c>
      <c r="G2707" s="2">
        <v>0.57913999999999999</v>
      </c>
      <c r="H2707">
        <v>24.3</v>
      </c>
      <c r="I2707">
        <v>4.0999999999999996</v>
      </c>
      <c r="J2707">
        <v>73</v>
      </c>
      <c r="K2707">
        <v>54</v>
      </c>
      <c r="L2707">
        <v>61</v>
      </c>
      <c r="M2707">
        <v>33.97777</v>
      </c>
      <c r="N2707" s="4">
        <v>1910</v>
      </c>
      <c r="O2707" s="1">
        <v>1.68998</v>
      </c>
      <c r="P2707" s="1">
        <v>2.6584699999999999</v>
      </c>
      <c r="Q2707" s="1">
        <v>6098.6210000000001</v>
      </c>
      <c r="R2707" s="1"/>
    </row>
    <row r="2708" spans="1:18" x14ac:dyDescent="0.2">
      <c r="A2708" t="s">
        <v>185</v>
      </c>
      <c r="B2708">
        <v>2003</v>
      </c>
      <c r="C2708" t="s">
        <v>26</v>
      </c>
      <c r="D2708" s="1">
        <v>62.476619999999997</v>
      </c>
      <c r="E2708" s="1">
        <v>265.05169999999998</v>
      </c>
      <c r="F2708" s="2">
        <v>5.8709999999999998E-2</v>
      </c>
      <c r="G2708" s="2">
        <v>0.56274999999999997</v>
      </c>
      <c r="H2708">
        <v>24.4</v>
      </c>
      <c r="I2708">
        <v>4.4000000000000004</v>
      </c>
      <c r="J2708">
        <v>77</v>
      </c>
      <c r="K2708">
        <v>62</v>
      </c>
      <c r="L2708">
        <v>68</v>
      </c>
      <c r="M2708">
        <v>33.967590000000001</v>
      </c>
      <c r="N2708" s="4">
        <v>1860</v>
      </c>
      <c r="O2708" s="1">
        <v>1.4008399999999901</v>
      </c>
      <c r="P2708" s="1">
        <v>2.41122999999999</v>
      </c>
      <c r="Q2708" s="1">
        <v>6223.3769999999904</v>
      </c>
      <c r="R2708" s="1"/>
    </row>
    <row r="2709" spans="1:18" x14ac:dyDescent="0.2">
      <c r="A2709" t="s">
        <v>185</v>
      </c>
      <c r="B2709">
        <v>2004</v>
      </c>
      <c r="C2709" t="s">
        <v>26</v>
      </c>
      <c r="D2709" s="1">
        <v>62.745959999999997</v>
      </c>
      <c r="E2709" s="1">
        <v>259.86750000000001</v>
      </c>
      <c r="F2709" s="2">
        <v>5.8674999999999998E-2</v>
      </c>
      <c r="G2709" s="2">
        <v>0.55405000000000004</v>
      </c>
      <c r="H2709">
        <v>24.5</v>
      </c>
      <c r="I2709">
        <v>4.7</v>
      </c>
      <c r="J2709">
        <v>77</v>
      </c>
      <c r="K2709">
        <v>59</v>
      </c>
      <c r="L2709">
        <v>62</v>
      </c>
      <c r="M2709">
        <v>33.956859999999999</v>
      </c>
      <c r="N2709" s="4">
        <v>1970</v>
      </c>
      <c r="O2709" s="1">
        <v>1.70082</v>
      </c>
      <c r="P2709" s="1">
        <v>2.5948799999999999</v>
      </c>
      <c r="Q2709" s="1">
        <v>6354.2449999999999</v>
      </c>
      <c r="R2709" s="1"/>
    </row>
    <row r="2710" spans="1:18" x14ac:dyDescent="0.2">
      <c r="A2710" t="s">
        <v>185</v>
      </c>
      <c r="B2710">
        <v>2005</v>
      </c>
      <c r="C2710" t="s">
        <v>26</v>
      </c>
      <c r="D2710" s="1">
        <v>63.071010000000001</v>
      </c>
      <c r="E2710" s="1">
        <v>254.21520000000001</v>
      </c>
      <c r="F2710" s="2">
        <v>5.8285000000000003E-2</v>
      </c>
      <c r="G2710" s="2">
        <v>0.79669999999999996</v>
      </c>
      <c r="H2710">
        <v>24.6</v>
      </c>
      <c r="I2710">
        <v>5</v>
      </c>
      <c r="J2710">
        <v>82</v>
      </c>
      <c r="K2710">
        <v>61</v>
      </c>
      <c r="L2710">
        <v>72</v>
      </c>
      <c r="M2710">
        <v>34.514679999999998</v>
      </c>
      <c r="N2710" s="4">
        <v>2170</v>
      </c>
      <c r="O2710" s="1">
        <v>1.61886</v>
      </c>
      <c r="P2710" s="1">
        <v>2.4578099999999998</v>
      </c>
      <c r="Q2710" s="1">
        <v>6494.9030000000002</v>
      </c>
      <c r="R2710" s="1"/>
    </row>
    <row r="2711" spans="1:18" x14ac:dyDescent="0.2">
      <c r="A2711" t="s">
        <v>185</v>
      </c>
      <c r="B2711">
        <v>2006</v>
      </c>
      <c r="C2711" t="s">
        <v>26</v>
      </c>
      <c r="D2711" s="1">
        <v>63.426469999999902</v>
      </c>
      <c r="E2711" s="1">
        <v>248.54249999999999</v>
      </c>
      <c r="F2711" s="2">
        <v>5.7329999999999902E-2</v>
      </c>
      <c r="G2711" s="2">
        <v>0.61121000000000003</v>
      </c>
      <c r="H2711">
        <v>24.7</v>
      </c>
      <c r="I2711">
        <v>5.4</v>
      </c>
      <c r="J2711">
        <v>82</v>
      </c>
      <c r="K2711">
        <v>65</v>
      </c>
      <c r="L2711">
        <v>70</v>
      </c>
      <c r="M2711">
        <v>35.07264</v>
      </c>
      <c r="N2711" s="4">
        <v>2170</v>
      </c>
      <c r="O2711" s="1">
        <v>1.63845999999999</v>
      </c>
      <c r="P2711" s="1">
        <v>2.4402400000000002</v>
      </c>
      <c r="Q2711" s="1">
        <v>6646.8950000000004</v>
      </c>
      <c r="R2711" s="1"/>
    </row>
    <row r="2712" spans="1:18" x14ac:dyDescent="0.2">
      <c r="A2712" t="s">
        <v>185</v>
      </c>
      <c r="B2712">
        <v>2007</v>
      </c>
      <c r="C2712" t="s">
        <v>26</v>
      </c>
      <c r="D2712" s="1">
        <v>63.767440000000001</v>
      </c>
      <c r="E2712" s="1">
        <v>243.28989999999999</v>
      </c>
      <c r="F2712" s="2">
        <v>5.6050000000000003E-2</v>
      </c>
      <c r="G2712" s="2">
        <v>0.67223999999999995</v>
      </c>
      <c r="H2712">
        <v>24.8</v>
      </c>
      <c r="I2712">
        <v>5.7</v>
      </c>
      <c r="J2712">
        <v>72</v>
      </c>
      <c r="K2712">
        <v>68</v>
      </c>
      <c r="L2712">
        <v>66</v>
      </c>
      <c r="M2712">
        <v>35.630759999999903</v>
      </c>
      <c r="N2712" s="4">
        <v>2480</v>
      </c>
      <c r="O2712" s="1">
        <v>1.6344099999999999</v>
      </c>
      <c r="P2712" s="1">
        <v>2.4210199999999999</v>
      </c>
      <c r="Q2712" s="1">
        <v>6808.5140000000001</v>
      </c>
      <c r="R2712" s="1"/>
    </row>
    <row r="2713" spans="1:18" x14ac:dyDescent="0.2">
      <c r="A2713" t="s">
        <v>185</v>
      </c>
      <c r="B2713">
        <v>2008</v>
      </c>
      <c r="C2713" t="s">
        <v>26</v>
      </c>
      <c r="D2713" s="1">
        <v>64.185419999999993</v>
      </c>
      <c r="E2713" s="1">
        <v>237.3176</v>
      </c>
      <c r="F2713" s="2">
        <v>5.4414999999999998E-2</v>
      </c>
      <c r="G2713" s="2">
        <v>0.76726000000000005</v>
      </c>
      <c r="H2713">
        <v>24.9</v>
      </c>
      <c r="I2713">
        <v>6.1</v>
      </c>
      <c r="J2713">
        <v>66</v>
      </c>
      <c r="K2713">
        <v>69</v>
      </c>
      <c r="L2713">
        <v>56</v>
      </c>
      <c r="M2713">
        <v>36.189029999999903</v>
      </c>
      <c r="N2713" s="4">
        <v>2510</v>
      </c>
      <c r="O2713" s="1">
        <v>1.5140799999999901</v>
      </c>
      <c r="P2713" s="1">
        <v>2.1352599999999899</v>
      </c>
      <c r="Q2713" s="1">
        <v>6976.201</v>
      </c>
      <c r="R2713" s="1"/>
    </row>
    <row r="2714" spans="1:18" x14ac:dyDescent="0.2">
      <c r="A2714" t="s">
        <v>185</v>
      </c>
      <c r="B2714">
        <v>2009</v>
      </c>
      <c r="C2714" t="s">
        <v>26</v>
      </c>
      <c r="D2714" s="1">
        <v>64.437559999999905</v>
      </c>
      <c r="E2714" s="1">
        <v>235.41139999999999</v>
      </c>
      <c r="F2714" s="2">
        <v>5.2784999999999999E-2</v>
      </c>
      <c r="G2714" s="2">
        <v>0.78493000000000002</v>
      </c>
      <c r="H2714">
        <v>24.9</v>
      </c>
      <c r="I2714">
        <v>6.5</v>
      </c>
      <c r="J2714">
        <v>65</v>
      </c>
      <c r="K2714">
        <v>70</v>
      </c>
      <c r="L2714">
        <v>64</v>
      </c>
      <c r="M2714">
        <v>36.747450000000001</v>
      </c>
      <c r="N2714" s="4">
        <v>2640</v>
      </c>
      <c r="O2714" s="1">
        <v>1.5568500000000001</v>
      </c>
      <c r="P2714" s="1">
        <v>2.32938</v>
      </c>
      <c r="Q2714" s="1">
        <v>7144.7759999999998</v>
      </c>
      <c r="R2714" s="1"/>
    </row>
    <row r="2715" spans="1:18" x14ac:dyDescent="0.2">
      <c r="A2715" t="s">
        <v>185</v>
      </c>
      <c r="B2715">
        <v>2010</v>
      </c>
      <c r="C2715" t="s">
        <v>26</v>
      </c>
      <c r="D2715" s="1">
        <v>64.637180000000001</v>
      </c>
      <c r="E2715" s="1">
        <v>234.71090000000001</v>
      </c>
      <c r="F2715" s="2">
        <v>5.142E-2</v>
      </c>
      <c r="G2715" s="2">
        <v>0.74918999999999902</v>
      </c>
      <c r="H2715">
        <v>25</v>
      </c>
      <c r="I2715">
        <v>6.9</v>
      </c>
      <c r="J2715">
        <v>63</v>
      </c>
      <c r="K2715">
        <v>61</v>
      </c>
      <c r="L2715">
        <v>55</v>
      </c>
      <c r="M2715">
        <v>37.306019999999997</v>
      </c>
      <c r="N2715" s="4">
        <v>2800</v>
      </c>
      <c r="O2715" s="1">
        <v>1.3003199999999999</v>
      </c>
      <c r="P2715" s="1">
        <v>2.1075599999999999</v>
      </c>
      <c r="Q2715" s="1">
        <v>7310.5069999999996</v>
      </c>
      <c r="R2715" s="1"/>
    </row>
    <row r="2716" spans="1:18" x14ac:dyDescent="0.2">
      <c r="A2716" t="s">
        <v>185</v>
      </c>
      <c r="B2716">
        <v>2011</v>
      </c>
      <c r="C2716" t="s">
        <v>26</v>
      </c>
      <c r="D2716" s="1">
        <v>64.810680000000005</v>
      </c>
      <c r="E2716" s="1">
        <v>234.54499999999999</v>
      </c>
      <c r="F2716" s="2">
        <v>5.008E-2</v>
      </c>
      <c r="G2716" s="2">
        <v>0.83557999999999899</v>
      </c>
      <c r="H2716">
        <v>25.1</v>
      </c>
      <c r="I2716">
        <v>7.3</v>
      </c>
      <c r="J2716">
        <v>66</v>
      </c>
      <c r="K2716">
        <v>55</v>
      </c>
      <c r="L2716">
        <v>58</v>
      </c>
      <c r="M2716">
        <v>37.864199999999997</v>
      </c>
      <c r="N2716" s="4">
        <v>2880</v>
      </c>
      <c r="O2716" s="1">
        <v>1.4970600000000001</v>
      </c>
      <c r="P2716" s="1">
        <v>2.2939799999999999</v>
      </c>
      <c r="Q2716" s="1">
        <v>7472.1989999999996</v>
      </c>
      <c r="R2716" s="1"/>
    </row>
    <row r="2717" spans="1:18" x14ac:dyDescent="0.2">
      <c r="A2717" t="s">
        <v>185</v>
      </c>
      <c r="B2717">
        <v>2012</v>
      </c>
      <c r="C2717" t="s">
        <v>26</v>
      </c>
      <c r="D2717" s="1">
        <v>64.961269999999999</v>
      </c>
      <c r="E2717" s="1">
        <v>233.8991</v>
      </c>
      <c r="F2717" s="2">
        <v>4.9009999999999998E-2</v>
      </c>
      <c r="G2717" s="2">
        <v>0.96641999999999995</v>
      </c>
      <c r="H2717">
        <v>25.2</v>
      </c>
      <c r="I2717">
        <v>7.8</v>
      </c>
      <c r="J2717">
        <v>71</v>
      </c>
      <c r="K2717">
        <v>65</v>
      </c>
      <c r="L2717">
        <v>57</v>
      </c>
      <c r="M2717">
        <v>38.423070000000003</v>
      </c>
      <c r="N2717" s="4">
        <v>3000</v>
      </c>
      <c r="O2717" s="1">
        <v>1.8222099999999899</v>
      </c>
      <c r="P2717" s="1">
        <v>2.6669399999999999</v>
      </c>
      <c r="Q2717" s="1">
        <v>7631.0010000000002</v>
      </c>
      <c r="R2717" s="1"/>
    </row>
    <row r="2718" spans="1:18" x14ac:dyDescent="0.2">
      <c r="A2718" t="s">
        <v>185</v>
      </c>
      <c r="B2718">
        <v>2013</v>
      </c>
      <c r="C2718" t="s">
        <v>26</v>
      </c>
      <c r="D2718" s="1">
        <v>65.236369999999994</v>
      </c>
      <c r="E2718" s="1">
        <v>230.88229999999999</v>
      </c>
      <c r="F2718" s="2">
        <v>4.7884999999999997E-2</v>
      </c>
      <c r="G2718" s="2">
        <v>0.82425000000000004</v>
      </c>
      <c r="H2718">
        <v>25.3</v>
      </c>
      <c r="I2718">
        <v>8.1999999999999993</v>
      </c>
      <c r="J2718">
        <v>72</v>
      </c>
      <c r="K2718">
        <v>62</v>
      </c>
      <c r="L2718">
        <v>60</v>
      </c>
      <c r="M2718">
        <v>38.98948</v>
      </c>
      <c r="N2718" s="4">
        <v>2940</v>
      </c>
      <c r="O2718" s="1">
        <v>1.9845599999999901</v>
      </c>
      <c r="P2718" s="1">
        <v>2.9972799999999999</v>
      </c>
      <c r="Q2718" s="1">
        <v>7788.38</v>
      </c>
      <c r="R2718" s="1"/>
    </row>
    <row r="2719" spans="1:18" x14ac:dyDescent="0.2">
      <c r="A2719" t="s">
        <v>185</v>
      </c>
      <c r="B2719">
        <v>2014</v>
      </c>
      <c r="C2719" t="s">
        <v>26</v>
      </c>
      <c r="D2719" s="1">
        <v>65.469899999999996</v>
      </c>
      <c r="E2719" s="1">
        <v>227.92660000000001</v>
      </c>
      <c r="F2719" s="2">
        <v>4.6934999999999998E-2</v>
      </c>
      <c r="G2719" s="2">
        <v>0.75802999999999998</v>
      </c>
      <c r="H2719">
        <v>25.4</v>
      </c>
      <c r="I2719">
        <v>8.6999999999999993</v>
      </c>
      <c r="J2719">
        <v>65</v>
      </c>
      <c r="K2719">
        <v>43</v>
      </c>
      <c r="L2719">
        <v>52</v>
      </c>
      <c r="M2719">
        <v>39.56326</v>
      </c>
      <c r="N2719" s="4">
        <v>3670</v>
      </c>
      <c r="O2719" s="1">
        <v>2.0338699999999998</v>
      </c>
      <c r="P2719" s="1">
        <v>3.2925699999999898</v>
      </c>
      <c r="Q2719" s="1">
        <v>7946.73</v>
      </c>
      <c r="R2719" s="1"/>
    </row>
    <row r="2720" spans="1:18" x14ac:dyDescent="0.2">
      <c r="A2720" t="s">
        <v>185</v>
      </c>
      <c r="B2720">
        <v>2015</v>
      </c>
      <c r="C2720" t="s">
        <v>26</v>
      </c>
      <c r="D2720" s="1">
        <v>65.700609999999998</v>
      </c>
      <c r="E2720" s="1">
        <v>225.5147</v>
      </c>
      <c r="F2720" s="2">
        <v>4.5864999999999899E-2</v>
      </c>
      <c r="G2720" s="2">
        <v>0.75471999999999995</v>
      </c>
      <c r="H2720">
        <v>25.5</v>
      </c>
      <c r="I2720">
        <v>9.1999999999999993</v>
      </c>
      <c r="J2720">
        <v>57</v>
      </c>
      <c r="K2720">
        <v>51</v>
      </c>
      <c r="L2720">
        <v>49</v>
      </c>
      <c r="M2720">
        <v>40.14423</v>
      </c>
      <c r="N2720" s="4">
        <v>3990</v>
      </c>
      <c r="O2720" s="1">
        <v>1.45024</v>
      </c>
      <c r="P2720" s="1">
        <v>1.9144099999999999</v>
      </c>
      <c r="Q2720" s="1">
        <v>8107.7749999999996</v>
      </c>
      <c r="R2720" s="1"/>
    </row>
    <row r="2721" spans="1:18" x14ac:dyDescent="0.2">
      <c r="A2721" t="s">
        <v>185</v>
      </c>
      <c r="B2721">
        <v>2016</v>
      </c>
      <c r="C2721" t="s">
        <v>26</v>
      </c>
      <c r="D2721" s="1">
        <v>65.909260000000003</v>
      </c>
      <c r="E2721" s="1">
        <v>224.26830000000001</v>
      </c>
      <c r="F2721" s="2">
        <v>4.4325000000000003E-2</v>
      </c>
      <c r="G2721" s="2">
        <v>0.79625999999999997</v>
      </c>
      <c r="H2721">
        <v>25.6</v>
      </c>
      <c r="I2721">
        <v>9.8000000000000007</v>
      </c>
      <c r="J2721">
        <v>46</v>
      </c>
      <c r="K2721">
        <v>48</v>
      </c>
      <c r="L2721">
        <v>46</v>
      </c>
      <c r="M2721">
        <v>40.732219999999998</v>
      </c>
      <c r="N2721" s="4">
        <v>4110</v>
      </c>
      <c r="O2721" s="1">
        <v>1.8306</v>
      </c>
      <c r="P2721" s="1">
        <v>2.54264</v>
      </c>
      <c r="Q2721" s="1">
        <v>8271.7619999999897</v>
      </c>
      <c r="R2721" s="1"/>
    </row>
    <row r="2722" spans="1:18" x14ac:dyDescent="0.2">
      <c r="A2722" t="s">
        <v>186</v>
      </c>
      <c r="B2722">
        <v>2000</v>
      </c>
      <c r="C2722" t="s">
        <v>26</v>
      </c>
      <c r="D2722" s="1">
        <v>78.465519999999998</v>
      </c>
      <c r="E2722" s="1">
        <v>79.084980000000002</v>
      </c>
      <c r="F2722" s="2">
        <v>3.565E-3</v>
      </c>
      <c r="G2722" s="2">
        <v>2.02</v>
      </c>
      <c r="H2722">
        <v>23.4</v>
      </c>
      <c r="I2722">
        <v>6.4</v>
      </c>
      <c r="J2722">
        <v>96</v>
      </c>
      <c r="K2722">
        <v>98</v>
      </c>
      <c r="L2722">
        <v>98</v>
      </c>
      <c r="M2722">
        <v>100</v>
      </c>
      <c r="N2722" s="4">
        <v>41410</v>
      </c>
      <c r="O2722" s="1">
        <v>1.2177899999999999</v>
      </c>
      <c r="P2722" s="1">
        <v>3.3517399999999999</v>
      </c>
      <c r="Q2722" s="1">
        <v>4027.8870000000002</v>
      </c>
      <c r="R2722" s="1"/>
    </row>
    <row r="2723" spans="1:18" x14ac:dyDescent="0.2">
      <c r="A2723" t="s">
        <v>186</v>
      </c>
      <c r="B2723">
        <v>2001</v>
      </c>
      <c r="C2723" t="s">
        <v>26</v>
      </c>
      <c r="D2723" s="1">
        <v>79.102369999999993</v>
      </c>
      <c r="E2723" s="1">
        <v>76.720579999999998</v>
      </c>
      <c r="F2723" s="2">
        <v>3.385E-3</v>
      </c>
      <c r="G2723" s="2">
        <v>2.08</v>
      </c>
      <c r="H2723">
        <v>23.5</v>
      </c>
      <c r="I2723">
        <v>6.4</v>
      </c>
      <c r="J2723">
        <v>95</v>
      </c>
      <c r="K2723">
        <v>95</v>
      </c>
      <c r="L2723">
        <v>96</v>
      </c>
      <c r="M2723">
        <v>100</v>
      </c>
      <c r="N2723" s="4">
        <v>40730</v>
      </c>
      <c r="O2723" s="1">
        <v>0.88703999999999905</v>
      </c>
      <c r="P2723" s="1">
        <v>3.18106</v>
      </c>
      <c r="Q2723" s="1">
        <v>4138.0119999999997</v>
      </c>
      <c r="R2723" s="1"/>
    </row>
    <row r="2724" spans="1:18" x14ac:dyDescent="0.2">
      <c r="A2724" t="s">
        <v>186</v>
      </c>
      <c r="B2724">
        <v>2002</v>
      </c>
      <c r="C2724" t="s">
        <v>26</v>
      </c>
      <c r="D2724" s="1">
        <v>79.24933</v>
      </c>
      <c r="E2724" s="1">
        <v>76.493880000000004</v>
      </c>
      <c r="F2724" s="2">
        <v>3.1549999999999998E-3</v>
      </c>
      <c r="G2724" s="2">
        <v>2.16</v>
      </c>
      <c r="H2724">
        <v>23.5</v>
      </c>
      <c r="I2724">
        <v>6.4</v>
      </c>
      <c r="J2724">
        <v>94</v>
      </c>
      <c r="K2724">
        <v>94</v>
      </c>
      <c r="L2724">
        <v>94</v>
      </c>
      <c r="M2724">
        <v>100</v>
      </c>
      <c r="N2724" s="4">
        <v>42030</v>
      </c>
      <c r="O2724" s="1">
        <v>1.05897</v>
      </c>
      <c r="P2724" s="1">
        <v>3.3802500000000002</v>
      </c>
      <c r="Q2724" s="1">
        <v>4175.95</v>
      </c>
      <c r="R2724" s="1"/>
    </row>
    <row r="2725" spans="1:18" x14ac:dyDescent="0.2">
      <c r="A2725" t="s">
        <v>186</v>
      </c>
      <c r="B2725">
        <v>2003</v>
      </c>
      <c r="C2725" t="s">
        <v>26</v>
      </c>
      <c r="D2725" s="1">
        <v>79.511949999999999</v>
      </c>
      <c r="E2725" s="1">
        <v>73.324089999999998</v>
      </c>
      <c r="F2725" s="2">
        <v>2.7750000000000001E-3</v>
      </c>
      <c r="G2725" s="2">
        <v>1.42869</v>
      </c>
      <c r="H2725">
        <v>23.5</v>
      </c>
      <c r="I2725">
        <v>6.4</v>
      </c>
      <c r="J2725">
        <v>93</v>
      </c>
      <c r="K2725">
        <v>96</v>
      </c>
      <c r="L2725">
        <v>96</v>
      </c>
      <c r="M2725">
        <v>100</v>
      </c>
      <c r="N2725" s="4">
        <v>45110</v>
      </c>
      <c r="O2725" s="1">
        <v>1.34616</v>
      </c>
      <c r="P2725" s="1">
        <v>3.6309399999999998</v>
      </c>
      <c r="Q2725" s="1">
        <v>4114.826</v>
      </c>
      <c r="R2725" s="1"/>
    </row>
    <row r="2726" spans="1:18" x14ac:dyDescent="0.2">
      <c r="A2726" t="s">
        <v>186</v>
      </c>
      <c r="B2726">
        <v>2004</v>
      </c>
      <c r="C2726" t="s">
        <v>26</v>
      </c>
      <c r="D2726" s="1">
        <v>80.194090000000003</v>
      </c>
      <c r="E2726" s="1">
        <v>72.72578</v>
      </c>
      <c r="F2726" s="2">
        <v>2.4199999999999998E-3</v>
      </c>
      <c r="G2726" s="2">
        <v>1.4420999999999999</v>
      </c>
      <c r="H2726">
        <v>23.5</v>
      </c>
      <c r="I2726">
        <v>6.4</v>
      </c>
      <c r="J2726">
        <v>95</v>
      </c>
      <c r="K2726">
        <v>95</v>
      </c>
      <c r="L2726">
        <v>95</v>
      </c>
      <c r="M2726">
        <v>100</v>
      </c>
      <c r="N2726" s="4">
        <v>48490</v>
      </c>
      <c r="O2726" s="1">
        <v>1.03026</v>
      </c>
      <c r="P2726" s="1">
        <v>3.1735599999999899</v>
      </c>
      <c r="Q2726" s="1">
        <v>4166.6639999999998</v>
      </c>
      <c r="R2726" s="1"/>
    </row>
    <row r="2727" spans="1:18" x14ac:dyDescent="0.2">
      <c r="A2727" t="s">
        <v>186</v>
      </c>
      <c r="B2727">
        <v>2005</v>
      </c>
      <c r="C2727" t="s">
        <v>26</v>
      </c>
      <c r="D2727" s="1">
        <v>80.403790000000001</v>
      </c>
      <c r="E2727" s="1">
        <v>74.227099999999993</v>
      </c>
      <c r="F2727" s="2">
        <v>2.3249999999999998E-3</v>
      </c>
      <c r="G2727" s="2">
        <v>1.4893000000000001</v>
      </c>
      <c r="H2727">
        <v>23.5</v>
      </c>
      <c r="I2727">
        <v>6.4</v>
      </c>
      <c r="J2727">
        <v>96</v>
      </c>
      <c r="K2727">
        <v>96</v>
      </c>
      <c r="L2727">
        <v>96</v>
      </c>
      <c r="M2727">
        <v>100</v>
      </c>
      <c r="N2727" s="4">
        <v>52650</v>
      </c>
      <c r="O2727" s="1">
        <v>1.00376</v>
      </c>
      <c r="P2727" s="1">
        <v>3.0429599999999999</v>
      </c>
      <c r="Q2727" s="1">
        <v>4265.7619999999997</v>
      </c>
      <c r="R2727" s="1"/>
    </row>
    <row r="2728" spans="1:18" x14ac:dyDescent="0.2">
      <c r="A2728" t="s">
        <v>186</v>
      </c>
      <c r="B2728">
        <v>2006</v>
      </c>
      <c r="C2728" t="s">
        <v>26</v>
      </c>
      <c r="D2728" s="1">
        <v>80.804119999999998</v>
      </c>
      <c r="E2728" s="1">
        <v>71.155199999999994</v>
      </c>
      <c r="F2728" s="2">
        <v>2.2599999999999999E-3</v>
      </c>
      <c r="G2728" s="2">
        <v>1.5516799999999999</v>
      </c>
      <c r="H2728">
        <v>23.5</v>
      </c>
      <c r="I2728">
        <v>6.5</v>
      </c>
      <c r="J2728">
        <v>95</v>
      </c>
      <c r="K2728">
        <v>95</v>
      </c>
      <c r="L2728">
        <v>95</v>
      </c>
      <c r="M2728">
        <v>100</v>
      </c>
      <c r="N2728" s="4">
        <v>59100</v>
      </c>
      <c r="O2728" s="1">
        <v>1.00109</v>
      </c>
      <c r="P2728" s="1">
        <v>2.9512900000000002</v>
      </c>
      <c r="Q2728" s="1">
        <v>4401.3649999999998</v>
      </c>
      <c r="R2728" s="1"/>
    </row>
    <row r="2729" spans="1:18" x14ac:dyDescent="0.2">
      <c r="A2729" t="s">
        <v>186</v>
      </c>
      <c r="B2729">
        <v>2007</v>
      </c>
      <c r="C2729" t="s">
        <v>26</v>
      </c>
      <c r="D2729" s="1">
        <v>80.840289999999996</v>
      </c>
      <c r="E2729" s="1">
        <v>67.948210000000003</v>
      </c>
      <c r="F2729" s="2">
        <v>2.2300000000000002E-3</v>
      </c>
      <c r="G2729" s="2">
        <v>1.59497</v>
      </c>
      <c r="H2729">
        <v>23.5</v>
      </c>
      <c r="I2729">
        <v>6.5</v>
      </c>
      <c r="J2729">
        <v>95</v>
      </c>
      <c r="K2729">
        <v>97</v>
      </c>
      <c r="L2729">
        <v>97</v>
      </c>
      <c r="M2729">
        <v>100</v>
      </c>
      <c r="N2729" s="4">
        <v>63510</v>
      </c>
      <c r="O2729" s="1">
        <v>0.95538999999999996</v>
      </c>
      <c r="P2729" s="1">
        <v>2.8526400000000001</v>
      </c>
      <c r="Q2729" s="1">
        <v>4588.5990000000002</v>
      </c>
      <c r="R2729" s="1"/>
    </row>
    <row r="2730" spans="1:18" x14ac:dyDescent="0.2">
      <c r="A2730" t="s">
        <v>186</v>
      </c>
      <c r="B2730">
        <v>2008</v>
      </c>
      <c r="C2730" t="s">
        <v>26</v>
      </c>
      <c r="D2730" s="1">
        <v>81.224199999999996</v>
      </c>
      <c r="E2730" s="1">
        <v>67.341949999999997</v>
      </c>
      <c r="F2730" s="2">
        <v>2.1150000000000001E-3</v>
      </c>
      <c r="G2730" s="2">
        <v>1.6939599999999999</v>
      </c>
      <c r="H2730">
        <v>23.5</v>
      </c>
      <c r="I2730">
        <v>6.5</v>
      </c>
      <c r="J2730">
        <v>95</v>
      </c>
      <c r="K2730">
        <v>97</v>
      </c>
      <c r="L2730">
        <v>97</v>
      </c>
      <c r="M2730">
        <v>100</v>
      </c>
      <c r="N2730" s="4">
        <v>61870</v>
      </c>
      <c r="O2730" s="1">
        <v>1.2004900000000001</v>
      </c>
      <c r="P2730" s="1">
        <v>3.21793</v>
      </c>
      <c r="Q2730" s="1">
        <v>4839.3959999999997</v>
      </c>
      <c r="R2730" s="1"/>
    </row>
    <row r="2731" spans="1:18" x14ac:dyDescent="0.2">
      <c r="A2731" t="s">
        <v>186</v>
      </c>
      <c r="B2731">
        <v>2009</v>
      </c>
      <c r="C2731" t="s">
        <v>26</v>
      </c>
      <c r="D2731" s="1">
        <v>81.692740000000001</v>
      </c>
      <c r="E2731" s="1">
        <v>62.138640000000002</v>
      </c>
      <c r="F2731" s="2">
        <v>2.085E-3</v>
      </c>
      <c r="G2731" s="2">
        <v>1.7255499999999999</v>
      </c>
      <c r="H2731">
        <v>23.5</v>
      </c>
      <c r="I2731">
        <v>6.5</v>
      </c>
      <c r="J2731">
        <v>95</v>
      </c>
      <c r="K2731">
        <v>97</v>
      </c>
      <c r="L2731">
        <v>97</v>
      </c>
      <c r="M2731">
        <v>100</v>
      </c>
      <c r="N2731" s="4">
        <v>59610</v>
      </c>
      <c r="O2731" s="1">
        <v>1.1961599999999999</v>
      </c>
      <c r="P2731" s="1">
        <v>3.4293399999999998</v>
      </c>
      <c r="Q2731" s="1">
        <v>4987.5730000000003</v>
      </c>
      <c r="R2731" s="1"/>
    </row>
    <row r="2732" spans="1:18" x14ac:dyDescent="0.2">
      <c r="A2732" t="s">
        <v>186</v>
      </c>
      <c r="B2732">
        <v>2010</v>
      </c>
      <c r="C2732" t="s">
        <v>26</v>
      </c>
      <c r="D2732" s="1">
        <v>81.805340000000001</v>
      </c>
      <c r="E2732" s="1">
        <v>60.005240000000001</v>
      </c>
      <c r="F2732" s="2">
        <v>2.085E-3</v>
      </c>
      <c r="G2732" s="2">
        <v>1.84074</v>
      </c>
      <c r="H2732">
        <v>23.5</v>
      </c>
      <c r="I2732">
        <v>6.5</v>
      </c>
      <c r="J2732">
        <v>95</v>
      </c>
      <c r="K2732">
        <v>96</v>
      </c>
      <c r="L2732">
        <v>96</v>
      </c>
      <c r="M2732">
        <v>100</v>
      </c>
      <c r="N2732" s="4">
        <v>70790</v>
      </c>
      <c r="O2732" s="1">
        <v>1.16557</v>
      </c>
      <c r="P2732" s="1">
        <v>3.2485400000000002</v>
      </c>
      <c r="Q2732" s="1">
        <v>5076.732</v>
      </c>
      <c r="R2732" s="1"/>
    </row>
    <row r="2733" spans="1:18" x14ac:dyDescent="0.2">
      <c r="A2733" t="s">
        <v>186</v>
      </c>
      <c r="B2733">
        <v>2011</v>
      </c>
      <c r="C2733" t="s">
        <v>26</v>
      </c>
      <c r="D2733" s="1">
        <v>82.030590000000004</v>
      </c>
      <c r="E2733" s="1">
        <v>58.695159999999902</v>
      </c>
      <c r="F2733" s="2">
        <v>2.0799999999999998E-3</v>
      </c>
      <c r="G2733" s="2">
        <v>1.89380999999999</v>
      </c>
      <c r="H2733">
        <v>23.6</v>
      </c>
      <c r="I2733">
        <v>6.5</v>
      </c>
      <c r="J2733">
        <v>95</v>
      </c>
      <c r="K2733">
        <v>96</v>
      </c>
      <c r="L2733">
        <v>96</v>
      </c>
      <c r="M2733">
        <v>100</v>
      </c>
      <c r="N2733" s="4">
        <v>73420</v>
      </c>
      <c r="O2733" s="1">
        <v>1.1837299999999999</v>
      </c>
      <c r="P2733" s="1">
        <v>3.1891400000000001</v>
      </c>
      <c r="Q2733" s="1">
        <v>5183.6880000000001</v>
      </c>
      <c r="R2733" s="1"/>
    </row>
    <row r="2734" spans="1:18" x14ac:dyDescent="0.2">
      <c r="A2734" t="s">
        <v>186</v>
      </c>
      <c r="B2734">
        <v>2012</v>
      </c>
      <c r="C2734" t="s">
        <v>26</v>
      </c>
      <c r="D2734" s="1">
        <v>82.240169999999907</v>
      </c>
      <c r="E2734" s="1">
        <v>57.346419999999902</v>
      </c>
      <c r="F2734" s="2">
        <v>2.065E-3</v>
      </c>
      <c r="G2734" s="2">
        <v>1.9427099999999999</v>
      </c>
      <c r="H2734">
        <v>23.6</v>
      </c>
      <c r="I2734">
        <v>6.5</v>
      </c>
      <c r="J2734">
        <v>95</v>
      </c>
      <c r="K2734">
        <v>97</v>
      </c>
      <c r="L2734">
        <v>97</v>
      </c>
      <c r="M2734">
        <v>100</v>
      </c>
      <c r="N2734" s="4">
        <v>75470</v>
      </c>
      <c r="O2734" s="1">
        <v>1.3234900000000001</v>
      </c>
      <c r="P2734" s="1">
        <v>3.3675899999999999</v>
      </c>
      <c r="Q2734" s="1">
        <v>5312.4369999999999</v>
      </c>
      <c r="R2734" s="1"/>
    </row>
    <row r="2735" spans="1:18" x14ac:dyDescent="0.2">
      <c r="A2735" t="s">
        <v>186</v>
      </c>
      <c r="B2735">
        <v>2013</v>
      </c>
      <c r="C2735" t="s">
        <v>26</v>
      </c>
      <c r="D2735" s="1">
        <v>82.377939999999995</v>
      </c>
      <c r="E2735" s="1">
        <v>55.791229999999999</v>
      </c>
      <c r="F2735" s="2">
        <v>1.9650000000000002E-3</v>
      </c>
      <c r="G2735" s="2">
        <v>1.8561000000000001</v>
      </c>
      <c r="H2735">
        <v>23.6</v>
      </c>
      <c r="I2735">
        <v>6.6</v>
      </c>
      <c r="J2735">
        <v>95</v>
      </c>
      <c r="K2735">
        <v>97</v>
      </c>
      <c r="L2735">
        <v>97</v>
      </c>
      <c r="M2735">
        <v>100</v>
      </c>
      <c r="N2735" s="4">
        <v>78420</v>
      </c>
      <c r="O2735" s="1">
        <v>1.54915</v>
      </c>
      <c r="P2735" s="1">
        <v>3.7148400000000001</v>
      </c>
      <c r="Q2735" s="1">
        <v>5399.1620000000003</v>
      </c>
      <c r="R2735" s="1"/>
    </row>
    <row r="2736" spans="1:18" x14ac:dyDescent="0.2">
      <c r="A2736" t="s">
        <v>186</v>
      </c>
      <c r="B2736">
        <v>2014</v>
      </c>
      <c r="C2736" t="s">
        <v>26</v>
      </c>
      <c r="D2736" s="1">
        <v>82.572580000000002</v>
      </c>
      <c r="E2736" s="1">
        <v>54.8307199999999</v>
      </c>
      <c r="F2736" s="2">
        <v>1.9849999999999998E-3</v>
      </c>
      <c r="G2736" s="2">
        <v>1.84474</v>
      </c>
      <c r="H2736">
        <v>23.6</v>
      </c>
      <c r="I2736">
        <v>6.6</v>
      </c>
      <c r="J2736">
        <v>95</v>
      </c>
      <c r="K2736">
        <v>96</v>
      </c>
      <c r="L2736">
        <v>96</v>
      </c>
      <c r="M2736">
        <v>100</v>
      </c>
      <c r="N2736" s="4">
        <v>83600</v>
      </c>
      <c r="O2736" s="1">
        <v>1.75257</v>
      </c>
      <c r="P2736" s="1">
        <v>3.89136999999999</v>
      </c>
      <c r="Q2736" s="1">
        <v>5469.7240000000002</v>
      </c>
      <c r="R2736" s="1"/>
    </row>
    <row r="2737" spans="1:18" x14ac:dyDescent="0.2">
      <c r="A2737" t="s">
        <v>186</v>
      </c>
      <c r="B2737">
        <v>2015</v>
      </c>
      <c r="C2737" t="s">
        <v>26</v>
      </c>
      <c r="D2737" s="1">
        <v>82.738419999999905</v>
      </c>
      <c r="E2737" s="1">
        <v>53.562619999999903</v>
      </c>
      <c r="F2737" s="2">
        <v>1.9849999999999998E-3</v>
      </c>
      <c r="G2737" s="2">
        <v>1.8238299999999901</v>
      </c>
      <c r="H2737">
        <v>23.6</v>
      </c>
      <c r="I2737">
        <v>6.7</v>
      </c>
      <c r="J2737">
        <v>95</v>
      </c>
      <c r="K2737">
        <v>96</v>
      </c>
      <c r="L2737">
        <v>96</v>
      </c>
      <c r="M2737">
        <v>100</v>
      </c>
      <c r="N2737" s="4">
        <v>82930</v>
      </c>
      <c r="O2737" s="1">
        <v>1.9793700000000001</v>
      </c>
      <c r="P2737" s="1">
        <v>4.20451</v>
      </c>
      <c r="Q2737" s="1">
        <v>5535.0020000000004</v>
      </c>
      <c r="R2737" s="1"/>
    </row>
    <row r="2738" spans="1:18" x14ac:dyDescent="0.2">
      <c r="A2738" t="s">
        <v>186</v>
      </c>
      <c r="B2738">
        <v>2016</v>
      </c>
      <c r="C2738" t="s">
        <v>26</v>
      </c>
      <c r="D2738" s="1">
        <v>82.946849999999998</v>
      </c>
      <c r="E2738" s="1">
        <v>51.364879999999999</v>
      </c>
      <c r="F2738" s="2">
        <v>2.085E-3</v>
      </c>
      <c r="G2738" s="2">
        <v>1.8368500000000001</v>
      </c>
      <c r="H2738">
        <v>23.6</v>
      </c>
      <c r="I2738">
        <v>6.8</v>
      </c>
      <c r="J2738">
        <v>95</v>
      </c>
      <c r="K2738">
        <v>96</v>
      </c>
      <c r="L2738">
        <v>97</v>
      </c>
      <c r="M2738">
        <v>100</v>
      </c>
      <c r="N2738" s="4">
        <v>85090</v>
      </c>
      <c r="O2738" s="1">
        <v>2.0937299999999999</v>
      </c>
      <c r="P2738" s="1">
        <v>4.4223800000000004</v>
      </c>
      <c r="Q2738" s="1">
        <v>5653.634</v>
      </c>
      <c r="R2738" s="1"/>
    </row>
    <row r="2739" spans="1:18" x14ac:dyDescent="0.2">
      <c r="A2739" t="s">
        <v>187</v>
      </c>
      <c r="B2739">
        <v>2000</v>
      </c>
      <c r="C2739" t="s">
        <v>26</v>
      </c>
      <c r="D2739" s="1">
        <v>66.47551</v>
      </c>
      <c r="E2739" s="1">
        <v>231.65649999999999</v>
      </c>
      <c r="F2739" s="2">
        <v>2.6605E-2</v>
      </c>
      <c r="G2739" s="2">
        <v>0.70733000000000001</v>
      </c>
      <c r="H2739">
        <v>24.9</v>
      </c>
      <c r="I2739">
        <v>1.2</v>
      </c>
      <c r="J2739">
        <v>91</v>
      </c>
      <c r="K2739">
        <v>88</v>
      </c>
      <c r="L2739">
        <v>86</v>
      </c>
      <c r="M2739">
        <v>78.684969999999893</v>
      </c>
      <c r="N2739" s="4">
        <v>1450</v>
      </c>
      <c r="O2739" s="1">
        <v>4.9005000000000001</v>
      </c>
      <c r="P2739" s="1">
        <v>5.2534700000000001</v>
      </c>
      <c r="Q2739" s="1">
        <v>412.66</v>
      </c>
      <c r="R2739" s="1"/>
    </row>
    <row r="2740" spans="1:18" x14ac:dyDescent="0.2">
      <c r="A2740" t="s">
        <v>187</v>
      </c>
      <c r="B2740">
        <v>2001</v>
      </c>
      <c r="C2740" t="s">
        <v>26</v>
      </c>
      <c r="D2740" s="1">
        <v>66.843339999999998</v>
      </c>
      <c r="E2740" s="1">
        <v>224.51249999999999</v>
      </c>
      <c r="F2740" s="2">
        <v>2.6169999999999999E-2</v>
      </c>
      <c r="G2740" s="2">
        <v>0.70362000000000002</v>
      </c>
      <c r="H2740">
        <v>25</v>
      </c>
      <c r="I2740">
        <v>1.3</v>
      </c>
      <c r="J2740">
        <v>83</v>
      </c>
      <c r="K2740">
        <v>88</v>
      </c>
      <c r="L2740">
        <v>84</v>
      </c>
      <c r="M2740">
        <v>78.739199999999997</v>
      </c>
      <c r="N2740" s="4">
        <v>1330</v>
      </c>
      <c r="O2740" s="1">
        <v>6.4907300000000001</v>
      </c>
      <c r="P2740" s="1">
        <v>7.0372699999999897</v>
      </c>
      <c r="Q2740" s="1">
        <v>423.94400000000002</v>
      </c>
      <c r="R2740" s="1"/>
    </row>
    <row r="2741" spans="1:18" x14ac:dyDescent="0.2">
      <c r="A2741" t="s">
        <v>187</v>
      </c>
      <c r="B2741">
        <v>2002</v>
      </c>
      <c r="C2741" t="s">
        <v>26</v>
      </c>
      <c r="D2741" s="1">
        <v>67.197500000000005</v>
      </c>
      <c r="E2741" s="1">
        <v>217.78309999999999</v>
      </c>
      <c r="F2741" s="2">
        <v>2.5829999999999999E-2</v>
      </c>
      <c r="G2741" s="2">
        <v>1.09114</v>
      </c>
      <c r="H2741">
        <v>25.1</v>
      </c>
      <c r="I2741">
        <v>1.4</v>
      </c>
      <c r="J2741">
        <v>78</v>
      </c>
      <c r="K2741">
        <v>78</v>
      </c>
      <c r="L2741">
        <v>78</v>
      </c>
      <c r="M2741">
        <v>78.794539999999998</v>
      </c>
      <c r="N2741" s="4">
        <v>1260</v>
      </c>
      <c r="O2741" s="1">
        <v>6.1422099999999897</v>
      </c>
      <c r="P2741" s="1">
        <v>10.774569999999899</v>
      </c>
      <c r="Q2741" s="1">
        <v>435.43199999999899</v>
      </c>
      <c r="R2741" s="1"/>
    </row>
    <row r="2742" spans="1:18" x14ac:dyDescent="0.2">
      <c r="A2742" t="s">
        <v>187</v>
      </c>
      <c r="B2742">
        <v>2003</v>
      </c>
      <c r="C2742" t="s">
        <v>26</v>
      </c>
      <c r="D2742" s="1">
        <v>67.528499999999994</v>
      </c>
      <c r="E2742" s="1">
        <v>211.3236</v>
      </c>
      <c r="F2742" s="2">
        <v>2.547E-2</v>
      </c>
      <c r="G2742" s="2">
        <v>1.1977799999999901</v>
      </c>
      <c r="H2742">
        <v>25.2</v>
      </c>
      <c r="I2742">
        <v>1.5</v>
      </c>
      <c r="J2742">
        <v>82</v>
      </c>
      <c r="K2742">
        <v>84</v>
      </c>
      <c r="L2742">
        <v>84</v>
      </c>
      <c r="M2742">
        <v>78.851010000000002</v>
      </c>
      <c r="N2742" s="4">
        <v>1340</v>
      </c>
      <c r="O2742" s="1">
        <v>5.8757299999999999</v>
      </c>
      <c r="P2742" s="1">
        <v>7.9338100000000003</v>
      </c>
      <c r="Q2742" s="1">
        <v>447.017</v>
      </c>
      <c r="R2742" s="1"/>
    </row>
    <row r="2743" spans="1:18" x14ac:dyDescent="0.2">
      <c r="A2743" t="s">
        <v>187</v>
      </c>
      <c r="B2743">
        <v>2004</v>
      </c>
      <c r="C2743" t="s">
        <v>26</v>
      </c>
      <c r="D2743" s="1">
        <v>67.850809999999996</v>
      </c>
      <c r="E2743" s="1">
        <v>204.84819999999999</v>
      </c>
      <c r="F2743" s="2">
        <v>2.5344999999999999E-2</v>
      </c>
      <c r="G2743" s="2">
        <v>1.20756</v>
      </c>
      <c r="H2743">
        <v>25.3</v>
      </c>
      <c r="I2743">
        <v>1.6</v>
      </c>
      <c r="J2743">
        <v>87</v>
      </c>
      <c r="K2743">
        <v>89</v>
      </c>
      <c r="L2743">
        <v>90</v>
      </c>
      <c r="M2743">
        <v>78.908590000000004</v>
      </c>
      <c r="N2743" s="4">
        <v>1430</v>
      </c>
      <c r="O2743" s="1">
        <v>5.3474199999999996</v>
      </c>
      <c r="P2743" s="1">
        <v>8.5902499999999993</v>
      </c>
      <c r="Q2743" s="1">
        <v>458.53899999999999</v>
      </c>
      <c r="R2743" s="1"/>
    </row>
    <row r="2744" spans="1:18" x14ac:dyDescent="0.2">
      <c r="A2744" t="s">
        <v>187</v>
      </c>
      <c r="B2744">
        <v>2005</v>
      </c>
      <c r="C2744" t="s">
        <v>26</v>
      </c>
      <c r="D2744" s="1">
        <v>68.159619999999904</v>
      </c>
      <c r="E2744" s="1">
        <v>198.58949999999999</v>
      </c>
      <c r="F2744" s="2">
        <v>2.5075E-2</v>
      </c>
      <c r="G2744" s="2">
        <v>1.1252799999999901</v>
      </c>
      <c r="H2744">
        <v>25.3</v>
      </c>
      <c r="I2744">
        <v>1.8</v>
      </c>
      <c r="J2744">
        <v>87</v>
      </c>
      <c r="K2744">
        <v>90</v>
      </c>
      <c r="L2744">
        <v>89</v>
      </c>
      <c r="M2744">
        <v>78.109800000000007</v>
      </c>
      <c r="N2744" s="4">
        <v>1500</v>
      </c>
      <c r="O2744" s="1">
        <v>7.1073699999999898</v>
      </c>
      <c r="P2744" s="1">
        <v>10.141859999999999</v>
      </c>
      <c r="Q2744" s="1">
        <v>469.91800000000001</v>
      </c>
      <c r="R2744" s="1"/>
    </row>
    <row r="2745" spans="1:18" x14ac:dyDescent="0.2">
      <c r="A2745" t="s">
        <v>187</v>
      </c>
      <c r="B2745">
        <v>2006</v>
      </c>
      <c r="C2745" t="s">
        <v>26</v>
      </c>
      <c r="D2745" s="1">
        <v>68.466290000000001</v>
      </c>
      <c r="E2745" s="1">
        <v>192.4556</v>
      </c>
      <c r="F2745" s="2">
        <v>2.496E-2</v>
      </c>
      <c r="G2745" s="2">
        <v>1.0077399999999901</v>
      </c>
      <c r="H2745">
        <v>25.4</v>
      </c>
      <c r="I2745">
        <v>1.9</v>
      </c>
      <c r="J2745">
        <v>99</v>
      </c>
      <c r="K2745">
        <v>99</v>
      </c>
      <c r="L2745">
        <v>99</v>
      </c>
      <c r="M2745">
        <v>77.152860000000004</v>
      </c>
      <c r="N2745" s="4">
        <v>1630</v>
      </c>
      <c r="O2745" s="1">
        <v>6.0042499999999999</v>
      </c>
      <c r="P2745" s="1">
        <v>9.2771899999999992</v>
      </c>
      <c r="Q2745" s="1">
        <v>481.07799999999997</v>
      </c>
      <c r="R2745" s="1"/>
    </row>
    <row r="2746" spans="1:18" x14ac:dyDescent="0.2">
      <c r="A2746" t="s">
        <v>187</v>
      </c>
      <c r="B2746">
        <v>2007</v>
      </c>
      <c r="C2746" t="s">
        <v>26</v>
      </c>
      <c r="D2746" s="1">
        <v>68.492999999999995</v>
      </c>
      <c r="E2746" s="1">
        <v>190.94579999999999</v>
      </c>
      <c r="F2746" s="2">
        <v>2.478E-2</v>
      </c>
      <c r="G2746" s="2">
        <v>0.81745000000000001</v>
      </c>
      <c r="H2746">
        <v>25.5</v>
      </c>
      <c r="I2746">
        <v>2.1</v>
      </c>
      <c r="J2746">
        <v>90</v>
      </c>
      <c r="K2746">
        <v>89</v>
      </c>
      <c r="L2746">
        <v>88</v>
      </c>
      <c r="M2746">
        <v>76.213459999999998</v>
      </c>
      <c r="N2746" s="4">
        <v>1610</v>
      </c>
      <c r="O2746" s="1">
        <v>5.9638799999999996</v>
      </c>
      <c r="P2746" s="1">
        <v>8.7464499999999994</v>
      </c>
      <c r="Q2746" s="1">
        <v>492.13199999999898</v>
      </c>
      <c r="R2746" s="1"/>
    </row>
    <row r="2747" spans="1:18" x14ac:dyDescent="0.2">
      <c r="A2747" t="s">
        <v>187</v>
      </c>
      <c r="B2747">
        <v>2008</v>
      </c>
      <c r="C2747" t="s">
        <v>26</v>
      </c>
      <c r="D2747" s="1">
        <v>69.067639999999997</v>
      </c>
      <c r="E2747" s="1">
        <v>180.98670000000001</v>
      </c>
      <c r="F2747" s="2">
        <v>2.4469999999999999E-2</v>
      </c>
      <c r="G2747" s="2">
        <v>1.0666100000000001</v>
      </c>
      <c r="H2747">
        <v>25.6</v>
      </c>
      <c r="I2747">
        <v>2.2999999999999998</v>
      </c>
      <c r="J2747">
        <v>71</v>
      </c>
      <c r="K2747">
        <v>88</v>
      </c>
      <c r="L2747">
        <v>85</v>
      </c>
      <c r="M2747">
        <v>75.292050000000003</v>
      </c>
      <c r="N2747" s="4">
        <v>1570</v>
      </c>
      <c r="O2747" s="1">
        <v>5.82559</v>
      </c>
      <c r="P2747" s="1">
        <v>8.0727200000000003</v>
      </c>
      <c r="Q2747" s="1">
        <v>503.36</v>
      </c>
      <c r="R2747" s="1"/>
    </row>
    <row r="2748" spans="1:18" x14ac:dyDescent="0.2">
      <c r="A2748" t="s">
        <v>187</v>
      </c>
      <c r="B2748">
        <v>2009</v>
      </c>
      <c r="C2748" t="s">
        <v>26</v>
      </c>
      <c r="D2748" s="1">
        <v>69.253630000000001</v>
      </c>
      <c r="E2748" s="1">
        <v>177.3622</v>
      </c>
      <c r="F2748" s="2">
        <v>2.4309999999999998E-2</v>
      </c>
      <c r="G2748" s="2">
        <v>1.1980299999999999</v>
      </c>
      <c r="H2748">
        <v>25.7</v>
      </c>
      <c r="I2748">
        <v>2.4</v>
      </c>
      <c r="J2748">
        <v>69</v>
      </c>
      <c r="K2748">
        <v>90</v>
      </c>
      <c r="L2748">
        <v>86</v>
      </c>
      <c r="M2748">
        <v>74.388499999999993</v>
      </c>
      <c r="N2748" s="4">
        <v>1260</v>
      </c>
      <c r="O2748" s="1">
        <v>4.83697</v>
      </c>
      <c r="P2748" s="1">
        <v>7.8979600000000003</v>
      </c>
      <c r="Q2748" s="1">
        <v>515.18100000000004</v>
      </c>
      <c r="R2748" s="1"/>
    </row>
    <row r="2749" spans="1:18" x14ac:dyDescent="0.2">
      <c r="A2749" t="s">
        <v>187</v>
      </c>
      <c r="B2749">
        <v>2010</v>
      </c>
      <c r="C2749" t="s">
        <v>26</v>
      </c>
      <c r="D2749" s="1">
        <v>69.657060000000001</v>
      </c>
      <c r="E2749" s="1">
        <v>170.28319999999999</v>
      </c>
      <c r="F2749" s="2">
        <v>2.4015000000000002E-2</v>
      </c>
      <c r="G2749" s="2">
        <v>1.08985</v>
      </c>
      <c r="H2749">
        <v>25.8</v>
      </c>
      <c r="I2749">
        <v>2.6</v>
      </c>
      <c r="J2749">
        <v>74</v>
      </c>
      <c r="K2749">
        <v>84</v>
      </c>
      <c r="L2749">
        <v>83</v>
      </c>
      <c r="M2749">
        <v>73.503219999999999</v>
      </c>
      <c r="N2749" s="4">
        <v>1340</v>
      </c>
      <c r="O2749" s="1">
        <v>4.2588699999999999</v>
      </c>
      <c r="P2749" s="1">
        <v>7.2579199999999897</v>
      </c>
      <c r="Q2749" s="1">
        <v>527.86099999999999</v>
      </c>
      <c r="R2749" s="1"/>
    </row>
    <row r="2750" spans="1:18" x14ac:dyDescent="0.2">
      <c r="A2750" t="s">
        <v>187</v>
      </c>
      <c r="B2750">
        <v>2011</v>
      </c>
      <c r="C2750" t="s">
        <v>26</v>
      </c>
      <c r="D2750" s="1">
        <v>69.959119999999999</v>
      </c>
      <c r="E2750" s="1">
        <v>164.96299999999999</v>
      </c>
      <c r="F2750" s="2">
        <v>2.3834999999999999E-2</v>
      </c>
      <c r="G2750" s="2">
        <v>1.0468999999999999</v>
      </c>
      <c r="H2750">
        <v>25.9</v>
      </c>
      <c r="I2750">
        <v>2.9</v>
      </c>
      <c r="J2750">
        <v>77</v>
      </c>
      <c r="K2750">
        <v>97</v>
      </c>
      <c r="L2750">
        <v>91</v>
      </c>
      <c r="M2750">
        <v>72.634829999999994</v>
      </c>
      <c r="N2750" s="4">
        <v>1490</v>
      </c>
      <c r="O2750" s="1">
        <v>3.95384</v>
      </c>
      <c r="P2750" s="1">
        <v>7.1021299999999998</v>
      </c>
      <c r="Q2750" s="1">
        <v>541.52099999999996</v>
      </c>
      <c r="R2750" s="1"/>
    </row>
    <row r="2751" spans="1:18" x14ac:dyDescent="0.2">
      <c r="A2751" t="s">
        <v>187</v>
      </c>
      <c r="B2751">
        <v>2012</v>
      </c>
      <c r="C2751" t="s">
        <v>26</v>
      </c>
      <c r="D2751" s="1">
        <v>70.207490000000007</v>
      </c>
      <c r="E2751" s="1">
        <v>160.29399999999899</v>
      </c>
      <c r="F2751" s="2">
        <v>2.3560000000000001E-2</v>
      </c>
      <c r="G2751" s="2">
        <v>0.99695</v>
      </c>
      <c r="H2751">
        <v>25.9</v>
      </c>
      <c r="I2751">
        <v>3.1</v>
      </c>
      <c r="J2751">
        <v>87</v>
      </c>
      <c r="K2751">
        <v>88</v>
      </c>
      <c r="L2751">
        <v>92</v>
      </c>
      <c r="M2751">
        <v>71.783529999999999</v>
      </c>
      <c r="N2751" s="4">
        <v>1880</v>
      </c>
      <c r="O2751" s="1">
        <v>3.2664499999999999</v>
      </c>
      <c r="P2751" s="1">
        <v>5.5925199999999897</v>
      </c>
      <c r="Q2751" s="1">
        <v>556.06299999999999</v>
      </c>
      <c r="R2751" s="1"/>
    </row>
    <row r="2752" spans="1:18" x14ac:dyDescent="0.2">
      <c r="A2752" t="s">
        <v>187</v>
      </c>
      <c r="B2752">
        <v>2013</v>
      </c>
      <c r="C2752" t="s">
        <v>26</v>
      </c>
      <c r="D2752" s="1">
        <v>70.401859999999999</v>
      </c>
      <c r="E2752" s="1">
        <v>156.90129999999999</v>
      </c>
      <c r="F2752" s="2">
        <v>2.3474999999999999E-2</v>
      </c>
      <c r="G2752" s="2">
        <v>0.97291000000000005</v>
      </c>
      <c r="H2752">
        <v>26</v>
      </c>
      <c r="I2752">
        <v>3.4</v>
      </c>
      <c r="J2752">
        <v>76</v>
      </c>
      <c r="K2752">
        <v>85</v>
      </c>
      <c r="L2752">
        <v>83</v>
      </c>
      <c r="M2752">
        <v>70.949069999999907</v>
      </c>
      <c r="N2752" s="4">
        <v>2030</v>
      </c>
      <c r="O2752" s="1">
        <v>3.1697000000000002</v>
      </c>
      <c r="P2752" s="1">
        <v>5.4953599999999998</v>
      </c>
      <c r="Q2752" s="1">
        <v>571.33600000000001</v>
      </c>
      <c r="R2752" s="1"/>
    </row>
    <row r="2753" spans="1:18" x14ac:dyDescent="0.2">
      <c r="A2753" t="s">
        <v>187</v>
      </c>
      <c r="B2753">
        <v>2014</v>
      </c>
      <c r="C2753" t="s">
        <v>26</v>
      </c>
      <c r="D2753" s="1">
        <v>70.456509999999994</v>
      </c>
      <c r="E2753" s="1">
        <v>156.09559999999999</v>
      </c>
      <c r="F2753" s="2">
        <v>2.332E-2</v>
      </c>
      <c r="G2753" s="2">
        <v>0.94450000000000001</v>
      </c>
      <c r="H2753">
        <v>26.1</v>
      </c>
      <c r="I2753">
        <v>3.7</v>
      </c>
      <c r="J2753">
        <v>76</v>
      </c>
      <c r="K2753">
        <v>78</v>
      </c>
      <c r="L2753">
        <v>77</v>
      </c>
      <c r="M2753">
        <v>70.131129999999999</v>
      </c>
      <c r="N2753" s="4">
        <v>2080</v>
      </c>
      <c r="O2753" s="1">
        <v>3.3680300000000001</v>
      </c>
      <c r="P2753" s="1">
        <v>5.8830299999999998</v>
      </c>
      <c r="Q2753" s="1">
        <v>587.07899999999995</v>
      </c>
      <c r="R2753" s="1"/>
    </row>
    <row r="2754" spans="1:18" x14ac:dyDescent="0.2">
      <c r="A2754" t="s">
        <v>187</v>
      </c>
      <c r="B2754">
        <v>2015</v>
      </c>
      <c r="C2754" t="s">
        <v>26</v>
      </c>
      <c r="D2754" s="1">
        <v>70.908649999999994</v>
      </c>
      <c r="E2754" s="1">
        <v>148.84360000000001</v>
      </c>
      <c r="F2754" s="2">
        <v>2.2880000000000001E-2</v>
      </c>
      <c r="G2754" s="2">
        <v>0.97982000000000002</v>
      </c>
      <c r="H2754">
        <v>26.2</v>
      </c>
      <c r="I2754">
        <v>4</v>
      </c>
      <c r="J2754">
        <v>75</v>
      </c>
      <c r="K2754">
        <v>85</v>
      </c>
      <c r="L2754">
        <v>87</v>
      </c>
      <c r="M2754">
        <v>69.329920000000001</v>
      </c>
      <c r="N2754" s="4">
        <v>2170</v>
      </c>
      <c r="O2754" s="1">
        <v>3.5014799999999999</v>
      </c>
      <c r="P2754" s="1">
        <v>5.2486899999999999</v>
      </c>
      <c r="Q2754" s="1">
        <v>603.11800000000005</v>
      </c>
      <c r="R2754" s="1"/>
    </row>
    <row r="2755" spans="1:18" x14ac:dyDescent="0.2">
      <c r="A2755" t="s">
        <v>187</v>
      </c>
      <c r="B2755">
        <v>2016</v>
      </c>
      <c r="C2755" t="s">
        <v>26</v>
      </c>
      <c r="D2755" s="1">
        <v>71.131219999999999</v>
      </c>
      <c r="E2755" s="1">
        <v>145.595</v>
      </c>
      <c r="F2755" s="2">
        <v>2.2515E-2</v>
      </c>
      <c r="G2755" s="2">
        <v>1.2807599999999999</v>
      </c>
      <c r="H2755">
        <v>26.3</v>
      </c>
      <c r="I2755">
        <v>4.3</v>
      </c>
      <c r="J2755">
        <v>82</v>
      </c>
      <c r="K2755">
        <v>89</v>
      </c>
      <c r="L2755">
        <v>94</v>
      </c>
      <c r="M2755">
        <v>68.544799999999995</v>
      </c>
      <c r="N2755" s="4">
        <v>2140</v>
      </c>
      <c r="O2755" s="1">
        <v>3.5797099999999999</v>
      </c>
      <c r="P2755" s="1">
        <v>5.1707099999999997</v>
      </c>
      <c r="Q2755" s="1">
        <v>619.43799999999999</v>
      </c>
      <c r="R2755" s="1"/>
    </row>
    <row r="2756" spans="1:18" x14ac:dyDescent="0.2">
      <c r="A2756" t="s">
        <v>188</v>
      </c>
      <c r="B2756">
        <v>2000</v>
      </c>
      <c r="C2756" t="s">
        <v>26</v>
      </c>
      <c r="D2756" s="1">
        <v>62.376289999999997</v>
      </c>
      <c r="E2756" s="1">
        <v>273.05419999999998</v>
      </c>
      <c r="F2756" s="2">
        <v>4.8764999999999899E-2</v>
      </c>
      <c r="G2756" s="2">
        <v>2.1501399999999999</v>
      </c>
      <c r="H2756">
        <v>24.3</v>
      </c>
      <c r="I2756">
        <v>1.6</v>
      </c>
      <c r="J2756">
        <v>92</v>
      </c>
      <c r="K2756">
        <v>94</v>
      </c>
      <c r="L2756">
        <v>94</v>
      </c>
      <c r="M2756">
        <v>61.816809999999997</v>
      </c>
      <c r="N2756" s="4">
        <v>3690</v>
      </c>
      <c r="O2756" s="1">
        <v>3.61938</v>
      </c>
      <c r="P2756" s="1">
        <v>4.8726199999999897</v>
      </c>
      <c r="Q2756" s="1">
        <v>2397.4179999999901</v>
      </c>
      <c r="R2756" s="1"/>
    </row>
    <row r="2757" spans="1:18" x14ac:dyDescent="0.2">
      <c r="A2757" t="s">
        <v>188</v>
      </c>
      <c r="B2757">
        <v>2001</v>
      </c>
      <c r="C2757" t="s">
        <v>26</v>
      </c>
      <c r="D2757" s="1">
        <v>62.958750000000002</v>
      </c>
      <c r="E2757" s="1">
        <v>270.6026</v>
      </c>
      <c r="F2757" s="2">
        <v>4.5214999999999998E-2</v>
      </c>
      <c r="G2757" s="2">
        <v>2.1821299999999999</v>
      </c>
      <c r="H2757">
        <v>24.4</v>
      </c>
      <c r="I2757">
        <v>1.6</v>
      </c>
      <c r="J2757">
        <v>95</v>
      </c>
      <c r="K2757">
        <v>95</v>
      </c>
      <c r="L2757">
        <v>95</v>
      </c>
      <c r="M2757">
        <v>63.362630000000003</v>
      </c>
      <c r="N2757" s="4">
        <v>3860</v>
      </c>
      <c r="O2757" s="1">
        <v>2.9898199999999999</v>
      </c>
      <c r="P2757" s="1">
        <v>4.3172199999999998</v>
      </c>
      <c r="Q2757" s="1">
        <v>2419.5879999999902</v>
      </c>
      <c r="R2757" s="1"/>
    </row>
    <row r="2758" spans="1:18" x14ac:dyDescent="0.2">
      <c r="A2758" t="s">
        <v>188</v>
      </c>
      <c r="B2758">
        <v>2002</v>
      </c>
      <c r="C2758" t="s">
        <v>26</v>
      </c>
      <c r="D2758" s="1">
        <v>63.461419999999997</v>
      </c>
      <c r="E2758" s="1">
        <v>267.86520000000002</v>
      </c>
      <c r="F2758" s="2">
        <v>4.258E-2</v>
      </c>
      <c r="G2758" s="2">
        <v>2.4113199999999999</v>
      </c>
      <c r="H2758">
        <v>24.5</v>
      </c>
      <c r="I2758">
        <v>1.7</v>
      </c>
      <c r="J2758">
        <v>98</v>
      </c>
      <c r="K2758">
        <v>98</v>
      </c>
      <c r="L2758">
        <v>98</v>
      </c>
      <c r="M2758">
        <v>64.898899999999998</v>
      </c>
      <c r="N2758" s="4">
        <v>4060</v>
      </c>
      <c r="O2758" s="1">
        <v>3.0493700000000001</v>
      </c>
      <c r="P2758" s="1">
        <v>4.4346300000000003</v>
      </c>
      <c r="Q2758" s="1">
        <v>2443.2710000000002</v>
      </c>
      <c r="R2758" s="1"/>
    </row>
    <row r="2759" spans="1:18" x14ac:dyDescent="0.2">
      <c r="A2759" t="s">
        <v>188</v>
      </c>
      <c r="B2759">
        <v>2003</v>
      </c>
      <c r="C2759" t="s">
        <v>26</v>
      </c>
      <c r="D2759" s="1">
        <v>63.874159999999897</v>
      </c>
      <c r="E2759" s="1">
        <v>265.14449999999999</v>
      </c>
      <c r="F2759" s="2">
        <v>4.045E-2</v>
      </c>
      <c r="G2759" s="2">
        <v>1.66943</v>
      </c>
      <c r="H2759">
        <v>24.6</v>
      </c>
      <c r="I2759">
        <v>1.8</v>
      </c>
      <c r="J2759">
        <v>98</v>
      </c>
      <c r="K2759">
        <v>98</v>
      </c>
      <c r="L2759">
        <v>98</v>
      </c>
      <c r="M2759">
        <v>66.424350000000004</v>
      </c>
      <c r="N2759" s="4">
        <v>4360</v>
      </c>
      <c r="O2759" s="1">
        <v>2.3848799999999999</v>
      </c>
      <c r="P2759" s="1">
        <v>3.51071</v>
      </c>
      <c r="Q2759" s="1">
        <v>2468.7620000000002</v>
      </c>
      <c r="R2759" s="1"/>
    </row>
    <row r="2760" spans="1:18" x14ac:dyDescent="0.2">
      <c r="A2760" t="s">
        <v>188</v>
      </c>
      <c r="B2760">
        <v>2004</v>
      </c>
      <c r="C2760" t="s">
        <v>26</v>
      </c>
      <c r="D2760" s="1">
        <v>64.367999999999995</v>
      </c>
      <c r="E2760" s="1">
        <v>261.43220000000002</v>
      </c>
      <c r="F2760" s="2">
        <v>3.823E-2</v>
      </c>
      <c r="G2760" s="2">
        <v>1.7015199999999999</v>
      </c>
      <c r="H2760">
        <v>24.7</v>
      </c>
      <c r="I2760">
        <v>1.9</v>
      </c>
      <c r="J2760">
        <v>99</v>
      </c>
      <c r="K2760">
        <v>99</v>
      </c>
      <c r="L2760">
        <v>99</v>
      </c>
      <c r="M2760">
        <v>67.937809999999999</v>
      </c>
      <c r="N2760" s="4">
        <v>4900</v>
      </c>
      <c r="O2760" s="1">
        <v>2.2812600000000001</v>
      </c>
      <c r="P2760" s="1">
        <v>3.5704699999999998</v>
      </c>
      <c r="Q2760" s="1">
        <v>2496.3910000000001</v>
      </c>
      <c r="R2760" s="1"/>
    </row>
    <row r="2761" spans="1:18" x14ac:dyDescent="0.2">
      <c r="A2761" t="s">
        <v>188</v>
      </c>
      <c r="B2761">
        <v>2005</v>
      </c>
      <c r="C2761" t="s">
        <v>26</v>
      </c>
      <c r="D2761" s="1">
        <v>64.903239999999997</v>
      </c>
      <c r="E2761" s="1">
        <v>257.72590000000002</v>
      </c>
      <c r="F2761" s="2">
        <v>3.5534999999999997E-2</v>
      </c>
      <c r="G2761" s="2">
        <v>5.1706699999999897</v>
      </c>
      <c r="H2761">
        <v>24.8</v>
      </c>
      <c r="I2761">
        <v>2</v>
      </c>
      <c r="J2761">
        <v>97</v>
      </c>
      <c r="K2761">
        <v>99</v>
      </c>
      <c r="L2761">
        <v>99</v>
      </c>
      <c r="M2761">
        <v>69.435969999999998</v>
      </c>
      <c r="N2761" s="4">
        <v>5280</v>
      </c>
      <c r="O2761" s="1">
        <v>2.2726500000000001</v>
      </c>
      <c r="P2761" s="1">
        <v>3.7552500000000002</v>
      </c>
      <c r="Q2761" s="1">
        <v>2526.424</v>
      </c>
      <c r="R2761" s="1"/>
    </row>
    <row r="2762" spans="1:18" x14ac:dyDescent="0.2">
      <c r="A2762" t="s">
        <v>188</v>
      </c>
      <c r="B2762">
        <v>2006</v>
      </c>
      <c r="C2762" t="s">
        <v>26</v>
      </c>
      <c r="D2762" s="1">
        <v>65.455789999999993</v>
      </c>
      <c r="E2762" s="1">
        <v>253.9819</v>
      </c>
      <c r="F2762" s="2">
        <v>3.2535000000000001E-2</v>
      </c>
      <c r="G2762" s="2">
        <v>4.5891699999999904</v>
      </c>
      <c r="H2762">
        <v>24.9</v>
      </c>
      <c r="I2762">
        <v>2.1</v>
      </c>
      <c r="J2762">
        <v>99</v>
      </c>
      <c r="K2762">
        <v>98</v>
      </c>
      <c r="L2762">
        <v>99</v>
      </c>
      <c r="M2762">
        <v>70.920459999999906</v>
      </c>
      <c r="N2762" s="4">
        <v>5880</v>
      </c>
      <c r="O2762" s="1">
        <v>2.4913400000000001</v>
      </c>
      <c r="P2762" s="1">
        <v>3.7497099999999999</v>
      </c>
      <c r="Q2762" s="1">
        <v>2558.8560000000002</v>
      </c>
      <c r="R2762" s="1"/>
    </row>
    <row r="2763" spans="1:18" x14ac:dyDescent="0.2">
      <c r="A2763" t="s">
        <v>188</v>
      </c>
      <c r="B2763">
        <v>2007</v>
      </c>
      <c r="C2763" t="s">
        <v>26</v>
      </c>
      <c r="D2763" s="1">
        <v>65.970369999999903</v>
      </c>
      <c r="E2763" s="1">
        <v>250.48740000000001</v>
      </c>
      <c r="F2763" s="2">
        <v>2.955E-2</v>
      </c>
      <c r="G2763" s="2">
        <v>9.1236800000000002</v>
      </c>
      <c r="H2763">
        <v>25</v>
      </c>
      <c r="I2763">
        <v>2.2000000000000002</v>
      </c>
      <c r="J2763">
        <v>98</v>
      </c>
      <c r="K2763">
        <v>99</v>
      </c>
      <c r="L2763">
        <v>95</v>
      </c>
      <c r="M2763">
        <v>72.389700000000005</v>
      </c>
      <c r="N2763" s="4">
        <v>6490</v>
      </c>
      <c r="O2763" s="1">
        <v>2.88185</v>
      </c>
      <c r="P2763" s="1">
        <v>4.0752300000000004</v>
      </c>
      <c r="Q2763" s="1">
        <v>2593.8200000000002</v>
      </c>
      <c r="R2763" s="1"/>
    </row>
    <row r="2764" spans="1:18" x14ac:dyDescent="0.2">
      <c r="A2764" t="s">
        <v>188</v>
      </c>
      <c r="B2764">
        <v>2008</v>
      </c>
      <c r="C2764" t="s">
        <v>26</v>
      </c>
      <c r="D2764" s="1">
        <v>66.411900000000003</v>
      </c>
      <c r="E2764" s="1">
        <v>247.5625</v>
      </c>
      <c r="F2764" s="2">
        <v>2.6714999999999999E-2</v>
      </c>
      <c r="G2764" s="2">
        <v>8.9216099999999994</v>
      </c>
      <c r="H2764">
        <v>25.2</v>
      </c>
      <c r="I2764">
        <v>2.4</v>
      </c>
      <c r="J2764">
        <v>97</v>
      </c>
      <c r="K2764">
        <v>95</v>
      </c>
      <c r="L2764">
        <v>96</v>
      </c>
      <c r="M2764">
        <v>73.843209999999999</v>
      </c>
      <c r="N2764" s="4">
        <v>7050</v>
      </c>
      <c r="O2764" s="1">
        <v>3.2181899999999999</v>
      </c>
      <c r="P2764" s="1">
        <v>4.5569300000000004</v>
      </c>
      <c r="Q2764" s="1">
        <v>2631.8979999999901</v>
      </c>
      <c r="R2764" s="1"/>
    </row>
    <row r="2765" spans="1:18" x14ac:dyDescent="0.2">
      <c r="A2765" t="s">
        <v>188</v>
      </c>
      <c r="B2765">
        <v>2009</v>
      </c>
      <c r="C2765" t="s">
        <v>26</v>
      </c>
      <c r="D2765" s="1">
        <v>67.054130000000001</v>
      </c>
      <c r="E2765" s="1">
        <v>241.28960000000001</v>
      </c>
      <c r="F2765" s="2">
        <v>2.4170000000000001E-2</v>
      </c>
      <c r="G2765" s="2">
        <v>6.5627800000000001</v>
      </c>
      <c r="H2765">
        <v>25.3</v>
      </c>
      <c r="I2765">
        <v>2.6</v>
      </c>
      <c r="J2765">
        <v>94</v>
      </c>
      <c r="K2765">
        <v>96</v>
      </c>
      <c r="L2765">
        <v>95</v>
      </c>
      <c r="M2765">
        <v>75.277559999999994</v>
      </c>
      <c r="N2765" s="4">
        <v>6820</v>
      </c>
      <c r="O2765" s="1">
        <v>3.10175</v>
      </c>
      <c r="P2765" s="1">
        <v>4.4598000000000004</v>
      </c>
      <c r="Q2765" s="1">
        <v>2673.7959999999998</v>
      </c>
      <c r="R2765" s="1"/>
    </row>
    <row r="2766" spans="1:18" x14ac:dyDescent="0.2">
      <c r="A2766" t="s">
        <v>188</v>
      </c>
      <c r="B2766">
        <v>2010</v>
      </c>
      <c r="C2766" t="s">
        <v>26</v>
      </c>
      <c r="D2766" s="1">
        <v>67.760599999999997</v>
      </c>
      <c r="E2766" s="1">
        <v>233.84460000000001</v>
      </c>
      <c r="F2766" s="2">
        <v>2.188E-2</v>
      </c>
      <c r="G2766" s="2">
        <v>7.7421800000000003</v>
      </c>
      <c r="H2766">
        <v>25.4</v>
      </c>
      <c r="I2766">
        <v>2.8</v>
      </c>
      <c r="J2766">
        <v>97</v>
      </c>
      <c r="K2766">
        <v>96</v>
      </c>
      <c r="L2766">
        <v>96</v>
      </c>
      <c r="M2766">
        <v>76.695409999999995</v>
      </c>
      <c r="N2766" s="4">
        <v>6920</v>
      </c>
      <c r="O2766" s="1">
        <v>2.4448400000000001</v>
      </c>
      <c r="P2766" s="1">
        <v>3.7394599999999998</v>
      </c>
      <c r="Q2766" s="1">
        <v>2719.8959999999902</v>
      </c>
      <c r="R2766" s="1"/>
    </row>
    <row r="2767" spans="1:18" x14ac:dyDescent="0.2">
      <c r="A2767" t="s">
        <v>188</v>
      </c>
      <c r="B2767">
        <v>2011</v>
      </c>
      <c r="C2767" t="s">
        <v>26</v>
      </c>
      <c r="D2767" s="1">
        <v>68.400779999999997</v>
      </c>
      <c r="E2767" s="1">
        <v>227.00030000000001</v>
      </c>
      <c r="F2767" s="2">
        <v>1.9914999999999999E-2</v>
      </c>
      <c r="G2767" s="2">
        <v>6.6635999999999997</v>
      </c>
      <c r="H2767">
        <v>25.6</v>
      </c>
      <c r="I2767">
        <v>3</v>
      </c>
      <c r="J2767">
        <v>98</v>
      </c>
      <c r="K2767">
        <v>99</v>
      </c>
      <c r="L2767">
        <v>99</v>
      </c>
      <c r="M2767">
        <v>77.823660000000004</v>
      </c>
      <c r="N2767" s="4">
        <v>8120</v>
      </c>
      <c r="O2767" s="1">
        <v>2.1319300000000001</v>
      </c>
      <c r="P2767" s="1">
        <v>3.58611999999999</v>
      </c>
      <c r="Q2767" s="1">
        <v>2770.3609999999999</v>
      </c>
      <c r="R2767" s="1"/>
    </row>
    <row r="2768" spans="1:18" x14ac:dyDescent="0.2">
      <c r="A2768" t="s">
        <v>188</v>
      </c>
      <c r="B2768">
        <v>2012</v>
      </c>
      <c r="C2768" t="s">
        <v>26</v>
      </c>
      <c r="D2768" s="1">
        <v>68.90598</v>
      </c>
      <c r="E2768" s="1">
        <v>221.61869999999999</v>
      </c>
      <c r="F2768" s="2">
        <v>1.8284999999999999E-2</v>
      </c>
      <c r="G2768" s="2">
        <v>7.5498899999999898</v>
      </c>
      <c r="H2768">
        <v>25.7</v>
      </c>
      <c r="I2768">
        <v>3.2</v>
      </c>
      <c r="J2768">
        <v>99</v>
      </c>
      <c r="K2768">
        <v>99</v>
      </c>
      <c r="L2768">
        <v>99</v>
      </c>
      <c r="M2768">
        <v>78.802019999999999</v>
      </c>
      <c r="N2768" s="4">
        <v>9170</v>
      </c>
      <c r="O2768" s="1">
        <v>2.3420399999999999</v>
      </c>
      <c r="P2768" s="1">
        <v>3.85493</v>
      </c>
      <c r="Q2768" s="1">
        <v>2824.6979999999999</v>
      </c>
      <c r="R2768" s="1"/>
    </row>
    <row r="2769" spans="1:18" x14ac:dyDescent="0.2">
      <c r="A2769" t="s">
        <v>188</v>
      </c>
      <c r="B2769">
        <v>2013</v>
      </c>
      <c r="C2769" t="s">
        <v>26</v>
      </c>
      <c r="D2769" s="1">
        <v>69.209689999999995</v>
      </c>
      <c r="E2769" s="1">
        <v>218.2758</v>
      </c>
      <c r="F2769" s="2">
        <v>1.6825E-2</v>
      </c>
      <c r="G2769" s="2">
        <v>12.63649</v>
      </c>
      <c r="H2769">
        <v>25.8</v>
      </c>
      <c r="I2769">
        <v>3.5</v>
      </c>
      <c r="J2769">
        <v>97</v>
      </c>
      <c r="K2769">
        <v>98</v>
      </c>
      <c r="L2769">
        <v>98</v>
      </c>
      <c r="M2769">
        <v>79.788989999999998</v>
      </c>
      <c r="N2769" s="4">
        <v>10440</v>
      </c>
      <c r="O2769" s="1">
        <v>2.2616099999999899</v>
      </c>
      <c r="P2769" s="1">
        <v>4.0673199999999996</v>
      </c>
      <c r="Q2769" s="1">
        <v>2881.7909999999902</v>
      </c>
      <c r="R2769" s="1"/>
    </row>
    <row r="2770" spans="1:18" x14ac:dyDescent="0.2">
      <c r="A2770" t="s">
        <v>188</v>
      </c>
      <c r="B2770">
        <v>2014</v>
      </c>
      <c r="C2770" t="s">
        <v>26</v>
      </c>
      <c r="D2770" s="1">
        <v>69.446979999999996</v>
      </c>
      <c r="E2770" s="1">
        <v>215.4495</v>
      </c>
      <c r="F2770" s="2">
        <v>1.5834999999999998E-2</v>
      </c>
      <c r="G2770" s="2">
        <v>9.9324700000000004</v>
      </c>
      <c r="H2770">
        <v>26</v>
      </c>
      <c r="I2770">
        <v>3.7</v>
      </c>
      <c r="J2770">
        <v>98</v>
      </c>
      <c r="K2770">
        <v>99</v>
      </c>
      <c r="L2770">
        <v>99</v>
      </c>
      <c r="M2770">
        <v>80.78407</v>
      </c>
      <c r="N2770" s="4">
        <v>10960</v>
      </c>
      <c r="O2770" s="1">
        <v>2.37263</v>
      </c>
      <c r="P2770" s="1">
        <v>4.1900000000000004</v>
      </c>
      <c r="Q2770" s="1">
        <v>2940.1079999999902</v>
      </c>
      <c r="R2770" s="1"/>
    </row>
    <row r="2771" spans="1:18" x14ac:dyDescent="0.2">
      <c r="A2771" t="s">
        <v>188</v>
      </c>
      <c r="B2771">
        <v>2015</v>
      </c>
      <c r="C2771" t="s">
        <v>26</v>
      </c>
      <c r="D2771" s="1">
        <v>69.645319999999998</v>
      </c>
      <c r="E2771" s="1">
        <v>212.93010000000001</v>
      </c>
      <c r="F2771" s="2">
        <v>1.51449999999999E-2</v>
      </c>
      <c r="G2771" s="2">
        <v>8.3982299999999999</v>
      </c>
      <c r="H2771">
        <v>26.1</v>
      </c>
      <c r="I2771">
        <v>4</v>
      </c>
      <c r="J2771">
        <v>98</v>
      </c>
      <c r="K2771">
        <v>99</v>
      </c>
      <c r="L2771">
        <v>99</v>
      </c>
      <c r="M2771">
        <v>81.7881</v>
      </c>
      <c r="N2771" s="4">
        <v>11110</v>
      </c>
      <c r="O2771" s="1">
        <v>2.3892899999999999</v>
      </c>
      <c r="P2771" s="1">
        <v>4.23834</v>
      </c>
      <c r="Q2771" s="1">
        <v>2998.4389999999999</v>
      </c>
      <c r="R2771" s="1"/>
    </row>
    <row r="2772" spans="1:18" x14ac:dyDescent="0.2">
      <c r="A2772" t="s">
        <v>188</v>
      </c>
      <c r="B2772">
        <v>2016</v>
      </c>
      <c r="C2772" t="s">
        <v>26</v>
      </c>
      <c r="D2772" s="1">
        <v>69.803539999999998</v>
      </c>
      <c r="E2772" s="1">
        <v>210.70920000000001</v>
      </c>
      <c r="F2772" s="2">
        <v>1.48449999999999E-2</v>
      </c>
      <c r="G2772" s="2">
        <v>6.8998200000000001</v>
      </c>
      <c r="H2772">
        <v>26.2</v>
      </c>
      <c r="I2772">
        <v>4.3</v>
      </c>
      <c r="J2772">
        <v>98</v>
      </c>
      <c r="K2772">
        <v>99</v>
      </c>
      <c r="L2772">
        <v>99</v>
      </c>
      <c r="M2772">
        <v>82.800579999999997</v>
      </c>
      <c r="N2772" s="4">
        <v>11140</v>
      </c>
      <c r="O2772" s="1">
        <v>2.62487</v>
      </c>
      <c r="P2772" s="1">
        <v>4.4235600000000002</v>
      </c>
      <c r="Q2772" s="1">
        <v>3056.364</v>
      </c>
      <c r="R2772" s="1"/>
    </row>
    <row r="2773" spans="1:18" x14ac:dyDescent="0.2">
      <c r="A2773" t="s">
        <v>189</v>
      </c>
      <c r="B2773">
        <v>2000</v>
      </c>
      <c r="C2773" t="s">
        <v>26</v>
      </c>
      <c r="D2773" s="1">
        <v>72.524059999999906</v>
      </c>
      <c r="E2773" s="1">
        <v>145.1497</v>
      </c>
      <c r="F2773" s="2">
        <v>8.1799999999999998E-3</v>
      </c>
      <c r="G2773" s="2">
        <v>0.55894999999999995</v>
      </c>
      <c r="H2773">
        <v>23.8</v>
      </c>
      <c r="I2773">
        <v>4.9000000000000004</v>
      </c>
      <c r="J2773">
        <v>96</v>
      </c>
      <c r="K2773">
        <v>98</v>
      </c>
      <c r="L2773">
        <v>98</v>
      </c>
      <c r="M2773">
        <v>97.366290000000006</v>
      </c>
      <c r="N2773" s="4">
        <v>11920</v>
      </c>
      <c r="O2773" s="1">
        <v>1.1970099999999999</v>
      </c>
      <c r="P2773" s="1">
        <v>2.5648</v>
      </c>
      <c r="Q2773" s="1">
        <v>23194.257000000001</v>
      </c>
      <c r="R2773" s="1"/>
    </row>
    <row r="2774" spans="1:18" x14ac:dyDescent="0.2">
      <c r="A2774" t="s">
        <v>189</v>
      </c>
      <c r="B2774">
        <v>2001</v>
      </c>
      <c r="C2774" t="s">
        <v>26</v>
      </c>
      <c r="D2774" s="1">
        <v>72.669569999999993</v>
      </c>
      <c r="E2774" s="1">
        <v>144.35640000000001</v>
      </c>
      <c r="F2774" s="2">
        <v>7.5949999999999898E-3</v>
      </c>
      <c r="G2774" s="2">
        <v>0.52434999999999998</v>
      </c>
      <c r="H2774">
        <v>24</v>
      </c>
      <c r="I2774">
        <v>5.3</v>
      </c>
      <c r="J2774">
        <v>95</v>
      </c>
      <c r="K2774">
        <v>95</v>
      </c>
      <c r="L2774">
        <v>96</v>
      </c>
      <c r="M2774">
        <v>97.415989999999994</v>
      </c>
      <c r="N2774" s="4">
        <v>12090</v>
      </c>
      <c r="O2774" s="1">
        <v>1.38025</v>
      </c>
      <c r="P2774" s="1">
        <v>2.7283200000000001</v>
      </c>
      <c r="Q2774" s="1">
        <v>23709.118999999999</v>
      </c>
      <c r="R2774" s="1"/>
    </row>
    <row r="2775" spans="1:18" x14ac:dyDescent="0.2">
      <c r="A2775" t="s">
        <v>189</v>
      </c>
      <c r="B2775">
        <v>2002</v>
      </c>
      <c r="C2775" t="s">
        <v>26</v>
      </c>
      <c r="D2775" s="1">
        <v>72.822409999999905</v>
      </c>
      <c r="E2775" s="1">
        <v>142.6953</v>
      </c>
      <c r="F2775" s="2">
        <v>7.1799999999999998E-3</v>
      </c>
      <c r="G2775" s="2">
        <v>0.51575000000000004</v>
      </c>
      <c r="H2775">
        <v>24.1</v>
      </c>
      <c r="I2775">
        <v>5.8</v>
      </c>
      <c r="J2775">
        <v>94</v>
      </c>
      <c r="K2775">
        <v>94</v>
      </c>
      <c r="L2775">
        <v>94</v>
      </c>
      <c r="M2775">
        <v>97.346379999999996</v>
      </c>
      <c r="N2775" s="4">
        <v>12780</v>
      </c>
      <c r="O2775" s="1">
        <v>1.39638</v>
      </c>
      <c r="P2775" s="1">
        <v>2.72418</v>
      </c>
      <c r="Q2775" s="1">
        <v>24208.391</v>
      </c>
      <c r="R2775" s="1"/>
    </row>
    <row r="2776" spans="1:18" x14ac:dyDescent="0.2">
      <c r="A2776" t="s">
        <v>189</v>
      </c>
      <c r="B2776">
        <v>2003</v>
      </c>
      <c r="C2776" t="s">
        <v>26</v>
      </c>
      <c r="D2776" s="1">
        <v>72.963790000000003</v>
      </c>
      <c r="E2776" s="1">
        <v>141.0025</v>
      </c>
      <c r="F2776" s="2">
        <v>7.0150000000000004E-3</v>
      </c>
      <c r="G2776" s="2">
        <v>0.51302000000000003</v>
      </c>
      <c r="H2776">
        <v>24.2</v>
      </c>
      <c r="I2776">
        <v>6.3</v>
      </c>
      <c r="J2776">
        <v>93</v>
      </c>
      <c r="K2776">
        <v>96</v>
      </c>
      <c r="L2776">
        <v>96</v>
      </c>
      <c r="M2776">
        <v>97.281440000000003</v>
      </c>
      <c r="N2776" s="4">
        <v>13660</v>
      </c>
      <c r="O2776" s="1">
        <v>1.55406</v>
      </c>
      <c r="P2776" s="1">
        <v>2.9832999999999998</v>
      </c>
      <c r="Q2776" s="1">
        <v>24698.819</v>
      </c>
      <c r="R2776" s="1"/>
    </row>
    <row r="2777" spans="1:18" x14ac:dyDescent="0.2">
      <c r="A2777" t="s">
        <v>189</v>
      </c>
      <c r="B2777">
        <v>2004</v>
      </c>
      <c r="C2777" t="s">
        <v>26</v>
      </c>
      <c r="D2777" s="1">
        <v>73.092609999999993</v>
      </c>
      <c r="E2777" s="1">
        <v>139.61580000000001</v>
      </c>
      <c r="F2777" s="2">
        <v>6.9649999999999998E-3</v>
      </c>
      <c r="G2777" s="2">
        <v>0.51229999999999998</v>
      </c>
      <c r="H2777">
        <v>24.3</v>
      </c>
      <c r="I2777">
        <v>6.7</v>
      </c>
      <c r="J2777">
        <v>95</v>
      </c>
      <c r="K2777">
        <v>95</v>
      </c>
      <c r="L2777">
        <v>95</v>
      </c>
      <c r="M2777">
        <v>97.221080000000001</v>
      </c>
      <c r="N2777" s="4">
        <v>14720</v>
      </c>
      <c r="O2777" s="1">
        <v>1.4928299999999901</v>
      </c>
      <c r="P2777" s="1">
        <v>2.9176500000000001</v>
      </c>
      <c r="Q2777" s="1">
        <v>25190.651999999998</v>
      </c>
      <c r="R2777" s="1"/>
    </row>
    <row r="2778" spans="1:18" x14ac:dyDescent="0.2">
      <c r="A2778" t="s">
        <v>189</v>
      </c>
      <c r="B2778">
        <v>2005</v>
      </c>
      <c r="C2778" t="s">
        <v>26</v>
      </c>
      <c r="D2778" s="1">
        <v>73.237659999999906</v>
      </c>
      <c r="E2778" s="1">
        <v>138.0719</v>
      </c>
      <c r="F2778" s="2">
        <v>6.9899999999999997E-3</v>
      </c>
      <c r="G2778" s="2">
        <v>0.48544999999999999</v>
      </c>
      <c r="H2778">
        <v>24.5</v>
      </c>
      <c r="I2778">
        <v>7.2</v>
      </c>
      <c r="J2778">
        <v>96</v>
      </c>
      <c r="K2778">
        <v>96</v>
      </c>
      <c r="L2778">
        <v>96</v>
      </c>
      <c r="M2778">
        <v>97.164959999999994</v>
      </c>
      <c r="N2778" s="4">
        <v>15800</v>
      </c>
      <c r="O2778" s="1">
        <v>1.39655</v>
      </c>
      <c r="P2778" s="1">
        <v>2.8446199999999999</v>
      </c>
      <c r="Q2778" s="1">
        <v>25690.611000000001</v>
      </c>
      <c r="R2778" s="1"/>
    </row>
    <row r="2779" spans="1:18" x14ac:dyDescent="0.2">
      <c r="A2779" t="s">
        <v>189</v>
      </c>
      <c r="B2779">
        <v>2006</v>
      </c>
      <c r="C2779" t="s">
        <v>26</v>
      </c>
      <c r="D2779" s="1">
        <v>73.372819999999905</v>
      </c>
      <c r="E2779" s="1">
        <v>136.5951</v>
      </c>
      <c r="F2779" s="2">
        <v>6.8799999999999998E-3</v>
      </c>
      <c r="G2779" s="2">
        <v>0.451539999999999</v>
      </c>
      <c r="H2779">
        <v>24.6</v>
      </c>
      <c r="I2779">
        <v>7.7</v>
      </c>
      <c r="J2779">
        <v>95</v>
      </c>
      <c r="K2779">
        <v>95</v>
      </c>
      <c r="L2779">
        <v>95</v>
      </c>
      <c r="M2779">
        <v>97.113169999999997</v>
      </c>
      <c r="N2779" s="4">
        <v>17120</v>
      </c>
      <c r="O2779" s="1">
        <v>1.70764</v>
      </c>
      <c r="P2779" s="1">
        <v>3.17184</v>
      </c>
      <c r="Q2779" s="1">
        <v>26201.960999999999</v>
      </c>
      <c r="R2779" s="1"/>
    </row>
    <row r="2780" spans="1:18" x14ac:dyDescent="0.2">
      <c r="A2780" t="s">
        <v>189</v>
      </c>
      <c r="B2780">
        <v>2007</v>
      </c>
      <c r="C2780" t="s">
        <v>26</v>
      </c>
      <c r="D2780" s="1">
        <v>73.509990000000002</v>
      </c>
      <c r="E2780" s="1">
        <v>135.27529999999999</v>
      </c>
      <c r="F2780" s="2">
        <v>6.9599999999999896E-3</v>
      </c>
      <c r="G2780" s="2">
        <v>0.46222999999999997</v>
      </c>
      <c r="H2780">
        <v>24.7</v>
      </c>
      <c r="I2780">
        <v>8.1999999999999993</v>
      </c>
      <c r="J2780">
        <v>95</v>
      </c>
      <c r="K2780">
        <v>97</v>
      </c>
      <c r="L2780">
        <v>97</v>
      </c>
      <c r="M2780">
        <v>97.065519999999907</v>
      </c>
      <c r="N2780" s="4">
        <v>18480</v>
      </c>
      <c r="O2780" s="1">
        <v>1.6504000000000001</v>
      </c>
      <c r="P2780" s="1">
        <v>3.1216400000000002</v>
      </c>
      <c r="Q2780" s="1">
        <v>26720.37</v>
      </c>
      <c r="R2780" s="1"/>
    </row>
    <row r="2781" spans="1:18" x14ac:dyDescent="0.2">
      <c r="A2781" t="s">
        <v>189</v>
      </c>
      <c r="B2781">
        <v>2008</v>
      </c>
      <c r="C2781" t="s">
        <v>26</v>
      </c>
      <c r="D2781" s="1">
        <v>73.668689999999998</v>
      </c>
      <c r="E2781" s="1">
        <v>133.9727</v>
      </c>
      <c r="F2781" s="2">
        <v>6.9849999999999903E-3</v>
      </c>
      <c r="G2781" s="2">
        <v>0.50460000000000005</v>
      </c>
      <c r="H2781">
        <v>24.8</v>
      </c>
      <c r="I2781">
        <v>8.6999999999999993</v>
      </c>
      <c r="J2781">
        <v>95</v>
      </c>
      <c r="K2781">
        <v>97</v>
      </c>
      <c r="L2781">
        <v>97</v>
      </c>
      <c r="M2781">
        <v>97.021950000000004</v>
      </c>
      <c r="N2781" s="4">
        <v>19200</v>
      </c>
      <c r="O2781" s="1">
        <v>1.64117</v>
      </c>
      <c r="P2781" s="1">
        <v>3.0815199999999998</v>
      </c>
      <c r="Q2781" s="1">
        <v>27236.006000000001</v>
      </c>
      <c r="R2781" s="1"/>
    </row>
    <row r="2782" spans="1:18" x14ac:dyDescent="0.2">
      <c r="A2782" t="s">
        <v>189</v>
      </c>
      <c r="B2782">
        <v>2009</v>
      </c>
      <c r="C2782" t="s">
        <v>26</v>
      </c>
      <c r="D2782" s="1">
        <v>73.888339999999999</v>
      </c>
      <c r="E2782" s="1">
        <v>132.6849</v>
      </c>
      <c r="F2782" s="2">
        <v>6.8799999999999998E-3</v>
      </c>
      <c r="G2782" s="2">
        <v>0.50280000000000002</v>
      </c>
      <c r="H2782">
        <v>24.9</v>
      </c>
      <c r="I2782">
        <v>9.1</v>
      </c>
      <c r="J2782">
        <v>95</v>
      </c>
      <c r="K2782">
        <v>97</v>
      </c>
      <c r="L2782">
        <v>97</v>
      </c>
      <c r="M2782">
        <v>96.982100000000003</v>
      </c>
      <c r="N2782" s="4">
        <v>18900</v>
      </c>
      <c r="O2782" s="1">
        <v>1.84188</v>
      </c>
      <c r="P2782" s="1">
        <v>3.32246</v>
      </c>
      <c r="Q2782" s="1">
        <v>27735.040000000001</v>
      </c>
      <c r="R2782" s="1"/>
    </row>
    <row r="2783" spans="1:18" x14ac:dyDescent="0.2">
      <c r="A2783" t="s">
        <v>189</v>
      </c>
      <c r="B2783">
        <v>2010</v>
      </c>
      <c r="C2783" t="s">
        <v>26</v>
      </c>
      <c r="D2783" s="1">
        <v>74.150999999999996</v>
      </c>
      <c r="E2783" s="1">
        <v>131.53899999999999</v>
      </c>
      <c r="F2783" s="2">
        <v>6.9549999999999898E-3</v>
      </c>
      <c r="G2783" s="2">
        <v>0.52437</v>
      </c>
      <c r="H2783">
        <v>25</v>
      </c>
      <c r="I2783">
        <v>9.6</v>
      </c>
      <c r="J2783">
        <v>95</v>
      </c>
      <c r="K2783">
        <v>96</v>
      </c>
      <c r="L2783">
        <v>96</v>
      </c>
      <c r="M2783">
        <v>96.946010000000001</v>
      </c>
      <c r="N2783" s="4">
        <v>19950</v>
      </c>
      <c r="O2783" s="1">
        <v>1.7054</v>
      </c>
      <c r="P2783" s="1">
        <v>3.22872</v>
      </c>
      <c r="Q2783" s="1">
        <v>28208.035</v>
      </c>
      <c r="R2783" s="1"/>
    </row>
    <row r="2784" spans="1:18" x14ac:dyDescent="0.2">
      <c r="A2784" t="s">
        <v>189</v>
      </c>
      <c r="B2784">
        <v>2011</v>
      </c>
      <c r="C2784" t="s">
        <v>26</v>
      </c>
      <c r="D2784" s="1">
        <v>74.418530000000004</v>
      </c>
      <c r="E2784" s="1">
        <v>130.44309999999999</v>
      </c>
      <c r="F2784" s="2">
        <v>6.8849999999999996E-3</v>
      </c>
      <c r="G2784" s="2">
        <v>0.55069000000000001</v>
      </c>
      <c r="H2784">
        <v>25.1</v>
      </c>
      <c r="I2784">
        <v>10.1</v>
      </c>
      <c r="J2784">
        <v>95</v>
      </c>
      <c r="K2784">
        <v>96</v>
      </c>
      <c r="L2784">
        <v>96</v>
      </c>
      <c r="M2784">
        <v>96.90334</v>
      </c>
      <c r="N2784" s="4">
        <v>21290</v>
      </c>
      <c r="O2784" s="1">
        <v>1.7946200000000001</v>
      </c>
      <c r="P2784" s="1">
        <v>3.3886599999999998</v>
      </c>
      <c r="Q2784" s="1">
        <v>28650.958999999999</v>
      </c>
      <c r="R2784" s="1"/>
    </row>
    <row r="2785" spans="1:18" x14ac:dyDescent="0.2">
      <c r="A2785" t="s">
        <v>189</v>
      </c>
      <c r="B2785">
        <v>2012</v>
      </c>
      <c r="C2785" t="s">
        <v>26</v>
      </c>
      <c r="D2785" s="1">
        <v>74.643479999999997</v>
      </c>
      <c r="E2785" s="1">
        <v>129.316</v>
      </c>
      <c r="F2785" s="2">
        <v>6.7949999999999998E-3</v>
      </c>
      <c r="G2785" s="2">
        <v>0.56506999999999996</v>
      </c>
      <c r="H2785">
        <v>25.3</v>
      </c>
      <c r="I2785">
        <v>10.6</v>
      </c>
      <c r="J2785">
        <v>95</v>
      </c>
      <c r="K2785">
        <v>97</v>
      </c>
      <c r="L2785">
        <v>97</v>
      </c>
      <c r="M2785">
        <v>96.861990000000006</v>
      </c>
      <c r="N2785" s="4">
        <v>22250</v>
      </c>
      <c r="O2785" s="1">
        <v>1.90374</v>
      </c>
      <c r="P2785" s="1">
        <v>3.5464500000000001</v>
      </c>
      <c r="Q2785" s="1">
        <v>29068.188999999998</v>
      </c>
      <c r="R2785" s="1"/>
    </row>
    <row r="2786" spans="1:18" x14ac:dyDescent="0.2">
      <c r="A2786" t="s">
        <v>189</v>
      </c>
      <c r="B2786">
        <v>2013</v>
      </c>
      <c r="C2786" t="s">
        <v>26</v>
      </c>
      <c r="D2786" s="1">
        <v>74.776069999999905</v>
      </c>
      <c r="E2786" s="1">
        <v>129.0146</v>
      </c>
      <c r="F2786" s="2">
        <v>6.8049999999999899E-3</v>
      </c>
      <c r="G2786" s="2">
        <v>0.56020000000000003</v>
      </c>
      <c r="H2786">
        <v>25.4</v>
      </c>
      <c r="I2786">
        <v>11.1</v>
      </c>
      <c r="J2786">
        <v>95</v>
      </c>
      <c r="K2786">
        <v>97</v>
      </c>
      <c r="L2786">
        <v>97</v>
      </c>
      <c r="M2786">
        <v>96.823430000000002</v>
      </c>
      <c r="N2786" s="4">
        <v>23470</v>
      </c>
      <c r="O2786" s="1">
        <v>1.9237500000000001</v>
      </c>
      <c r="P2786" s="1">
        <v>3.57185</v>
      </c>
      <c r="Q2786" s="1">
        <v>29468.922999999999</v>
      </c>
      <c r="R2786" s="1"/>
    </row>
    <row r="2787" spans="1:18" x14ac:dyDescent="0.2">
      <c r="A2787" t="s">
        <v>189</v>
      </c>
      <c r="B2787">
        <v>2014</v>
      </c>
      <c r="C2787" t="s">
        <v>26</v>
      </c>
      <c r="D2787" s="1">
        <v>74.931619999999995</v>
      </c>
      <c r="E2787" s="1">
        <v>127.6682</v>
      </c>
      <c r="F2787" s="2">
        <v>6.7400000000000003E-3</v>
      </c>
      <c r="G2787" s="2">
        <v>0.54818</v>
      </c>
      <c r="H2787">
        <v>25.5</v>
      </c>
      <c r="I2787">
        <v>11.6</v>
      </c>
      <c r="J2787">
        <v>94</v>
      </c>
      <c r="K2787">
        <v>97</v>
      </c>
      <c r="L2787">
        <v>97</v>
      </c>
      <c r="M2787">
        <v>96.78783</v>
      </c>
      <c r="N2787" s="4">
        <v>25020</v>
      </c>
      <c r="O2787" s="1">
        <v>2.0674000000000001</v>
      </c>
      <c r="P2787" s="1">
        <v>3.7730299999999999</v>
      </c>
      <c r="Q2787" s="1">
        <v>29866.602999999999</v>
      </c>
      <c r="R2787" s="1"/>
    </row>
    <row r="2788" spans="1:18" x14ac:dyDescent="0.2">
      <c r="A2788" t="s">
        <v>189</v>
      </c>
      <c r="B2788">
        <v>2015</v>
      </c>
      <c r="C2788" t="s">
        <v>26</v>
      </c>
      <c r="D2788" s="1">
        <v>75.100489999999994</v>
      </c>
      <c r="E2788" s="1">
        <v>125.56319999999999</v>
      </c>
      <c r="F2788" s="2">
        <v>6.8149999999999999E-3</v>
      </c>
      <c r="G2788" s="2">
        <v>0.54068000000000005</v>
      </c>
      <c r="H2788">
        <v>25.6</v>
      </c>
      <c r="I2788">
        <v>12.2</v>
      </c>
      <c r="J2788">
        <v>93</v>
      </c>
      <c r="K2788">
        <v>99</v>
      </c>
      <c r="L2788">
        <v>99</v>
      </c>
      <c r="M2788">
        <v>96.754869999999997</v>
      </c>
      <c r="N2788" s="4">
        <v>26360</v>
      </c>
      <c r="O2788" s="1">
        <v>2.0678799999999899</v>
      </c>
      <c r="P2788" s="1">
        <v>3.8948999999999998</v>
      </c>
      <c r="Q2788" s="1">
        <v>30270.962</v>
      </c>
      <c r="R2788" s="1"/>
    </row>
    <row r="2789" spans="1:18" x14ac:dyDescent="0.2">
      <c r="A2789" t="s">
        <v>189</v>
      </c>
      <c r="B2789">
        <v>2016</v>
      </c>
      <c r="C2789" t="s">
        <v>26</v>
      </c>
      <c r="D2789" s="1">
        <v>75.27525</v>
      </c>
      <c r="E2789" s="1">
        <v>122.88460000000001</v>
      </c>
      <c r="F2789" s="2">
        <v>6.9100000000000003E-3</v>
      </c>
      <c r="G2789" s="2">
        <v>0.58616000000000001</v>
      </c>
      <c r="H2789">
        <v>25.7</v>
      </c>
      <c r="I2789">
        <v>12.7</v>
      </c>
      <c r="J2789">
        <v>93</v>
      </c>
      <c r="K2789">
        <v>98</v>
      </c>
      <c r="L2789">
        <v>95</v>
      </c>
      <c r="M2789">
        <v>96.724620000000002</v>
      </c>
      <c r="N2789" s="4">
        <v>27390</v>
      </c>
      <c r="O2789" s="1">
        <v>1.9176200000000001</v>
      </c>
      <c r="P2789" s="1">
        <v>3.7994199999999898</v>
      </c>
      <c r="Q2789" s="1">
        <v>30684.653999999999</v>
      </c>
      <c r="R2789" s="1"/>
    </row>
    <row r="2790" spans="1:18" x14ac:dyDescent="0.2">
      <c r="A2790" t="s">
        <v>190</v>
      </c>
      <c r="B2790">
        <v>2000</v>
      </c>
      <c r="C2790" t="s">
        <v>26</v>
      </c>
      <c r="D2790" s="1">
        <v>78.801959999999994</v>
      </c>
      <c r="E2790" s="1">
        <v>86.123339999999999</v>
      </c>
      <c r="F2790" s="2">
        <v>5.7499999999999999E-3</v>
      </c>
      <c r="G2790" s="2">
        <v>8.8317599999999992</v>
      </c>
      <c r="H2790">
        <v>26.7</v>
      </c>
      <c r="I2790">
        <v>11.2</v>
      </c>
      <c r="J2790">
        <v>85</v>
      </c>
      <c r="K2790">
        <v>82</v>
      </c>
      <c r="L2790">
        <v>90</v>
      </c>
      <c r="M2790">
        <v>100</v>
      </c>
      <c r="N2790" s="4">
        <v>20300</v>
      </c>
      <c r="O2790" s="1">
        <v>5.56447</v>
      </c>
      <c r="P2790" s="1">
        <v>7.4700199999999999</v>
      </c>
      <c r="Q2790" s="1">
        <v>3858.9989999999998</v>
      </c>
      <c r="R2790" s="1"/>
    </row>
    <row r="2791" spans="1:18" x14ac:dyDescent="0.2">
      <c r="A2791" t="s">
        <v>190</v>
      </c>
      <c r="B2791">
        <v>2001</v>
      </c>
      <c r="C2791" t="s">
        <v>26</v>
      </c>
      <c r="D2791" s="1">
        <v>78.683999999999997</v>
      </c>
      <c r="E2791" s="1">
        <v>82.783540000000002</v>
      </c>
      <c r="F2791" s="2">
        <v>5.5799999999999999E-3</v>
      </c>
      <c r="G2791" s="2">
        <v>8.6948299999999996</v>
      </c>
      <c r="H2791">
        <v>26.8</v>
      </c>
      <c r="I2791">
        <v>11.6</v>
      </c>
      <c r="J2791">
        <v>85</v>
      </c>
      <c r="K2791">
        <v>82</v>
      </c>
      <c r="L2791">
        <v>90</v>
      </c>
      <c r="M2791">
        <v>100</v>
      </c>
      <c r="N2791" s="4">
        <v>21360</v>
      </c>
      <c r="O2791" s="1">
        <v>5.5461999999999998</v>
      </c>
      <c r="P2791" s="1">
        <v>7.5789399999999896</v>
      </c>
      <c r="Q2791" s="1">
        <v>3907.933</v>
      </c>
      <c r="R2791" s="1"/>
    </row>
    <row r="2792" spans="1:18" x14ac:dyDescent="0.2">
      <c r="A2792" t="s">
        <v>190</v>
      </c>
      <c r="B2792">
        <v>2002</v>
      </c>
      <c r="C2792" t="s">
        <v>26</v>
      </c>
      <c r="D2792" s="1">
        <v>78.962209999999999</v>
      </c>
      <c r="E2792" s="1">
        <v>82.284469999999999</v>
      </c>
      <c r="F2792" s="2">
        <v>5.45E-3</v>
      </c>
      <c r="G2792" s="2">
        <v>9.0936299999999992</v>
      </c>
      <c r="H2792">
        <v>26.9</v>
      </c>
      <c r="I2792">
        <v>11.9</v>
      </c>
      <c r="J2792">
        <v>84</v>
      </c>
      <c r="K2792">
        <v>84</v>
      </c>
      <c r="L2792">
        <v>90</v>
      </c>
      <c r="M2792">
        <v>100</v>
      </c>
      <c r="N2792" s="4">
        <v>22130</v>
      </c>
      <c r="O2792" s="1">
        <v>5.9201899999999998</v>
      </c>
      <c r="P2792" s="1">
        <v>7.9004599999999998</v>
      </c>
      <c r="Q2792" s="1">
        <v>3963.2059999999901</v>
      </c>
      <c r="R2792" s="1"/>
    </row>
    <row r="2793" spans="1:18" x14ac:dyDescent="0.2">
      <c r="A2793" t="s">
        <v>190</v>
      </c>
      <c r="B2793">
        <v>2003</v>
      </c>
      <c r="C2793" t="s">
        <v>26</v>
      </c>
      <c r="D2793" s="1">
        <v>79.322069999999997</v>
      </c>
      <c r="E2793" s="1">
        <v>81.430260000000004</v>
      </c>
      <c r="F2793" s="2">
        <v>5.3449999999999999E-3</v>
      </c>
      <c r="G2793" s="2">
        <v>8.9230800000000006</v>
      </c>
      <c r="H2793">
        <v>27</v>
      </c>
      <c r="I2793">
        <v>12.3</v>
      </c>
      <c r="J2793">
        <v>84</v>
      </c>
      <c r="K2793">
        <v>86</v>
      </c>
      <c r="L2793">
        <v>90</v>
      </c>
      <c r="M2793">
        <v>100</v>
      </c>
      <c r="N2793" s="4">
        <v>22830</v>
      </c>
      <c r="O2793" s="1">
        <v>5.8297699999999999</v>
      </c>
      <c r="P2793" s="1">
        <v>7.7216899999999997</v>
      </c>
      <c r="Q2793" s="1">
        <v>4022.069</v>
      </c>
      <c r="R2793" s="1"/>
    </row>
    <row r="2794" spans="1:18" x14ac:dyDescent="0.2">
      <c r="A2794" t="s">
        <v>190</v>
      </c>
      <c r="B2794">
        <v>2004</v>
      </c>
      <c r="C2794" t="s">
        <v>26</v>
      </c>
      <c r="D2794" s="1">
        <v>79.464939999999999</v>
      </c>
      <c r="E2794" s="1">
        <v>78.573169999999905</v>
      </c>
      <c r="F2794" s="2">
        <v>5.2599999999999999E-3</v>
      </c>
      <c r="G2794" s="2">
        <v>9.1661800000000007</v>
      </c>
      <c r="H2794">
        <v>27.1</v>
      </c>
      <c r="I2794">
        <v>12.6</v>
      </c>
      <c r="J2794">
        <v>83</v>
      </c>
      <c r="K2794">
        <v>87</v>
      </c>
      <c r="L2794">
        <v>89</v>
      </c>
      <c r="M2794">
        <v>100</v>
      </c>
      <c r="N2794" s="4">
        <v>23670</v>
      </c>
      <c r="O2794" s="1">
        <v>6.0866600000000002</v>
      </c>
      <c r="P2794" s="1">
        <v>7.9009099999999997</v>
      </c>
      <c r="Q2794" s="1">
        <v>4080.4380000000001</v>
      </c>
      <c r="R2794" s="1"/>
    </row>
    <row r="2795" spans="1:18" x14ac:dyDescent="0.2">
      <c r="A2795" t="s">
        <v>190</v>
      </c>
      <c r="B2795">
        <v>2005</v>
      </c>
      <c r="C2795" t="s">
        <v>26</v>
      </c>
      <c r="D2795" s="1">
        <v>80.134600000000006</v>
      </c>
      <c r="E2795" s="1">
        <v>77.392110000000002</v>
      </c>
      <c r="F2795" s="2">
        <v>5.1850000000000004E-3</v>
      </c>
      <c r="G2795" s="2">
        <v>9.3225199999999901</v>
      </c>
      <c r="H2795">
        <v>27.2</v>
      </c>
      <c r="I2795">
        <v>12.9</v>
      </c>
      <c r="J2795">
        <v>82</v>
      </c>
      <c r="K2795">
        <v>89</v>
      </c>
      <c r="L2795">
        <v>89</v>
      </c>
      <c r="M2795">
        <v>100</v>
      </c>
      <c r="N2795" s="4">
        <v>24020</v>
      </c>
      <c r="O2795" s="1">
        <v>6.3661399999999997</v>
      </c>
      <c r="P2795" s="1">
        <v>8.2733500000000006</v>
      </c>
      <c r="Q2795" s="1">
        <v>4135.3549999999996</v>
      </c>
      <c r="R2795" s="1"/>
    </row>
    <row r="2796" spans="1:18" x14ac:dyDescent="0.2">
      <c r="A2796" t="s">
        <v>190</v>
      </c>
      <c r="B2796">
        <v>2006</v>
      </c>
      <c r="C2796" t="s">
        <v>26</v>
      </c>
      <c r="D2796" s="1">
        <v>80.128249999999994</v>
      </c>
      <c r="E2796" s="1">
        <v>75.424059999999997</v>
      </c>
      <c r="F2796" s="2">
        <v>5.11E-3</v>
      </c>
      <c r="G2796" s="2">
        <v>9.3562399999999997</v>
      </c>
      <c r="H2796">
        <v>27.3</v>
      </c>
      <c r="I2796">
        <v>13.2</v>
      </c>
      <c r="J2796">
        <v>82</v>
      </c>
      <c r="K2796">
        <v>89</v>
      </c>
      <c r="L2796">
        <v>89</v>
      </c>
      <c r="M2796">
        <v>100</v>
      </c>
      <c r="N2796" s="4">
        <v>25900</v>
      </c>
      <c r="O2796" s="1">
        <v>6.6662699999999999</v>
      </c>
      <c r="P2796" s="1">
        <v>8.6329999999999991</v>
      </c>
      <c r="Q2796" s="1">
        <v>4185.8879999999999</v>
      </c>
      <c r="R2796" s="1"/>
    </row>
    <row r="2797" spans="1:18" x14ac:dyDescent="0.2">
      <c r="A2797" t="s">
        <v>190</v>
      </c>
      <c r="B2797">
        <v>2007</v>
      </c>
      <c r="C2797" t="s">
        <v>26</v>
      </c>
      <c r="D2797" s="1">
        <v>80.329470000000001</v>
      </c>
      <c r="E2797" s="1">
        <v>75.5779</v>
      </c>
      <c r="F2797" s="2">
        <v>5.0299999999999997E-3</v>
      </c>
      <c r="G2797" s="2">
        <v>9.1958399999999898</v>
      </c>
      <c r="H2797">
        <v>27.4</v>
      </c>
      <c r="I2797">
        <v>13.5</v>
      </c>
      <c r="J2797">
        <v>79</v>
      </c>
      <c r="K2797">
        <v>88</v>
      </c>
      <c r="L2797">
        <v>88</v>
      </c>
      <c r="M2797">
        <v>100</v>
      </c>
      <c r="N2797" s="4">
        <v>27290</v>
      </c>
      <c r="O2797" s="1">
        <v>6.5985399999999998</v>
      </c>
      <c r="P2797" s="1">
        <v>8.3213299999999997</v>
      </c>
      <c r="Q2797" s="1">
        <v>4233.0459999999903</v>
      </c>
      <c r="R2797" s="1"/>
    </row>
    <row r="2798" spans="1:18" x14ac:dyDescent="0.2">
      <c r="A2798" t="s">
        <v>190</v>
      </c>
      <c r="B2798">
        <v>2008</v>
      </c>
      <c r="C2798" t="s">
        <v>26</v>
      </c>
      <c r="D2798" s="1">
        <v>80.408839999999998</v>
      </c>
      <c r="E2798" s="1">
        <v>74.244699999999995</v>
      </c>
      <c r="F2798" s="2">
        <v>4.9350000000000002E-3</v>
      </c>
      <c r="G2798" s="2">
        <v>9.4839599999999997</v>
      </c>
      <c r="H2798">
        <v>27.5</v>
      </c>
      <c r="I2798">
        <v>13.8</v>
      </c>
      <c r="J2798">
        <v>86</v>
      </c>
      <c r="K2798">
        <v>89</v>
      </c>
      <c r="L2798">
        <v>89</v>
      </c>
      <c r="M2798">
        <v>100</v>
      </c>
      <c r="N2798" s="4">
        <v>27700</v>
      </c>
      <c r="O2798" s="1">
        <v>7.0749199999999997</v>
      </c>
      <c r="P2798" s="1">
        <v>9.1136300000000006</v>
      </c>
      <c r="Q2798" s="1">
        <v>4278.1549999999997</v>
      </c>
      <c r="R2798" s="1"/>
    </row>
    <row r="2799" spans="1:18" x14ac:dyDescent="0.2">
      <c r="A2799" t="s">
        <v>190</v>
      </c>
      <c r="B2799">
        <v>2009</v>
      </c>
      <c r="C2799" t="s">
        <v>26</v>
      </c>
      <c r="D2799" s="1">
        <v>80.707669999999993</v>
      </c>
      <c r="E2799" s="1">
        <v>72.789959999999994</v>
      </c>
      <c r="F2799" s="2">
        <v>4.8199999999999996E-3</v>
      </c>
      <c r="G2799" s="2">
        <v>9.24099</v>
      </c>
      <c r="H2799">
        <v>27.6</v>
      </c>
      <c r="I2799">
        <v>14.1</v>
      </c>
      <c r="J2799">
        <v>89</v>
      </c>
      <c r="K2799">
        <v>92</v>
      </c>
      <c r="L2799">
        <v>92</v>
      </c>
      <c r="M2799">
        <v>100</v>
      </c>
      <c r="N2799" s="4">
        <v>29440</v>
      </c>
      <c r="O2799" s="1">
        <v>7.4793699999999896</v>
      </c>
      <c r="P2799" s="1">
        <v>9.6235400000000002</v>
      </c>
      <c r="Q2799" s="1">
        <v>4323.3370000000004</v>
      </c>
      <c r="R2799" s="1"/>
    </row>
    <row r="2800" spans="1:18" x14ac:dyDescent="0.2">
      <c r="A2800" t="s">
        <v>190</v>
      </c>
      <c r="B2800">
        <v>2010</v>
      </c>
      <c r="C2800" t="s">
        <v>26</v>
      </c>
      <c r="D2800" s="1">
        <v>81.219290000000001</v>
      </c>
      <c r="E2800" s="1">
        <v>70.840450000000004</v>
      </c>
      <c r="F2800" s="2">
        <v>4.6800000000000001E-3</v>
      </c>
      <c r="G2800" s="2">
        <v>9.6243599999999994</v>
      </c>
      <c r="H2800">
        <v>27.6</v>
      </c>
      <c r="I2800">
        <v>14.4</v>
      </c>
      <c r="J2800">
        <v>91</v>
      </c>
      <c r="K2800">
        <v>93</v>
      </c>
      <c r="L2800">
        <v>93</v>
      </c>
      <c r="M2800">
        <v>100</v>
      </c>
      <c r="N2800" s="4">
        <v>29700</v>
      </c>
      <c r="O2800" s="1">
        <v>7.5049599999999996</v>
      </c>
      <c r="P2800" s="1">
        <v>9.5884400000000003</v>
      </c>
      <c r="Q2800" s="1">
        <v>4370.0619999999999</v>
      </c>
      <c r="R2800" s="1"/>
    </row>
    <row r="2801" spans="1:18" x14ac:dyDescent="0.2">
      <c r="A2801" t="s">
        <v>190</v>
      </c>
      <c r="B2801">
        <v>2011</v>
      </c>
      <c r="C2801" t="s">
        <v>26</v>
      </c>
      <c r="D2801" s="1">
        <v>80.989239999999995</v>
      </c>
      <c r="E2801" s="1">
        <v>71.368449999999996</v>
      </c>
      <c r="F2801" s="2">
        <v>4.5450000000000004E-3</v>
      </c>
      <c r="G2801" s="2">
        <v>9.4474499999999999</v>
      </c>
      <c r="H2801">
        <v>27.7</v>
      </c>
      <c r="I2801">
        <v>14.7</v>
      </c>
      <c r="J2801">
        <v>93</v>
      </c>
      <c r="K2801">
        <v>95</v>
      </c>
      <c r="L2801">
        <v>95</v>
      </c>
      <c r="M2801">
        <v>100</v>
      </c>
      <c r="N2801" s="4">
        <v>31250</v>
      </c>
      <c r="O2801" s="1">
        <v>7.4922699999999898</v>
      </c>
      <c r="P2801" s="1">
        <v>9.51023</v>
      </c>
      <c r="Q2801" s="1">
        <v>4418.6779999999999</v>
      </c>
      <c r="R2801" s="1"/>
    </row>
    <row r="2802" spans="1:18" x14ac:dyDescent="0.2">
      <c r="A2802" t="s">
        <v>190</v>
      </c>
      <c r="B2802">
        <v>2012</v>
      </c>
      <c r="C2802" t="s">
        <v>26</v>
      </c>
      <c r="D2802" s="1">
        <v>81.366290000000006</v>
      </c>
      <c r="E2802" s="1">
        <v>67.993099999999998</v>
      </c>
      <c r="F2802" s="2">
        <v>4.4099999999999999E-3</v>
      </c>
      <c r="G2802" s="2">
        <v>9.1679200000000005</v>
      </c>
      <c r="H2802">
        <v>27.8</v>
      </c>
      <c r="I2802">
        <v>15</v>
      </c>
      <c r="J2802">
        <v>92</v>
      </c>
      <c r="K2802">
        <v>93</v>
      </c>
      <c r="L2802">
        <v>93</v>
      </c>
      <c r="M2802">
        <v>100</v>
      </c>
      <c r="N2802" s="4">
        <v>31610</v>
      </c>
      <c r="O2802" s="1">
        <v>7.5779800000000002</v>
      </c>
      <c r="P2802" s="1">
        <v>9.6523500000000002</v>
      </c>
      <c r="Q2802" s="1">
        <v>4468.4570000000003</v>
      </c>
      <c r="R2802" s="1"/>
    </row>
    <row r="2803" spans="1:18" x14ac:dyDescent="0.2">
      <c r="A2803" t="s">
        <v>190</v>
      </c>
      <c r="B2803">
        <v>2013</v>
      </c>
      <c r="C2803" t="s">
        <v>26</v>
      </c>
      <c r="D2803" s="1">
        <v>81.861689999999996</v>
      </c>
      <c r="E2803" s="1">
        <v>66.39537</v>
      </c>
      <c r="F2803" s="2">
        <v>4.2950000000000002E-3</v>
      </c>
      <c r="G2803" s="2">
        <v>9.1233199999999997</v>
      </c>
      <c r="H2803">
        <v>27.8</v>
      </c>
      <c r="I2803">
        <v>15.3</v>
      </c>
      <c r="J2803">
        <v>92</v>
      </c>
      <c r="K2803">
        <v>92</v>
      </c>
      <c r="L2803">
        <v>92</v>
      </c>
      <c r="M2803">
        <v>100</v>
      </c>
      <c r="N2803" s="4">
        <v>34790</v>
      </c>
      <c r="O2803" s="1">
        <v>7.2717499999999999</v>
      </c>
      <c r="P2803" s="1">
        <v>9.3661899999999996</v>
      </c>
      <c r="Q2803" s="1">
        <v>4518.5150000000003</v>
      </c>
      <c r="R2803" s="1"/>
    </row>
    <row r="2804" spans="1:18" x14ac:dyDescent="0.2">
      <c r="A2804" t="s">
        <v>190</v>
      </c>
      <c r="B2804">
        <v>2014</v>
      </c>
      <c r="C2804" t="s">
        <v>26</v>
      </c>
      <c r="D2804" s="1">
        <v>81.856300000000005</v>
      </c>
      <c r="E2804" s="1">
        <v>67.327789999999993</v>
      </c>
      <c r="F2804" s="2">
        <v>4.1799999999999997E-3</v>
      </c>
      <c r="G2804" s="2">
        <v>8.9822199999999999</v>
      </c>
      <c r="H2804">
        <v>27.9</v>
      </c>
      <c r="I2804">
        <v>15.6</v>
      </c>
      <c r="J2804">
        <v>93</v>
      </c>
      <c r="K2804">
        <v>93</v>
      </c>
      <c r="L2804">
        <v>93</v>
      </c>
      <c r="M2804">
        <v>100</v>
      </c>
      <c r="N2804" s="4">
        <v>35760</v>
      </c>
      <c r="O2804" s="1">
        <v>7.2975300000000001</v>
      </c>
      <c r="P2804" s="1">
        <v>9.4241299999999999</v>
      </c>
      <c r="Q2804" s="1">
        <v>4567.527</v>
      </c>
      <c r="R2804" s="1"/>
    </row>
    <row r="2805" spans="1:18" x14ac:dyDescent="0.2">
      <c r="A2805" t="s">
        <v>190</v>
      </c>
      <c r="B2805">
        <v>2015</v>
      </c>
      <c r="C2805" t="s">
        <v>26</v>
      </c>
      <c r="D2805" s="1">
        <v>82.022450000000006</v>
      </c>
      <c r="E2805" s="1">
        <v>66.677250000000001</v>
      </c>
      <c r="F2805" s="2">
        <v>4.0799999999999899E-3</v>
      </c>
      <c r="G2805" s="2">
        <v>8.6816300000000002</v>
      </c>
      <c r="H2805">
        <v>28</v>
      </c>
      <c r="I2805">
        <v>16</v>
      </c>
      <c r="J2805">
        <v>93</v>
      </c>
      <c r="K2805">
        <v>92</v>
      </c>
      <c r="L2805">
        <v>92</v>
      </c>
      <c r="M2805">
        <v>100</v>
      </c>
      <c r="N2805" s="4">
        <v>36210</v>
      </c>
      <c r="O2805" s="1">
        <v>6.9676600000000004</v>
      </c>
      <c r="P2805" s="1">
        <v>9.3283100000000001</v>
      </c>
      <c r="Q2805" s="1">
        <v>4614.5320000000002</v>
      </c>
      <c r="R2805" s="1"/>
    </row>
    <row r="2806" spans="1:18" x14ac:dyDescent="0.2">
      <c r="A2806" t="s">
        <v>190</v>
      </c>
      <c r="B2806">
        <v>2016</v>
      </c>
      <c r="C2806" t="s">
        <v>26</v>
      </c>
      <c r="D2806" s="1">
        <v>82.247389999999996</v>
      </c>
      <c r="E2806" s="1">
        <v>66.057280000000006</v>
      </c>
      <c r="F2806" s="2">
        <v>3.9750000000000002E-3</v>
      </c>
      <c r="G2806" s="2">
        <v>9.0174899999999898</v>
      </c>
      <c r="H2806">
        <v>28</v>
      </c>
      <c r="I2806">
        <v>16.3</v>
      </c>
      <c r="J2806">
        <v>92</v>
      </c>
      <c r="K2806">
        <v>92</v>
      </c>
      <c r="L2806">
        <v>92</v>
      </c>
      <c r="M2806">
        <v>100</v>
      </c>
      <c r="N2806" s="4">
        <v>37870</v>
      </c>
      <c r="O2806" s="1">
        <v>6.9276899999999904</v>
      </c>
      <c r="P2806" s="1">
        <v>9.29223</v>
      </c>
      <c r="Q2806" s="1">
        <v>4659.2650000000003</v>
      </c>
      <c r="R2806" s="1"/>
    </row>
    <row r="2807" spans="1:18" x14ac:dyDescent="0.2">
      <c r="A2807" t="s">
        <v>191</v>
      </c>
      <c r="B2807">
        <v>2000</v>
      </c>
      <c r="C2807" t="s">
        <v>26</v>
      </c>
      <c r="D2807" s="1">
        <v>81.257869999999997</v>
      </c>
      <c r="E2807" s="1">
        <v>72.139889999999994</v>
      </c>
      <c r="F2807" s="2">
        <v>3.2799999999999999E-3</v>
      </c>
      <c r="G2807" s="2">
        <v>7.9603999999999999</v>
      </c>
      <c r="H2807">
        <v>22.5</v>
      </c>
      <c r="I2807">
        <v>2.9</v>
      </c>
      <c r="J2807">
        <v>96</v>
      </c>
      <c r="K2807">
        <v>98</v>
      </c>
      <c r="L2807">
        <v>85</v>
      </c>
      <c r="M2807">
        <v>98.487499999999997</v>
      </c>
      <c r="N2807" s="4">
        <v>27220</v>
      </c>
      <c r="O2807" s="1">
        <v>5.7515199999999904</v>
      </c>
      <c r="P2807" s="1">
        <v>7.1509099999999997</v>
      </c>
      <c r="Q2807" s="1">
        <v>127524</v>
      </c>
      <c r="R2807" s="1"/>
    </row>
    <row r="2808" spans="1:18" x14ac:dyDescent="0.2">
      <c r="A2808" t="s">
        <v>191</v>
      </c>
      <c r="B2808">
        <v>2001</v>
      </c>
      <c r="C2808" t="s">
        <v>26</v>
      </c>
      <c r="D2808" s="1">
        <v>81.618610000000004</v>
      </c>
      <c r="E2808" s="1">
        <v>70.201539999999994</v>
      </c>
      <c r="F2808" s="2">
        <v>3.1350000000000002E-3</v>
      </c>
      <c r="G2808" s="2">
        <v>8.0130400000000002</v>
      </c>
      <c r="H2808">
        <v>22.5</v>
      </c>
      <c r="I2808">
        <v>2.9</v>
      </c>
      <c r="J2808">
        <v>98</v>
      </c>
      <c r="K2808">
        <v>81</v>
      </c>
      <c r="L2808">
        <v>95</v>
      </c>
      <c r="M2808">
        <v>98.487499999999997</v>
      </c>
      <c r="N2808" s="4">
        <v>27890</v>
      </c>
      <c r="O2808" s="1">
        <v>5.95831</v>
      </c>
      <c r="P2808" s="1">
        <v>7.3592000000000004</v>
      </c>
      <c r="Q2808" s="1">
        <v>127714</v>
      </c>
      <c r="R2808" s="1"/>
    </row>
    <row r="2809" spans="1:18" x14ac:dyDescent="0.2">
      <c r="A2809" t="s">
        <v>191</v>
      </c>
      <c r="B2809">
        <v>2002</v>
      </c>
      <c r="C2809" t="s">
        <v>26</v>
      </c>
      <c r="D2809" s="1">
        <v>81.924059999999997</v>
      </c>
      <c r="E2809" s="1">
        <v>68.382490000000004</v>
      </c>
      <c r="F2809" s="2">
        <v>3.0149999999999999E-3</v>
      </c>
      <c r="G2809" s="2">
        <v>7.8608599999999997</v>
      </c>
      <c r="H2809">
        <v>22.5</v>
      </c>
      <c r="I2809">
        <v>2.9</v>
      </c>
      <c r="J2809">
        <v>98</v>
      </c>
      <c r="K2809">
        <v>89</v>
      </c>
      <c r="L2809">
        <v>96</v>
      </c>
      <c r="M2809">
        <v>98.487499999999997</v>
      </c>
      <c r="N2809" s="4">
        <v>28560</v>
      </c>
      <c r="O2809" s="1">
        <v>6.0349599999999999</v>
      </c>
      <c r="P2809" s="1">
        <v>7.4733599999999996</v>
      </c>
      <c r="Q2809" s="1">
        <v>127893</v>
      </c>
      <c r="R2809" s="1"/>
    </row>
    <row r="2810" spans="1:18" x14ac:dyDescent="0.2">
      <c r="A2810" t="s">
        <v>191</v>
      </c>
      <c r="B2810">
        <v>2003</v>
      </c>
      <c r="C2810" t="s">
        <v>26</v>
      </c>
      <c r="D2810" s="1">
        <v>81.993350000000007</v>
      </c>
      <c r="E2810" s="1">
        <v>68.412909999999997</v>
      </c>
      <c r="F2810" s="2">
        <v>2.9099999999999998E-3</v>
      </c>
      <c r="G2810" s="2">
        <v>7.8203199999999997</v>
      </c>
      <c r="H2810">
        <v>22.5</v>
      </c>
      <c r="I2810">
        <v>3</v>
      </c>
      <c r="J2810">
        <v>98</v>
      </c>
      <c r="K2810">
        <v>97</v>
      </c>
      <c r="L2810">
        <v>97</v>
      </c>
      <c r="M2810">
        <v>98.487499999999997</v>
      </c>
      <c r="N2810" s="4">
        <v>29380</v>
      </c>
      <c r="O2810" s="1">
        <v>6.0860500000000002</v>
      </c>
      <c r="P2810" s="1">
        <v>7.6109999999999998</v>
      </c>
      <c r="Q2810" s="1">
        <v>128058</v>
      </c>
      <c r="R2810" s="1"/>
    </row>
    <row r="2811" spans="1:18" x14ac:dyDescent="0.2">
      <c r="A2811" t="s">
        <v>191</v>
      </c>
      <c r="B2811">
        <v>2004</v>
      </c>
      <c r="C2811" t="s">
        <v>26</v>
      </c>
      <c r="D2811" s="1">
        <v>82.240930000000006</v>
      </c>
      <c r="E2811" s="1">
        <v>66.855360000000005</v>
      </c>
      <c r="F2811" s="2">
        <v>2.82E-3</v>
      </c>
      <c r="G2811" s="2">
        <v>7.6852099999999997</v>
      </c>
      <c r="H2811">
        <v>22.6</v>
      </c>
      <c r="I2811">
        <v>3.1</v>
      </c>
      <c r="J2811">
        <v>98</v>
      </c>
      <c r="K2811">
        <v>97</v>
      </c>
      <c r="L2811">
        <v>99</v>
      </c>
      <c r="M2811">
        <v>98.487499999999997</v>
      </c>
      <c r="N2811" s="4">
        <v>30920</v>
      </c>
      <c r="O2811" s="1">
        <v>6.1467499999999999</v>
      </c>
      <c r="P2811" s="1">
        <v>7.6571899999999902</v>
      </c>
      <c r="Q2811" s="1">
        <v>128204</v>
      </c>
      <c r="R2811" s="1"/>
    </row>
    <row r="2812" spans="1:18" x14ac:dyDescent="0.2">
      <c r="A2812" t="s">
        <v>191</v>
      </c>
      <c r="B2812">
        <v>2005</v>
      </c>
      <c r="C2812" t="s">
        <v>26</v>
      </c>
      <c r="D2812" s="1">
        <v>82.099009999999893</v>
      </c>
      <c r="E2812" s="1">
        <v>67.523820000000001</v>
      </c>
      <c r="F2812" s="2">
        <v>2.7399999999999998E-3</v>
      </c>
      <c r="G2812" s="2">
        <v>7.9803699999999997</v>
      </c>
      <c r="H2812">
        <v>22.6</v>
      </c>
      <c r="I2812">
        <v>3.1</v>
      </c>
      <c r="J2812">
        <v>98</v>
      </c>
      <c r="K2812">
        <v>95</v>
      </c>
      <c r="L2812">
        <v>98</v>
      </c>
      <c r="M2812">
        <v>98.527709999999999</v>
      </c>
      <c r="N2812" s="4">
        <v>32350</v>
      </c>
      <c r="O2812" s="1">
        <v>6.31541</v>
      </c>
      <c r="P2812" s="1">
        <v>7.7806699999999998</v>
      </c>
      <c r="Q2812" s="1">
        <v>128326</v>
      </c>
      <c r="R2812" s="1"/>
    </row>
    <row r="2813" spans="1:18" x14ac:dyDescent="0.2">
      <c r="A2813" t="s">
        <v>191</v>
      </c>
      <c r="B2813">
        <v>2006</v>
      </c>
      <c r="C2813" t="s">
        <v>26</v>
      </c>
      <c r="D2813" s="1">
        <v>82.508030000000005</v>
      </c>
      <c r="E2813" s="1">
        <v>66.737480000000005</v>
      </c>
      <c r="F2813" s="2">
        <v>2.6649999999999998E-3</v>
      </c>
      <c r="G2813" s="2">
        <v>7.4758800000000001</v>
      </c>
      <c r="H2813">
        <v>22.6</v>
      </c>
      <c r="I2813">
        <v>3.2</v>
      </c>
      <c r="J2813">
        <v>97</v>
      </c>
      <c r="K2813">
        <v>95</v>
      </c>
      <c r="L2813">
        <v>98</v>
      </c>
      <c r="M2813">
        <v>98.567920000000001</v>
      </c>
      <c r="N2813" s="4">
        <v>33960</v>
      </c>
      <c r="O2813" s="1">
        <v>6.2713799999999997</v>
      </c>
      <c r="P2813" s="1">
        <v>7.8078399999999997</v>
      </c>
      <c r="Q2813" s="1">
        <v>128423</v>
      </c>
      <c r="R2813" s="1"/>
    </row>
    <row r="2814" spans="1:18" x14ac:dyDescent="0.2">
      <c r="A2814" t="s">
        <v>191</v>
      </c>
      <c r="B2814">
        <v>2007</v>
      </c>
      <c r="C2814" t="s">
        <v>26</v>
      </c>
      <c r="D2814" s="1">
        <v>82.699340000000007</v>
      </c>
      <c r="E2814" s="1">
        <v>65.648380000000003</v>
      </c>
      <c r="F2814" s="2">
        <v>2.5950000000000001E-3</v>
      </c>
      <c r="G2814" s="2">
        <v>7.2799399999999999</v>
      </c>
      <c r="H2814">
        <v>22.6</v>
      </c>
      <c r="I2814">
        <v>3.2</v>
      </c>
      <c r="J2814">
        <v>96</v>
      </c>
      <c r="K2814">
        <v>97</v>
      </c>
      <c r="L2814">
        <v>98</v>
      </c>
      <c r="M2814">
        <v>98.60812</v>
      </c>
      <c r="N2814" s="4">
        <v>35540</v>
      </c>
      <c r="O2814" s="1">
        <v>6.4109400000000001</v>
      </c>
      <c r="P2814" s="1">
        <v>7.89046</v>
      </c>
      <c r="Q2814" s="1">
        <v>128494</v>
      </c>
      <c r="R2814" s="1"/>
    </row>
    <row r="2815" spans="1:18" x14ac:dyDescent="0.2">
      <c r="A2815" t="s">
        <v>191</v>
      </c>
      <c r="B2815">
        <v>2008</v>
      </c>
      <c r="C2815" t="s">
        <v>26</v>
      </c>
      <c r="D2815" s="1">
        <v>82.781719999999893</v>
      </c>
      <c r="E2815" s="1">
        <v>64.134280000000004</v>
      </c>
      <c r="F2815" s="2">
        <v>2.5200000000000001E-3</v>
      </c>
      <c r="G2815" s="2">
        <v>7.06358</v>
      </c>
      <c r="H2815">
        <v>22.6</v>
      </c>
      <c r="I2815">
        <v>3.3</v>
      </c>
      <c r="J2815">
        <v>95</v>
      </c>
      <c r="K2815">
        <v>98</v>
      </c>
      <c r="L2815">
        <v>98</v>
      </c>
      <c r="M2815">
        <v>98.648330000000001</v>
      </c>
      <c r="N2815" s="4">
        <v>35710</v>
      </c>
      <c r="O2815" s="1">
        <v>6.6555999999999997</v>
      </c>
      <c r="P2815" s="1">
        <v>8.1995100000000001</v>
      </c>
      <c r="Q2815" s="1">
        <v>128539</v>
      </c>
      <c r="R2815" s="1"/>
    </row>
    <row r="2816" spans="1:18" x14ac:dyDescent="0.2">
      <c r="A2816" t="s">
        <v>191</v>
      </c>
      <c r="B2816">
        <v>2009</v>
      </c>
      <c r="C2816" t="s">
        <v>26</v>
      </c>
      <c r="D2816" s="1">
        <v>83.090429999999998</v>
      </c>
      <c r="E2816" s="1">
        <v>62.704250000000002</v>
      </c>
      <c r="F2816" s="2">
        <v>2.4450000000000001E-3</v>
      </c>
      <c r="G2816" s="2">
        <v>6.97736</v>
      </c>
      <c r="H2816">
        <v>22.7</v>
      </c>
      <c r="I2816">
        <v>3.3</v>
      </c>
      <c r="J2816">
        <v>94</v>
      </c>
      <c r="K2816">
        <v>99</v>
      </c>
      <c r="L2816">
        <v>97</v>
      </c>
      <c r="M2816">
        <v>98.688550000000006</v>
      </c>
      <c r="N2816" s="4">
        <v>34010</v>
      </c>
      <c r="O2816" s="1">
        <v>7.3638699999999897</v>
      </c>
      <c r="P2816" s="1">
        <v>9.0582999999999991</v>
      </c>
      <c r="Q2816" s="1">
        <v>128555</v>
      </c>
      <c r="R2816" s="1"/>
    </row>
    <row r="2817" spans="1:18" x14ac:dyDescent="0.2">
      <c r="A2817" t="s">
        <v>191</v>
      </c>
      <c r="B2817">
        <v>2010</v>
      </c>
      <c r="C2817" t="s">
        <v>26</v>
      </c>
      <c r="D2817" s="1">
        <v>83.000140000000002</v>
      </c>
      <c r="E2817" s="1">
        <v>61.35915</v>
      </c>
      <c r="F2817" s="2">
        <v>2.3700000000000001E-3</v>
      </c>
      <c r="G2817" s="2">
        <v>6.8797800000000002</v>
      </c>
      <c r="H2817">
        <v>22.7</v>
      </c>
      <c r="I2817">
        <v>3.3</v>
      </c>
      <c r="J2817">
        <v>94</v>
      </c>
      <c r="K2817">
        <v>98</v>
      </c>
      <c r="L2817">
        <v>97</v>
      </c>
      <c r="M2817">
        <v>98.728750000000005</v>
      </c>
      <c r="N2817" s="4">
        <v>35890</v>
      </c>
      <c r="O2817" s="1">
        <v>7.5018899999999897</v>
      </c>
      <c r="P2817" s="1">
        <v>9.1567699999999999</v>
      </c>
      <c r="Q2817" s="1">
        <v>128542</v>
      </c>
      <c r="R2817" s="1"/>
    </row>
    <row r="2818" spans="1:18" x14ac:dyDescent="0.2">
      <c r="A2818" t="s">
        <v>191</v>
      </c>
      <c r="B2818">
        <v>2011</v>
      </c>
      <c r="C2818" t="s">
        <v>26</v>
      </c>
      <c r="D2818" s="1">
        <v>82.850969999999904</v>
      </c>
      <c r="E2818" s="1">
        <v>62.191249999999997</v>
      </c>
      <c r="F2818" s="2">
        <v>2.3E-3</v>
      </c>
      <c r="G2818" s="2">
        <v>6.8551599999999997</v>
      </c>
      <c r="H2818">
        <v>22.7</v>
      </c>
      <c r="I2818">
        <v>3.4</v>
      </c>
      <c r="J2818">
        <v>94</v>
      </c>
      <c r="K2818">
        <v>96</v>
      </c>
      <c r="L2818">
        <v>97</v>
      </c>
      <c r="M2818">
        <v>98.768959999999893</v>
      </c>
      <c r="N2818" s="4">
        <v>36790</v>
      </c>
      <c r="O2818" s="1">
        <v>8.8905100000000008</v>
      </c>
      <c r="P2818" s="1">
        <v>10.6167199999999</v>
      </c>
      <c r="Q2818" s="1">
        <v>128499</v>
      </c>
      <c r="R2818" s="1"/>
    </row>
    <row r="2819" spans="1:18" x14ac:dyDescent="0.2">
      <c r="A2819" t="s">
        <v>191</v>
      </c>
      <c r="B2819">
        <v>2012</v>
      </c>
      <c r="C2819" t="s">
        <v>26</v>
      </c>
      <c r="D2819" s="1">
        <v>83.303469999999905</v>
      </c>
      <c r="E2819" s="1">
        <v>57.188269999999903</v>
      </c>
      <c r="F2819" s="2">
        <v>2.2200000000000002E-3</v>
      </c>
      <c r="G2819" s="2">
        <v>6.8286699999999998</v>
      </c>
      <c r="H2819">
        <v>22.7</v>
      </c>
      <c r="I2819">
        <v>3.4</v>
      </c>
      <c r="J2819">
        <v>96</v>
      </c>
      <c r="K2819">
        <v>99</v>
      </c>
      <c r="L2819">
        <v>97</v>
      </c>
      <c r="M2819">
        <v>98.809169999999995</v>
      </c>
      <c r="N2819" s="4">
        <v>38190</v>
      </c>
      <c r="O2819" s="1">
        <v>9.0566700000000004</v>
      </c>
      <c r="P2819" s="1">
        <v>10.790649999999999</v>
      </c>
      <c r="Q2819" s="1">
        <v>128424</v>
      </c>
      <c r="R2819" s="1"/>
    </row>
    <row r="2820" spans="1:18" x14ac:dyDescent="0.2">
      <c r="A2820" t="s">
        <v>191</v>
      </c>
      <c r="B2820">
        <v>2013</v>
      </c>
      <c r="C2820" t="s">
        <v>26</v>
      </c>
      <c r="D2820" s="1">
        <v>83.536429999999996</v>
      </c>
      <c r="E2820" s="1">
        <v>55.857859999999903</v>
      </c>
      <c r="F2820" s="2">
        <v>2.16E-3</v>
      </c>
      <c r="G2820" s="2">
        <v>6.9619499999999999</v>
      </c>
      <c r="H2820">
        <v>22.7</v>
      </c>
      <c r="I2820">
        <v>3.3</v>
      </c>
      <c r="J2820">
        <v>95</v>
      </c>
      <c r="K2820">
        <v>99</v>
      </c>
      <c r="L2820">
        <v>96</v>
      </c>
      <c r="M2820">
        <v>98.849369999999993</v>
      </c>
      <c r="N2820" s="4">
        <v>40280</v>
      </c>
      <c r="O2820" s="1">
        <v>9.0930999999999997</v>
      </c>
      <c r="P2820" s="1">
        <v>10.791589999999999</v>
      </c>
      <c r="Q2820" s="1">
        <v>128314</v>
      </c>
      <c r="R2820" s="1"/>
    </row>
    <row r="2821" spans="1:18" x14ac:dyDescent="0.2">
      <c r="A2821" t="s">
        <v>191</v>
      </c>
      <c r="B2821">
        <v>2014</v>
      </c>
      <c r="C2821" t="s">
        <v>26</v>
      </c>
      <c r="D2821" s="1">
        <v>83.775850000000005</v>
      </c>
      <c r="E2821" s="1">
        <v>54.463239999999999</v>
      </c>
      <c r="F2821" s="2">
        <v>2.0999999999999999E-3</v>
      </c>
      <c r="G2821" s="2">
        <v>6.7074399999999903</v>
      </c>
      <c r="H2821">
        <v>22.7</v>
      </c>
      <c r="I2821">
        <v>3.3</v>
      </c>
      <c r="J2821">
        <v>98</v>
      </c>
      <c r="K2821">
        <v>99</v>
      </c>
      <c r="L2821">
        <v>96</v>
      </c>
      <c r="M2821">
        <v>98.889579999999995</v>
      </c>
      <c r="N2821" s="4">
        <v>40590</v>
      </c>
      <c r="O2821" s="1">
        <v>9.1116899999999994</v>
      </c>
      <c r="P2821" s="1">
        <v>10.832050000000001</v>
      </c>
      <c r="Q2821" s="1">
        <v>128169</v>
      </c>
      <c r="R2821" s="1"/>
    </row>
    <row r="2822" spans="1:18" x14ac:dyDescent="0.2">
      <c r="A2822" t="s">
        <v>191</v>
      </c>
      <c r="B2822">
        <v>2015</v>
      </c>
      <c r="C2822" t="s">
        <v>26</v>
      </c>
      <c r="D2822" s="1">
        <v>83.964380000000006</v>
      </c>
      <c r="E2822" s="1">
        <v>52.572219999999902</v>
      </c>
      <c r="F2822" s="2">
        <v>2.0349999999999999E-3</v>
      </c>
      <c r="G2822" s="2">
        <v>6.85121</v>
      </c>
      <c r="H2822">
        <v>22.7</v>
      </c>
      <c r="I2822">
        <v>3.3</v>
      </c>
      <c r="J2822">
        <v>96</v>
      </c>
      <c r="K2822">
        <v>99</v>
      </c>
      <c r="L2822">
        <v>96</v>
      </c>
      <c r="M2822">
        <v>98.929789999999997</v>
      </c>
      <c r="N2822" s="4">
        <v>41950</v>
      </c>
      <c r="O2822" s="1">
        <v>9.1528600000000004</v>
      </c>
      <c r="P2822" s="1">
        <v>10.88551</v>
      </c>
      <c r="Q2822" s="1">
        <v>127985</v>
      </c>
      <c r="R2822" s="1"/>
    </row>
    <row r="2823" spans="1:18" x14ac:dyDescent="0.2">
      <c r="A2823" t="s">
        <v>191</v>
      </c>
      <c r="B2823">
        <v>2016</v>
      </c>
      <c r="C2823" t="s">
        <v>26</v>
      </c>
      <c r="D2823" s="1">
        <v>84.166159999999905</v>
      </c>
      <c r="E2823" s="1">
        <v>50.826189999999997</v>
      </c>
      <c r="F2823" s="2">
        <v>1.98E-3</v>
      </c>
      <c r="G2823" s="2">
        <v>6.8158799999999999</v>
      </c>
      <c r="H2823">
        <v>22.7</v>
      </c>
      <c r="I2823">
        <v>3.3</v>
      </c>
      <c r="J2823">
        <v>96</v>
      </c>
      <c r="K2823">
        <v>99</v>
      </c>
      <c r="L2823">
        <v>99</v>
      </c>
      <c r="M2823">
        <v>98.97</v>
      </c>
      <c r="N2823" s="4">
        <v>42500</v>
      </c>
      <c r="O2823" s="1">
        <v>9.0974699999999995</v>
      </c>
      <c r="P2823" s="1">
        <v>10.825530000000001</v>
      </c>
      <c r="Q2823" s="1">
        <v>127763</v>
      </c>
      <c r="R2823" s="1"/>
    </row>
    <row r="2824" spans="1:18" x14ac:dyDescent="0.2">
      <c r="A2824" t="s">
        <v>192</v>
      </c>
      <c r="B2824">
        <v>2000</v>
      </c>
      <c r="C2824" t="s">
        <v>26</v>
      </c>
      <c r="D2824" s="1">
        <v>57.741880000000002</v>
      </c>
      <c r="E2824" s="1">
        <v>279.74939999999998</v>
      </c>
      <c r="F2824" s="2">
        <v>9.1910000000000006E-2</v>
      </c>
      <c r="G2824" s="2">
        <v>0.60494999999999999</v>
      </c>
      <c r="H2824">
        <v>20.7</v>
      </c>
      <c r="I2824">
        <v>0.6</v>
      </c>
      <c r="J2824">
        <v>65</v>
      </c>
      <c r="K2824">
        <v>62</v>
      </c>
      <c r="L2824">
        <v>59</v>
      </c>
      <c r="M2824">
        <v>52.347630000000002</v>
      </c>
      <c r="N2824" s="4">
        <v>1060</v>
      </c>
      <c r="O2824" s="1">
        <v>1.29261</v>
      </c>
      <c r="P2824" s="1">
        <v>6.5409499999999996</v>
      </c>
      <c r="Q2824" s="1">
        <v>12155.239</v>
      </c>
      <c r="R2824" s="1"/>
    </row>
    <row r="2825" spans="1:18" x14ac:dyDescent="0.2">
      <c r="A2825" t="s">
        <v>192</v>
      </c>
      <c r="B2825">
        <v>2001</v>
      </c>
      <c r="C2825" t="s">
        <v>26</v>
      </c>
      <c r="D2825" s="1">
        <v>58.61421</v>
      </c>
      <c r="E2825" s="1">
        <v>277.17809999999997</v>
      </c>
      <c r="F2825" s="2">
        <v>8.4864999999999996E-2</v>
      </c>
      <c r="G2825" s="2">
        <v>0.61714999999999998</v>
      </c>
      <c r="H2825">
        <v>20.8</v>
      </c>
      <c r="I2825">
        <v>0.7</v>
      </c>
      <c r="J2825">
        <v>59</v>
      </c>
      <c r="K2825">
        <v>59</v>
      </c>
      <c r="L2825">
        <v>60</v>
      </c>
      <c r="M2825">
        <v>53.864019999999996</v>
      </c>
      <c r="N2825" s="4">
        <v>1140</v>
      </c>
      <c r="O2825" s="1">
        <v>1.1849399999999899</v>
      </c>
      <c r="P2825" s="1">
        <v>7.0111699999999999</v>
      </c>
      <c r="Q2825" s="1">
        <v>12405.407999999999</v>
      </c>
      <c r="R2825" s="1"/>
    </row>
    <row r="2826" spans="1:18" x14ac:dyDescent="0.2">
      <c r="A2826" t="s">
        <v>192</v>
      </c>
      <c r="B2826">
        <v>2002</v>
      </c>
      <c r="C2826" t="s">
        <v>26</v>
      </c>
      <c r="D2826" s="1">
        <v>59.5982699999999</v>
      </c>
      <c r="E2826" s="1">
        <v>274.34589999999997</v>
      </c>
      <c r="F2826" s="2">
        <v>7.6449999999999907E-2</v>
      </c>
      <c r="G2826" s="2">
        <v>0.75246999999999997</v>
      </c>
      <c r="H2826">
        <v>20.8</v>
      </c>
      <c r="I2826">
        <v>0.8</v>
      </c>
      <c r="J2826">
        <v>52</v>
      </c>
      <c r="K2826">
        <v>54</v>
      </c>
      <c r="L2826">
        <v>54</v>
      </c>
      <c r="M2826">
        <v>55.374619999999901</v>
      </c>
      <c r="N2826" s="4">
        <v>1200</v>
      </c>
      <c r="O2826" s="1">
        <v>1.39673</v>
      </c>
      <c r="P2826" s="1">
        <v>7.2347299999999999</v>
      </c>
      <c r="Q2826" s="1">
        <v>12637.726999999901</v>
      </c>
      <c r="R2826" s="1"/>
    </row>
    <row r="2827" spans="1:18" x14ac:dyDescent="0.2">
      <c r="A2827" t="s">
        <v>192</v>
      </c>
      <c r="B2827">
        <v>2003</v>
      </c>
      <c r="C2827" t="s">
        <v>26</v>
      </c>
      <c r="D2827" s="1">
        <v>60.6143199999999</v>
      </c>
      <c r="E2827" s="1">
        <v>269.70999999999998</v>
      </c>
      <c r="F2827" s="2">
        <v>6.8485000000000004E-2</v>
      </c>
      <c r="G2827" s="2">
        <v>0.84340000000000004</v>
      </c>
      <c r="H2827">
        <v>20.9</v>
      </c>
      <c r="I2827">
        <v>0.9</v>
      </c>
      <c r="J2827">
        <v>65</v>
      </c>
      <c r="K2827">
        <v>69</v>
      </c>
      <c r="L2827">
        <v>69</v>
      </c>
      <c r="M2827">
        <v>56.880139999999997</v>
      </c>
      <c r="N2827" s="4">
        <v>1320</v>
      </c>
      <c r="O2827" s="1">
        <v>1.48169</v>
      </c>
      <c r="P2827" s="1">
        <v>6.9490399999999903</v>
      </c>
      <c r="Q2827" s="1">
        <v>12856.163</v>
      </c>
      <c r="R2827" s="1"/>
    </row>
    <row r="2828" spans="1:18" x14ac:dyDescent="0.2">
      <c r="A2828" t="s">
        <v>192</v>
      </c>
      <c r="B2828">
        <v>2004</v>
      </c>
      <c r="C2828" t="s">
        <v>26</v>
      </c>
      <c r="D2828" s="1">
        <v>61.682219999999901</v>
      </c>
      <c r="E2828" s="1">
        <v>261.62009999999998</v>
      </c>
      <c r="F2828" s="2">
        <v>6.1519999999999998E-2</v>
      </c>
      <c r="G2828" s="2">
        <v>0.90251000000000003</v>
      </c>
      <c r="H2828">
        <v>21</v>
      </c>
      <c r="I2828">
        <v>1</v>
      </c>
      <c r="J2828">
        <v>80</v>
      </c>
      <c r="K2828">
        <v>86</v>
      </c>
      <c r="L2828">
        <v>85</v>
      </c>
      <c r="M2828">
        <v>58.385659999999902</v>
      </c>
      <c r="N2828" s="4">
        <v>1460</v>
      </c>
      <c r="O2828" s="1">
        <v>1.3728799999999901</v>
      </c>
      <c r="P2828" s="1">
        <v>7.0930499999999999</v>
      </c>
      <c r="Q2828" s="1">
        <v>13066.468999999999</v>
      </c>
      <c r="R2828" s="1"/>
    </row>
    <row r="2829" spans="1:18" x14ac:dyDescent="0.2">
      <c r="A2829" t="s">
        <v>192</v>
      </c>
      <c r="B2829">
        <v>2005</v>
      </c>
      <c r="C2829" t="s">
        <v>26</v>
      </c>
      <c r="D2829" s="1">
        <v>62.813389999999998</v>
      </c>
      <c r="E2829" s="1">
        <v>249.4281</v>
      </c>
      <c r="F2829" s="2">
        <v>5.5954999999999998E-2</v>
      </c>
      <c r="G2829" s="2">
        <v>1.1049599999999999</v>
      </c>
      <c r="H2829">
        <v>21.1</v>
      </c>
      <c r="I2829">
        <v>1.1000000000000001</v>
      </c>
      <c r="J2829">
        <v>79</v>
      </c>
      <c r="K2829">
        <v>82</v>
      </c>
      <c r="L2829">
        <v>82</v>
      </c>
      <c r="M2829">
        <v>59.891150000000003</v>
      </c>
      <c r="N2829" s="4">
        <v>1670</v>
      </c>
      <c r="O2829" s="1">
        <v>1.2206999999999999</v>
      </c>
      <c r="P2829" s="1">
        <v>6.8527899999999997</v>
      </c>
      <c r="Q2829" s="1">
        <v>13273.353999999999</v>
      </c>
      <c r="R2829" s="1"/>
    </row>
    <row r="2830" spans="1:18" x14ac:dyDescent="0.2">
      <c r="A2830" t="s">
        <v>192</v>
      </c>
      <c r="B2830">
        <v>2006</v>
      </c>
      <c r="C2830" t="s">
        <v>26</v>
      </c>
      <c r="D2830" s="1">
        <v>63.976709999999997</v>
      </c>
      <c r="E2830" s="1">
        <v>234.4616</v>
      </c>
      <c r="F2830" s="2">
        <v>5.1289999999999898E-2</v>
      </c>
      <c r="G2830" s="2">
        <v>1.1806399999999999</v>
      </c>
      <c r="H2830">
        <v>21.2</v>
      </c>
      <c r="I2830">
        <v>1.2</v>
      </c>
      <c r="J2830">
        <v>78</v>
      </c>
      <c r="K2830">
        <v>80</v>
      </c>
      <c r="L2830">
        <v>80</v>
      </c>
      <c r="M2830">
        <v>61.396340000000002</v>
      </c>
      <c r="N2830" s="4">
        <v>1890</v>
      </c>
      <c r="O2830" s="1">
        <v>0.95991000000000004</v>
      </c>
      <c r="P2830" s="1">
        <v>6.1179999999999897</v>
      </c>
      <c r="Q2830" s="1">
        <v>13477.708999999901</v>
      </c>
      <c r="R2830" s="1"/>
    </row>
    <row r="2831" spans="1:18" x14ac:dyDescent="0.2">
      <c r="A2831" t="s">
        <v>192</v>
      </c>
      <c r="B2831">
        <v>2007</v>
      </c>
      <c r="C2831" t="s">
        <v>26</v>
      </c>
      <c r="D2831" s="1">
        <v>65.004739999999998</v>
      </c>
      <c r="E2831" s="1">
        <v>220.62479999999999</v>
      </c>
      <c r="F2831" s="2">
        <v>4.7109999999999999E-2</v>
      </c>
      <c r="G2831" s="2">
        <v>1.2902499999999999</v>
      </c>
      <c r="H2831">
        <v>21.3</v>
      </c>
      <c r="I2831">
        <v>1.3</v>
      </c>
      <c r="J2831">
        <v>79</v>
      </c>
      <c r="K2831">
        <v>82</v>
      </c>
      <c r="L2831">
        <v>82</v>
      </c>
      <c r="M2831">
        <v>62.901469999999897</v>
      </c>
      <c r="N2831" s="4">
        <v>2120</v>
      </c>
      <c r="O2831" s="1">
        <v>0.97198999999999902</v>
      </c>
      <c r="P2831" s="1">
        <v>4.9021099999999898</v>
      </c>
      <c r="Q2831" s="1">
        <v>13679.962</v>
      </c>
      <c r="R2831" s="1"/>
    </row>
    <row r="2832" spans="1:18" x14ac:dyDescent="0.2">
      <c r="A2832" t="s">
        <v>192</v>
      </c>
      <c r="B2832">
        <v>2008</v>
      </c>
      <c r="C2832" t="s">
        <v>26</v>
      </c>
      <c r="D2832" s="1">
        <v>65.795079999999999</v>
      </c>
      <c r="E2832" s="1">
        <v>210.86330000000001</v>
      </c>
      <c r="F2832" s="2">
        <v>4.3269999999999899E-2</v>
      </c>
      <c r="G2832" s="2">
        <v>1.3499299999999901</v>
      </c>
      <c r="H2832">
        <v>21.4</v>
      </c>
      <c r="I2832">
        <v>1.5</v>
      </c>
      <c r="J2832">
        <v>89</v>
      </c>
      <c r="K2832">
        <v>91</v>
      </c>
      <c r="L2832">
        <v>91</v>
      </c>
      <c r="M2832">
        <v>64.416399999999996</v>
      </c>
      <c r="N2832" s="4">
        <v>2260</v>
      </c>
      <c r="O2832" s="1">
        <v>1.0243100000000001</v>
      </c>
      <c r="P2832" s="1">
        <v>6.6010899999999904</v>
      </c>
      <c r="Q2832" s="1">
        <v>13883.833999999901</v>
      </c>
      <c r="R2832" s="1"/>
    </row>
    <row r="2833" spans="1:18" x14ac:dyDescent="0.2">
      <c r="A2833" t="s">
        <v>192</v>
      </c>
      <c r="B2833">
        <v>2009</v>
      </c>
      <c r="C2833" t="s">
        <v>26</v>
      </c>
      <c r="D2833" s="1">
        <v>66.480609999999999</v>
      </c>
      <c r="E2833" s="1">
        <v>202.9478</v>
      </c>
      <c r="F2833" s="2">
        <v>3.9835000000000002E-2</v>
      </c>
      <c r="G2833" s="2">
        <v>1.4214799999999901</v>
      </c>
      <c r="H2833">
        <v>21.5</v>
      </c>
      <c r="I2833">
        <v>1.6</v>
      </c>
      <c r="J2833">
        <v>92</v>
      </c>
      <c r="K2833">
        <v>95</v>
      </c>
      <c r="L2833">
        <v>94</v>
      </c>
      <c r="M2833">
        <v>65.983949999999993</v>
      </c>
      <c r="N2833" s="4">
        <v>2240</v>
      </c>
      <c r="O2833" s="1">
        <v>1.21739</v>
      </c>
      <c r="P2833" s="1">
        <v>7.58331</v>
      </c>
      <c r="Q2833" s="1">
        <v>14093.603999999999</v>
      </c>
      <c r="R2833" s="1"/>
    </row>
    <row r="2834" spans="1:18" x14ac:dyDescent="0.2">
      <c r="A2834" t="s">
        <v>192</v>
      </c>
      <c r="B2834">
        <v>2010</v>
      </c>
      <c r="C2834" t="s">
        <v>26</v>
      </c>
      <c r="D2834" s="1">
        <v>67.080830000000006</v>
      </c>
      <c r="E2834" s="1">
        <v>196.3408</v>
      </c>
      <c r="F2834" s="2">
        <v>3.6905E-2</v>
      </c>
      <c r="G2834" s="2">
        <v>2.1568299999999998</v>
      </c>
      <c r="H2834">
        <v>21.6</v>
      </c>
      <c r="I2834">
        <v>1.8</v>
      </c>
      <c r="J2834">
        <v>90</v>
      </c>
      <c r="K2834">
        <v>90</v>
      </c>
      <c r="L2834">
        <v>90</v>
      </c>
      <c r="M2834">
        <v>67.551230000000004</v>
      </c>
      <c r="N2834" s="4">
        <v>2360</v>
      </c>
      <c r="O2834" s="1">
        <v>1.36283</v>
      </c>
      <c r="P2834" s="1">
        <v>6.9116999999999997</v>
      </c>
      <c r="Q2834" s="1">
        <v>14312.212</v>
      </c>
      <c r="R2834" s="1"/>
    </row>
    <row r="2835" spans="1:18" x14ac:dyDescent="0.2">
      <c r="A2835" t="s">
        <v>192</v>
      </c>
      <c r="B2835">
        <v>2011</v>
      </c>
      <c r="C2835" t="s">
        <v>26</v>
      </c>
      <c r="D2835" s="1">
        <v>67.562039999999996</v>
      </c>
      <c r="E2835" s="1">
        <v>191.3519</v>
      </c>
      <c r="F2835" s="2">
        <v>3.4544999999999999E-2</v>
      </c>
      <c r="G2835" s="2">
        <v>2.40205</v>
      </c>
      <c r="H2835">
        <v>21.7</v>
      </c>
      <c r="I2835">
        <v>2</v>
      </c>
      <c r="J2835">
        <v>88</v>
      </c>
      <c r="K2835">
        <v>91</v>
      </c>
      <c r="L2835">
        <v>91</v>
      </c>
      <c r="M2835">
        <v>69.118189999999998</v>
      </c>
      <c r="N2835" s="4">
        <v>2530</v>
      </c>
      <c r="O2835" s="1">
        <v>1.2798700000000001</v>
      </c>
      <c r="P2835" s="1">
        <v>7.5035299999999996</v>
      </c>
      <c r="Q2835" s="1">
        <v>14541.423000000001</v>
      </c>
      <c r="R2835" s="1"/>
    </row>
    <row r="2836" spans="1:18" x14ac:dyDescent="0.2">
      <c r="A2836" t="s">
        <v>192</v>
      </c>
      <c r="B2836">
        <v>2012</v>
      </c>
      <c r="C2836" t="s">
        <v>26</v>
      </c>
      <c r="D2836" s="1">
        <v>68.027730000000005</v>
      </c>
      <c r="E2836" s="1">
        <v>185.93029999999999</v>
      </c>
      <c r="F2836" s="2">
        <v>3.2639999999999898E-2</v>
      </c>
      <c r="G2836" s="2">
        <v>2.5215099999999899</v>
      </c>
      <c r="H2836">
        <v>21.8</v>
      </c>
      <c r="I2836">
        <v>2.2000000000000002</v>
      </c>
      <c r="J2836">
        <v>84</v>
      </c>
      <c r="K2836">
        <v>90</v>
      </c>
      <c r="L2836">
        <v>90</v>
      </c>
      <c r="M2836">
        <v>70.684749999999994</v>
      </c>
      <c r="N2836" s="4">
        <v>2710</v>
      </c>
      <c r="O2836" s="1">
        <v>1.4067000000000001</v>
      </c>
      <c r="P2836" s="1">
        <v>7.2611499999999998</v>
      </c>
      <c r="Q2836" s="1">
        <v>14780.454</v>
      </c>
      <c r="R2836" s="1"/>
    </row>
    <row r="2837" spans="1:18" x14ac:dyDescent="0.2">
      <c r="A2837" t="s">
        <v>192</v>
      </c>
      <c r="B2837">
        <v>2013</v>
      </c>
      <c r="C2837" t="s">
        <v>26</v>
      </c>
      <c r="D2837" s="1">
        <v>68.336819999999904</v>
      </c>
      <c r="E2837" s="1">
        <v>182.67500000000001</v>
      </c>
      <c r="F2837" s="2">
        <v>3.1154999999999999E-2</v>
      </c>
      <c r="G2837" s="2">
        <v>2.80314</v>
      </c>
      <c r="H2837">
        <v>21.9</v>
      </c>
      <c r="I2837">
        <v>2.4</v>
      </c>
      <c r="J2837">
        <v>79</v>
      </c>
      <c r="K2837">
        <v>71</v>
      </c>
      <c r="L2837">
        <v>86</v>
      </c>
      <c r="M2837">
        <v>72.250600000000006</v>
      </c>
      <c r="N2837" s="4">
        <v>2940</v>
      </c>
      <c r="O2837" s="1">
        <v>1.4195599999999999</v>
      </c>
      <c r="P2837" s="1">
        <v>7.1038699999999997</v>
      </c>
      <c r="Q2837" s="1">
        <v>15026.332</v>
      </c>
      <c r="R2837" s="1"/>
    </row>
    <row r="2838" spans="1:18" x14ac:dyDescent="0.2">
      <c r="A2838" t="s">
        <v>192</v>
      </c>
      <c r="B2838">
        <v>2014</v>
      </c>
      <c r="C2838" t="s">
        <v>26</v>
      </c>
      <c r="D2838" s="1">
        <v>68.688839999999999</v>
      </c>
      <c r="E2838" s="1">
        <v>178.43469999999999</v>
      </c>
      <c r="F2838" s="2">
        <v>2.9954999999999999E-2</v>
      </c>
      <c r="G2838" s="2">
        <v>3.0597400000000001</v>
      </c>
      <c r="H2838">
        <v>22</v>
      </c>
      <c r="I2838">
        <v>2.7</v>
      </c>
      <c r="J2838">
        <v>83</v>
      </c>
      <c r="K2838">
        <v>92</v>
      </c>
      <c r="L2838">
        <v>91</v>
      </c>
      <c r="M2838">
        <v>73.816149999999993</v>
      </c>
      <c r="N2838" s="4">
        <v>3130</v>
      </c>
      <c r="O2838" s="1">
        <v>1.23977</v>
      </c>
      <c r="P2838" s="1">
        <v>6.7015799999999999</v>
      </c>
      <c r="Q2838" s="1">
        <v>15274.503000000001</v>
      </c>
      <c r="R2838" s="1"/>
    </row>
    <row r="2839" spans="1:18" x14ac:dyDescent="0.2">
      <c r="A2839" t="s">
        <v>192</v>
      </c>
      <c r="B2839">
        <v>2015</v>
      </c>
      <c r="C2839" t="s">
        <v>26</v>
      </c>
      <c r="D2839" s="1">
        <v>69.030760000000001</v>
      </c>
      <c r="E2839" s="1">
        <v>174.2963</v>
      </c>
      <c r="F2839" s="2">
        <v>2.8844999999999999E-2</v>
      </c>
      <c r="G2839" s="2">
        <v>3.3440799999999999</v>
      </c>
      <c r="H2839">
        <v>22.1</v>
      </c>
      <c r="I2839">
        <v>2.9</v>
      </c>
      <c r="J2839">
        <v>84</v>
      </c>
      <c r="K2839">
        <v>92</v>
      </c>
      <c r="L2839">
        <v>92</v>
      </c>
      <c r="M2839">
        <v>75.381100000000004</v>
      </c>
      <c r="N2839" s="4">
        <v>3300</v>
      </c>
      <c r="O2839" s="1">
        <v>1.3446499999999999</v>
      </c>
      <c r="P2839" s="1">
        <v>6.1943199999999896</v>
      </c>
      <c r="Q2839" s="1">
        <v>15521.436</v>
      </c>
      <c r="R2839" s="1"/>
    </row>
    <row r="2840" spans="1:18" x14ac:dyDescent="0.2">
      <c r="A2840" t="s">
        <v>192</v>
      </c>
      <c r="B2840">
        <v>2016</v>
      </c>
      <c r="C2840" t="s">
        <v>26</v>
      </c>
      <c r="D2840" s="1">
        <v>69.367230000000006</v>
      </c>
      <c r="E2840" s="1">
        <v>170.49700000000001</v>
      </c>
      <c r="F2840" s="2">
        <v>2.76E-2</v>
      </c>
      <c r="G2840" s="2">
        <v>3.5012500000000002</v>
      </c>
      <c r="H2840">
        <v>22.2</v>
      </c>
      <c r="I2840">
        <v>3.2</v>
      </c>
      <c r="J2840">
        <v>84</v>
      </c>
      <c r="K2840">
        <v>91</v>
      </c>
      <c r="L2840">
        <v>93</v>
      </c>
      <c r="M2840">
        <v>76.945369999999997</v>
      </c>
      <c r="N2840" s="4">
        <v>3510</v>
      </c>
      <c r="O2840" s="1">
        <v>1.3338099999999999</v>
      </c>
      <c r="P2840" s="1">
        <v>6.1164800000000001</v>
      </c>
      <c r="Q2840" s="1">
        <v>15766.291999999999</v>
      </c>
      <c r="R2840" s="1"/>
    </row>
    <row r="2841" spans="1:18" x14ac:dyDescent="0.2">
      <c r="A2841" t="s">
        <v>193</v>
      </c>
      <c r="B2841">
        <v>2000</v>
      </c>
      <c r="C2841" t="s">
        <v>26</v>
      </c>
      <c r="D2841" s="1">
        <v>64.089830000000006</v>
      </c>
      <c r="E2841" s="1">
        <v>221.9965</v>
      </c>
      <c r="F2841" s="2">
        <v>5.4939999999999899E-2</v>
      </c>
      <c r="G2841" s="2">
        <v>0.55720999999999998</v>
      </c>
      <c r="H2841">
        <v>28.7</v>
      </c>
      <c r="I2841">
        <v>9.5</v>
      </c>
      <c r="J2841">
        <v>80</v>
      </c>
      <c r="K2841">
        <v>90</v>
      </c>
      <c r="L2841">
        <v>90</v>
      </c>
      <c r="M2841">
        <v>50.02758</v>
      </c>
      <c r="N2841" s="4">
        <v>2570</v>
      </c>
      <c r="O2841" s="1">
        <v>8.3580199999999998</v>
      </c>
      <c r="P2841" s="1">
        <v>8.6449999999999996</v>
      </c>
      <c r="Q2841" s="1">
        <v>84.396000000000001</v>
      </c>
      <c r="R2841" s="1"/>
    </row>
    <row r="2842" spans="1:18" x14ac:dyDescent="0.2">
      <c r="A2842" t="s">
        <v>193</v>
      </c>
      <c r="B2842">
        <v>2001</v>
      </c>
      <c r="C2842" t="s">
        <v>26</v>
      </c>
      <c r="D2842" s="1">
        <v>64.113519999999994</v>
      </c>
      <c r="E2842" s="1">
        <v>219.23230000000001</v>
      </c>
      <c r="F2842" s="2">
        <v>5.8194999999999997E-2</v>
      </c>
      <c r="G2842" s="2">
        <v>0.70721000000000001</v>
      </c>
      <c r="H2842">
        <v>28.8</v>
      </c>
      <c r="I2842">
        <v>10.3</v>
      </c>
      <c r="J2842">
        <v>76</v>
      </c>
      <c r="K2842">
        <v>88</v>
      </c>
      <c r="L2842">
        <v>85</v>
      </c>
      <c r="M2842">
        <v>51.297490000000003</v>
      </c>
      <c r="N2842" s="4">
        <v>2710</v>
      </c>
      <c r="O2842" s="1">
        <v>11.87369</v>
      </c>
      <c r="P2842" s="1">
        <v>12.32934</v>
      </c>
      <c r="Q2842" s="1">
        <v>85.848999999999904</v>
      </c>
      <c r="R2842" s="1"/>
    </row>
    <row r="2843" spans="1:18" x14ac:dyDescent="0.2">
      <c r="A2843" t="s">
        <v>193</v>
      </c>
      <c r="B2843">
        <v>2002</v>
      </c>
      <c r="C2843" t="s">
        <v>26</v>
      </c>
      <c r="D2843" s="1">
        <v>63.899830000000001</v>
      </c>
      <c r="E2843" s="1">
        <v>216.91569999999999</v>
      </c>
      <c r="F2843" s="2">
        <v>6.4004999999999895E-2</v>
      </c>
      <c r="G2843" s="2">
        <v>0.50790000000000002</v>
      </c>
      <c r="H2843">
        <v>28.9</v>
      </c>
      <c r="I2843">
        <v>11.1</v>
      </c>
      <c r="J2843">
        <v>88</v>
      </c>
      <c r="K2843">
        <v>96</v>
      </c>
      <c r="L2843">
        <v>77</v>
      </c>
      <c r="M2843">
        <v>52.567390000000003</v>
      </c>
      <c r="N2843" s="4">
        <v>2600</v>
      </c>
      <c r="O2843" s="1">
        <v>11.406239999999899</v>
      </c>
      <c r="P2843" s="1">
        <v>11.90128</v>
      </c>
      <c r="Q2843" s="1">
        <v>87.305000000000007</v>
      </c>
      <c r="R2843" s="1"/>
    </row>
    <row r="2844" spans="1:18" x14ac:dyDescent="0.2">
      <c r="A2844" t="s">
        <v>193</v>
      </c>
      <c r="B2844">
        <v>2003</v>
      </c>
      <c r="C2844" t="s">
        <v>26</v>
      </c>
      <c r="D2844" s="1">
        <v>63.466630000000002</v>
      </c>
      <c r="E2844" s="1">
        <v>215.2543</v>
      </c>
      <c r="F2844" s="2">
        <v>7.195E-2</v>
      </c>
      <c r="G2844" s="2">
        <v>0.43509999999999999</v>
      </c>
      <c r="H2844">
        <v>29</v>
      </c>
      <c r="I2844">
        <v>11.9</v>
      </c>
      <c r="J2844">
        <v>72</v>
      </c>
      <c r="K2844">
        <v>79</v>
      </c>
      <c r="L2844">
        <v>70</v>
      </c>
      <c r="M2844">
        <v>53.837299999999999</v>
      </c>
      <c r="N2844" s="4">
        <v>2500</v>
      </c>
      <c r="O2844" s="1">
        <v>10.25741</v>
      </c>
      <c r="P2844" s="1">
        <v>10.66935</v>
      </c>
      <c r="Q2844" s="1">
        <v>88.834999999999994</v>
      </c>
      <c r="R2844" s="1"/>
    </row>
    <row r="2845" spans="1:18" x14ac:dyDescent="0.2">
      <c r="A2845" t="s">
        <v>193</v>
      </c>
      <c r="B2845">
        <v>2004</v>
      </c>
      <c r="C2845" t="s">
        <v>26</v>
      </c>
      <c r="D2845" s="1">
        <v>63.099930000000001</v>
      </c>
      <c r="E2845" s="1">
        <v>213.95079999999999</v>
      </c>
      <c r="F2845" s="2">
        <v>7.8844999999999998E-2</v>
      </c>
      <c r="G2845" s="2">
        <v>0.48905999999999999</v>
      </c>
      <c r="H2845">
        <v>29.1</v>
      </c>
      <c r="I2845">
        <v>12.7</v>
      </c>
      <c r="J2845">
        <v>56</v>
      </c>
      <c r="K2845">
        <v>61</v>
      </c>
      <c r="L2845">
        <v>62</v>
      </c>
      <c r="M2845">
        <v>55.107199999999999</v>
      </c>
      <c r="N2845" s="4">
        <v>2490</v>
      </c>
      <c r="O2845" s="1">
        <v>12.06273</v>
      </c>
      <c r="P2845" s="1">
        <v>12.42029</v>
      </c>
      <c r="Q2845" s="1">
        <v>90.498999999999995</v>
      </c>
      <c r="R2845" s="1"/>
    </row>
    <row r="2846" spans="1:18" x14ac:dyDescent="0.2">
      <c r="A2846" t="s">
        <v>193</v>
      </c>
      <c r="B2846">
        <v>2005</v>
      </c>
      <c r="C2846" t="s">
        <v>26</v>
      </c>
      <c r="D2846" s="1">
        <v>63.178569999999901</v>
      </c>
      <c r="E2846" s="1">
        <v>212.87430000000001</v>
      </c>
      <c r="F2846" s="2">
        <v>7.8469999999999998E-2</v>
      </c>
      <c r="G2846" s="2">
        <v>0.60692000000000002</v>
      </c>
      <c r="H2846">
        <v>29.2</v>
      </c>
      <c r="I2846">
        <v>13.6</v>
      </c>
      <c r="J2846">
        <v>85</v>
      </c>
      <c r="K2846">
        <v>74</v>
      </c>
      <c r="L2846">
        <v>79</v>
      </c>
      <c r="M2846">
        <v>56.377109999999902</v>
      </c>
      <c r="N2846" s="4">
        <v>2510</v>
      </c>
      <c r="O2846" s="1">
        <v>11.09585</v>
      </c>
      <c r="P2846" s="1">
        <v>11.50769</v>
      </c>
      <c r="Q2846" s="1">
        <v>92.325000000000003</v>
      </c>
      <c r="R2846" s="1"/>
    </row>
    <row r="2847" spans="1:18" x14ac:dyDescent="0.2">
      <c r="A2847" t="s">
        <v>193</v>
      </c>
      <c r="B2847">
        <v>2006</v>
      </c>
      <c r="C2847" t="s">
        <v>26</v>
      </c>
      <c r="D2847" s="1">
        <v>63.667719999999903</v>
      </c>
      <c r="E2847" s="1">
        <v>211.92580000000001</v>
      </c>
      <c r="F2847" s="2">
        <v>6.9809999999999997E-2</v>
      </c>
      <c r="G2847" s="2">
        <v>0.69384000000000001</v>
      </c>
      <c r="H2847">
        <v>29.3</v>
      </c>
      <c r="I2847">
        <v>14.4</v>
      </c>
      <c r="J2847">
        <v>61</v>
      </c>
      <c r="K2847">
        <v>86</v>
      </c>
      <c r="L2847">
        <v>86</v>
      </c>
      <c r="M2847">
        <v>57.647009999999902</v>
      </c>
      <c r="N2847" s="4">
        <v>2470</v>
      </c>
      <c r="O2847" s="1">
        <v>9.6093799999999998</v>
      </c>
      <c r="P2847" s="1">
        <v>11.576510000000001</v>
      </c>
      <c r="Q2847" s="1">
        <v>94.342999999999904</v>
      </c>
      <c r="R2847" s="1"/>
    </row>
    <row r="2848" spans="1:18" x14ac:dyDescent="0.2">
      <c r="A2848" t="s">
        <v>193</v>
      </c>
      <c r="B2848">
        <v>2007</v>
      </c>
      <c r="C2848" t="s">
        <v>26</v>
      </c>
      <c r="D2848" s="1">
        <v>64.394630000000006</v>
      </c>
      <c r="E2848" s="1">
        <v>210.9314</v>
      </c>
      <c r="F2848" s="2">
        <v>5.8435000000000001E-2</v>
      </c>
      <c r="G2848" s="2">
        <v>0.55313999999999997</v>
      </c>
      <c r="H2848">
        <v>29.3</v>
      </c>
      <c r="I2848">
        <v>15.3</v>
      </c>
      <c r="J2848">
        <v>93</v>
      </c>
      <c r="K2848">
        <v>93</v>
      </c>
      <c r="L2848">
        <v>94</v>
      </c>
      <c r="M2848">
        <v>58.916919999999998</v>
      </c>
      <c r="N2848" s="4">
        <v>2570</v>
      </c>
      <c r="O2848" s="1">
        <v>9.1572300000000002</v>
      </c>
      <c r="P2848" s="1">
        <v>11.35285</v>
      </c>
      <c r="Q2848" s="1">
        <v>96.527000000000001</v>
      </c>
      <c r="R2848" s="1"/>
    </row>
    <row r="2849" spans="1:18" x14ac:dyDescent="0.2">
      <c r="A2849" t="s">
        <v>193</v>
      </c>
      <c r="B2849">
        <v>2008</v>
      </c>
      <c r="C2849" t="s">
        <v>26</v>
      </c>
      <c r="D2849" s="1">
        <v>65.086839999999995</v>
      </c>
      <c r="E2849" s="1">
        <v>209.77500000000001</v>
      </c>
      <c r="F2849" s="2">
        <v>4.9735000000000001E-2</v>
      </c>
      <c r="G2849" s="2">
        <v>0.46321999999999902</v>
      </c>
      <c r="H2849">
        <v>29.4</v>
      </c>
      <c r="I2849">
        <v>16.100000000000001</v>
      </c>
      <c r="J2849">
        <v>72</v>
      </c>
      <c r="K2849">
        <v>74</v>
      </c>
      <c r="L2849">
        <v>82</v>
      </c>
      <c r="M2849">
        <v>60.186819999999997</v>
      </c>
      <c r="N2849" s="4">
        <v>2560</v>
      </c>
      <c r="O2849" s="1">
        <v>10.5</v>
      </c>
      <c r="P2849" s="1">
        <v>14.075389999999899</v>
      </c>
      <c r="Q2849" s="1">
        <v>98.760999999999996</v>
      </c>
      <c r="R2849" s="1"/>
    </row>
    <row r="2850" spans="1:18" x14ac:dyDescent="0.2">
      <c r="A2850" t="s">
        <v>193</v>
      </c>
      <c r="B2850">
        <v>2009</v>
      </c>
      <c r="C2850" t="s">
        <v>26</v>
      </c>
      <c r="D2850" s="1">
        <v>65.579729999999998</v>
      </c>
      <c r="E2850" s="1">
        <v>208.55330000000001</v>
      </c>
      <c r="F2850" s="2">
        <v>4.3885E-2</v>
      </c>
      <c r="G2850" s="2">
        <v>0.53771999999999998</v>
      </c>
      <c r="H2850">
        <v>29.5</v>
      </c>
      <c r="I2850">
        <v>16.899999999999999</v>
      </c>
      <c r="J2850">
        <v>82</v>
      </c>
      <c r="K2850">
        <v>84</v>
      </c>
      <c r="L2850">
        <v>86</v>
      </c>
      <c r="M2850">
        <v>61.45673</v>
      </c>
      <c r="N2850" s="4">
        <v>2410</v>
      </c>
      <c r="O2850" s="1">
        <v>8.5941200000000002</v>
      </c>
      <c r="P2850" s="1">
        <v>13.439410000000001</v>
      </c>
      <c r="Q2850" s="1">
        <v>100.93</v>
      </c>
      <c r="R2850" s="1"/>
    </row>
    <row r="2851" spans="1:18" x14ac:dyDescent="0.2">
      <c r="A2851" t="s">
        <v>193</v>
      </c>
      <c r="B2851">
        <v>2010</v>
      </c>
      <c r="C2851" t="s">
        <v>26</v>
      </c>
      <c r="D2851" s="1">
        <v>65.905140000000003</v>
      </c>
      <c r="E2851" s="1">
        <v>207.28039999999999</v>
      </c>
      <c r="F2851" s="2">
        <v>4.1195000000000002E-2</v>
      </c>
      <c r="G2851" s="2">
        <v>0.459589999999999</v>
      </c>
      <c r="H2851">
        <v>29.6</v>
      </c>
      <c r="I2851">
        <v>17.8</v>
      </c>
      <c r="J2851">
        <v>89</v>
      </c>
      <c r="K2851">
        <v>95</v>
      </c>
      <c r="L2851">
        <v>91</v>
      </c>
      <c r="M2851">
        <v>62.72663</v>
      </c>
      <c r="N2851" s="4">
        <v>2510</v>
      </c>
      <c r="O2851" s="1">
        <v>8.4176500000000001</v>
      </c>
      <c r="P2851" s="1">
        <v>9.2072500000000002</v>
      </c>
      <c r="Q2851" s="1">
        <v>102.92700000000001</v>
      </c>
      <c r="R2851" s="1"/>
    </row>
    <row r="2852" spans="1:18" x14ac:dyDescent="0.2">
      <c r="A2852" t="s">
        <v>193</v>
      </c>
      <c r="B2852">
        <v>2011</v>
      </c>
      <c r="C2852" t="s">
        <v>26</v>
      </c>
      <c r="D2852" s="1">
        <v>66.076689999999999</v>
      </c>
      <c r="E2852" s="1">
        <v>205.9777</v>
      </c>
      <c r="F2852" s="2">
        <v>4.1089999999999897E-2</v>
      </c>
      <c r="G2852" s="2">
        <v>0.52361000000000002</v>
      </c>
      <c r="H2852">
        <v>29.7</v>
      </c>
      <c r="I2852">
        <v>18.600000000000001</v>
      </c>
      <c r="J2852">
        <v>90</v>
      </c>
      <c r="K2852">
        <v>95</v>
      </c>
      <c r="L2852">
        <v>99</v>
      </c>
      <c r="M2852">
        <v>63.996540000000003</v>
      </c>
      <c r="N2852" s="4">
        <v>2430</v>
      </c>
      <c r="O2852" s="1">
        <v>8.1306799999999999</v>
      </c>
      <c r="P2852" s="1">
        <v>8.5840499999999995</v>
      </c>
      <c r="Q2852" s="1">
        <v>104.72799999999999</v>
      </c>
      <c r="R2852" s="1"/>
    </row>
    <row r="2853" spans="1:18" x14ac:dyDescent="0.2">
      <c r="A2853" t="s">
        <v>193</v>
      </c>
      <c r="B2853">
        <v>2012</v>
      </c>
      <c r="C2853" t="s">
        <v>26</v>
      </c>
      <c r="D2853" s="1">
        <v>66.092359999999999</v>
      </c>
      <c r="E2853" s="1">
        <v>204.5693</v>
      </c>
      <c r="F2853" s="2">
        <v>4.2860000000000002E-2</v>
      </c>
      <c r="G2853" s="2">
        <v>0.37363000000000002</v>
      </c>
      <c r="H2853">
        <v>29.7</v>
      </c>
      <c r="I2853">
        <v>19.5</v>
      </c>
      <c r="J2853">
        <v>91</v>
      </c>
      <c r="K2853">
        <v>92</v>
      </c>
      <c r="L2853">
        <v>94</v>
      </c>
      <c r="M2853">
        <v>65.266450000000006</v>
      </c>
      <c r="N2853" s="4">
        <v>2780</v>
      </c>
      <c r="O2853" s="1">
        <v>7.6358699999999997</v>
      </c>
      <c r="P2853" s="1">
        <v>8.5984199999999902</v>
      </c>
      <c r="Q2853" s="1">
        <v>106.37</v>
      </c>
      <c r="R2853" s="1"/>
    </row>
    <row r="2854" spans="1:18" x14ac:dyDescent="0.2">
      <c r="A2854" t="s">
        <v>193</v>
      </c>
      <c r="B2854">
        <v>2013</v>
      </c>
      <c r="C2854" t="s">
        <v>26</v>
      </c>
      <c r="D2854" s="1">
        <v>65.999780000000001</v>
      </c>
      <c r="E2854" s="1">
        <v>202.9958</v>
      </c>
      <c r="F2854" s="2">
        <v>4.5769999999999998E-2</v>
      </c>
      <c r="G2854" s="2">
        <v>0.74509999999999998</v>
      </c>
      <c r="H2854">
        <v>29.8</v>
      </c>
      <c r="I2854">
        <v>20.399999999999999</v>
      </c>
      <c r="J2854">
        <v>91</v>
      </c>
      <c r="K2854">
        <v>91</v>
      </c>
      <c r="L2854">
        <v>95</v>
      </c>
      <c r="M2854">
        <v>66.536349999999999</v>
      </c>
      <c r="N2854" s="4">
        <v>3210</v>
      </c>
      <c r="O2854" s="1">
        <v>7.7760399999999903</v>
      </c>
      <c r="P2854" s="1">
        <v>9.4600500000000007</v>
      </c>
      <c r="Q2854" s="1">
        <v>107.89</v>
      </c>
      <c r="R2854" s="1"/>
    </row>
    <row r="2855" spans="1:18" x14ac:dyDescent="0.2">
      <c r="A2855" t="s">
        <v>193</v>
      </c>
      <c r="B2855">
        <v>2014</v>
      </c>
      <c r="C2855" t="s">
        <v>26</v>
      </c>
      <c r="D2855" s="1">
        <v>65.919200000000004</v>
      </c>
      <c r="E2855" s="1">
        <v>201.20679999999999</v>
      </c>
      <c r="F2855" s="2">
        <v>4.8605000000000002E-2</v>
      </c>
      <c r="G2855" s="2">
        <v>0.50338000000000005</v>
      </c>
      <c r="H2855">
        <v>29.9</v>
      </c>
      <c r="I2855">
        <v>21.2</v>
      </c>
      <c r="J2855">
        <v>88</v>
      </c>
      <c r="K2855">
        <v>79</v>
      </c>
      <c r="L2855">
        <v>75</v>
      </c>
      <c r="M2855">
        <v>67.806259999999995</v>
      </c>
      <c r="N2855" s="4">
        <v>3650</v>
      </c>
      <c r="O2855" s="1">
        <v>8.2311599999999991</v>
      </c>
      <c r="P2855" s="1">
        <v>9.9376899999999999</v>
      </c>
      <c r="Q2855" s="1">
        <v>109.39100000000001</v>
      </c>
      <c r="R2855" s="1"/>
    </row>
    <row r="2856" spans="1:18" x14ac:dyDescent="0.2">
      <c r="A2856" t="s">
        <v>193</v>
      </c>
      <c r="B2856">
        <v>2015</v>
      </c>
      <c r="C2856" t="s">
        <v>26</v>
      </c>
      <c r="D2856" s="1">
        <v>65.935839999999999</v>
      </c>
      <c r="E2856" s="1">
        <v>199.2217</v>
      </c>
      <c r="F2856" s="2">
        <v>5.0164999999999897E-2</v>
      </c>
      <c r="G2856" s="2">
        <v>0.36778</v>
      </c>
      <c r="H2856">
        <v>30</v>
      </c>
      <c r="I2856">
        <v>22.1</v>
      </c>
      <c r="J2856">
        <v>84</v>
      </c>
      <c r="K2856">
        <v>80</v>
      </c>
      <c r="L2856">
        <v>78</v>
      </c>
      <c r="M2856">
        <v>69.076160000000002</v>
      </c>
      <c r="N2856" s="4">
        <v>4330</v>
      </c>
      <c r="O2856" s="1">
        <v>6.8070199999999996</v>
      </c>
      <c r="P2856" s="1">
        <v>7.9881899999999897</v>
      </c>
      <c r="Q2856" s="1">
        <v>110.93</v>
      </c>
      <c r="R2856" s="1"/>
    </row>
    <row r="2857" spans="1:18" x14ac:dyDescent="0.2">
      <c r="A2857" t="s">
        <v>193</v>
      </c>
      <c r="B2857">
        <v>2016</v>
      </c>
      <c r="C2857" t="s">
        <v>26</v>
      </c>
      <c r="D2857" s="1">
        <v>66.124989999999997</v>
      </c>
      <c r="E2857" s="1">
        <v>197.03469999999999</v>
      </c>
      <c r="F2857" s="2">
        <v>4.9435E-2</v>
      </c>
      <c r="G2857" s="2">
        <v>0.37722</v>
      </c>
      <c r="H2857">
        <v>30.1</v>
      </c>
      <c r="I2857">
        <v>23</v>
      </c>
      <c r="J2857">
        <v>80</v>
      </c>
      <c r="K2857">
        <v>82</v>
      </c>
      <c r="L2857">
        <v>81</v>
      </c>
      <c r="M2857" s="1">
        <v>70.346069999999997</v>
      </c>
      <c r="N2857" s="4">
        <v>4300</v>
      </c>
      <c r="O2857" s="1">
        <v>7.4137399999999998</v>
      </c>
      <c r="P2857" s="1">
        <v>9.3203700000000005</v>
      </c>
      <c r="Q2857" s="1">
        <v>112.524</v>
      </c>
      <c r="R2857" s="1"/>
    </row>
    <row r="2858" spans="1:18" x14ac:dyDescent="0.2">
      <c r="A2858" t="s">
        <v>194</v>
      </c>
      <c r="B2858">
        <v>2000</v>
      </c>
      <c r="C2858" t="s">
        <v>26</v>
      </c>
      <c r="D2858" s="1">
        <v>76.295240000000007</v>
      </c>
      <c r="E2858" s="1">
        <v>113.5557</v>
      </c>
      <c r="F2858" s="2">
        <v>7.2199999999999999E-3</v>
      </c>
      <c r="G2858" s="2">
        <v>10.33489</v>
      </c>
      <c r="H2858">
        <v>23.1</v>
      </c>
      <c r="I2858">
        <v>5.5</v>
      </c>
      <c r="J2858">
        <v>95</v>
      </c>
      <c r="K2858">
        <v>99</v>
      </c>
      <c r="L2858">
        <v>97</v>
      </c>
      <c r="M2858" s="1">
        <f>AVERAGE(M2857,M2860:M2874)</f>
        <v>97.175816249999997</v>
      </c>
      <c r="N2858" s="4">
        <v>17950</v>
      </c>
      <c r="O2858" s="1">
        <v>2.0123599999999899</v>
      </c>
      <c r="P2858" s="1">
        <v>3.9985300000000001</v>
      </c>
      <c r="Q2858" s="1">
        <v>47379.2409999999</v>
      </c>
      <c r="R2858" s="1"/>
    </row>
    <row r="2859" spans="1:18" x14ac:dyDescent="0.2">
      <c r="A2859" t="s">
        <v>194</v>
      </c>
      <c r="B2859">
        <v>2001</v>
      </c>
      <c r="C2859" t="s">
        <v>26</v>
      </c>
      <c r="D2859" s="1">
        <v>77.027670000000001</v>
      </c>
      <c r="E2859" s="1">
        <v>104.9704</v>
      </c>
      <c r="F2859" s="2">
        <v>7.1349999999999998E-3</v>
      </c>
      <c r="G2859" s="2">
        <v>11.45492</v>
      </c>
      <c r="H2859">
        <v>23.2</v>
      </c>
      <c r="I2859">
        <v>5.7</v>
      </c>
      <c r="J2859">
        <v>96</v>
      </c>
      <c r="K2859">
        <v>99</v>
      </c>
      <c r="L2859">
        <v>97</v>
      </c>
      <c r="M2859" s="1">
        <f>AVERAGE(M2857:M2858,M2860:M2874)</f>
        <v>97.175816249999997</v>
      </c>
      <c r="N2859" s="4">
        <v>19040</v>
      </c>
      <c r="O2859" s="1">
        <v>2.54447</v>
      </c>
      <c r="P2859" s="1">
        <v>4.5754299999999999</v>
      </c>
      <c r="Q2859" s="1">
        <v>47706.224000000002</v>
      </c>
      <c r="R2859" s="1"/>
    </row>
    <row r="2860" spans="1:18" x14ac:dyDescent="0.2">
      <c r="A2860" t="s">
        <v>194</v>
      </c>
      <c r="B2860">
        <v>2002</v>
      </c>
      <c r="C2860" t="s">
        <v>26</v>
      </c>
      <c r="D2860" s="1">
        <v>77.364909999999995</v>
      </c>
      <c r="E2860" s="1">
        <v>98.735019999999906</v>
      </c>
      <c r="F2860" s="2">
        <v>6.705E-3</v>
      </c>
      <c r="G2860" s="2">
        <v>9.5491700000000002</v>
      </c>
      <c r="H2860">
        <v>23.2</v>
      </c>
      <c r="I2860">
        <v>6</v>
      </c>
      <c r="J2860">
        <v>97</v>
      </c>
      <c r="K2860">
        <v>99</v>
      </c>
      <c r="L2860">
        <v>97</v>
      </c>
      <c r="M2860" s="1">
        <v>98.552869999999999</v>
      </c>
      <c r="N2860" s="4">
        <v>20690</v>
      </c>
      <c r="O2860" s="1">
        <v>2.4238599999999999</v>
      </c>
      <c r="P2860" s="1">
        <v>4.3152799999999996</v>
      </c>
      <c r="Q2860" s="1">
        <v>47999.546999999999</v>
      </c>
      <c r="R2860" s="1"/>
    </row>
    <row r="2861" spans="1:18" x14ac:dyDescent="0.2">
      <c r="A2861" t="s">
        <v>194</v>
      </c>
      <c r="B2861">
        <v>2003</v>
      </c>
      <c r="C2861" t="s">
        <v>26</v>
      </c>
      <c r="D2861" s="1">
        <v>77.848759999999999</v>
      </c>
      <c r="E2861" s="1">
        <v>94.855130000000003</v>
      </c>
      <c r="F2861" s="2">
        <v>6.2049999999999996E-3</v>
      </c>
      <c r="G2861" s="2">
        <v>9.6628699999999998</v>
      </c>
      <c r="H2861">
        <v>23.3</v>
      </c>
      <c r="I2861">
        <v>6.2</v>
      </c>
      <c r="J2861">
        <v>96</v>
      </c>
      <c r="K2861">
        <v>94</v>
      </c>
      <c r="L2861">
        <v>97</v>
      </c>
      <c r="M2861" s="1">
        <v>98.552869999999999</v>
      </c>
      <c r="N2861" s="4">
        <v>21290</v>
      </c>
      <c r="O2861" s="1">
        <v>2.5587800000000001</v>
      </c>
      <c r="P2861" s="1">
        <v>4.5966199999999997</v>
      </c>
      <c r="Q2861" s="1">
        <v>48260.896999999997</v>
      </c>
      <c r="R2861" s="1"/>
    </row>
    <row r="2862" spans="1:18" x14ac:dyDescent="0.2">
      <c r="A2862" t="s">
        <v>194</v>
      </c>
      <c r="B2862">
        <v>2004</v>
      </c>
      <c r="C2862" t="s">
        <v>26</v>
      </c>
      <c r="D2862" s="1">
        <v>78.312250000000006</v>
      </c>
      <c r="E2862" s="1">
        <v>90.24503</v>
      </c>
      <c r="F2862" s="2">
        <v>5.6549999999999899E-3</v>
      </c>
      <c r="G2862" s="2">
        <v>9.1814300000000006</v>
      </c>
      <c r="H2862">
        <v>23.3</v>
      </c>
      <c r="I2862">
        <v>6.4</v>
      </c>
      <c r="J2862">
        <v>99</v>
      </c>
      <c r="K2862">
        <v>90</v>
      </c>
      <c r="L2862">
        <v>88</v>
      </c>
      <c r="M2862" s="1">
        <v>98.552869999999999</v>
      </c>
      <c r="N2862" s="4">
        <v>22890</v>
      </c>
      <c r="O2862" s="1">
        <v>2.58148</v>
      </c>
      <c r="P2862" s="1">
        <v>4.5804299999999998</v>
      </c>
      <c r="Q2862" s="1">
        <v>48493.440999999999</v>
      </c>
      <c r="R2862" s="1"/>
    </row>
    <row r="2863" spans="1:18" x14ac:dyDescent="0.2">
      <c r="A2863" t="s">
        <v>194</v>
      </c>
      <c r="B2863">
        <v>2005</v>
      </c>
      <c r="C2863" t="s">
        <v>26</v>
      </c>
      <c r="D2863" s="1">
        <v>78.71696</v>
      </c>
      <c r="E2863" s="1">
        <v>86.241399999999999</v>
      </c>
      <c r="F2863" s="2">
        <v>5.0350000000000004E-3</v>
      </c>
      <c r="G2863" s="2">
        <v>9.0306999999999995</v>
      </c>
      <c r="H2863">
        <v>23.3</v>
      </c>
      <c r="I2863">
        <v>6.6</v>
      </c>
      <c r="J2863">
        <v>99</v>
      </c>
      <c r="K2863">
        <v>96</v>
      </c>
      <c r="L2863">
        <v>96</v>
      </c>
      <c r="M2863" s="1">
        <v>98.552869999999999</v>
      </c>
      <c r="N2863" s="4">
        <v>24010</v>
      </c>
      <c r="O2863" s="1">
        <v>2.7422800000000001</v>
      </c>
      <c r="P2863" s="1">
        <v>4.8374300000000003</v>
      </c>
      <c r="Q2863" s="1">
        <v>48701.072999999997</v>
      </c>
      <c r="R2863" s="1"/>
    </row>
    <row r="2864" spans="1:18" x14ac:dyDescent="0.2">
      <c r="A2864" t="s">
        <v>194</v>
      </c>
      <c r="B2864">
        <v>2006</v>
      </c>
      <c r="C2864" t="s">
        <v>26</v>
      </c>
      <c r="D2864" s="1">
        <v>79.348879999999994</v>
      </c>
      <c r="E2864" s="1">
        <v>82.105769999999893</v>
      </c>
      <c r="F2864" s="2">
        <v>4.5500000000000002E-3</v>
      </c>
      <c r="G2864" s="2">
        <v>8.83</v>
      </c>
      <c r="H2864">
        <v>23.4</v>
      </c>
      <c r="I2864">
        <v>6.8</v>
      </c>
      <c r="J2864">
        <v>99</v>
      </c>
      <c r="K2864">
        <v>98</v>
      </c>
      <c r="L2864">
        <v>98</v>
      </c>
      <c r="M2864" s="1">
        <v>98.552869999999999</v>
      </c>
      <c r="N2864" s="4">
        <v>25720</v>
      </c>
      <c r="O2864" s="1">
        <v>3.0365199999999999</v>
      </c>
      <c r="P2864" s="1">
        <v>5.1802599999999996</v>
      </c>
      <c r="Q2864" s="1">
        <v>48880.450999999899</v>
      </c>
      <c r="R2864" s="1"/>
    </row>
    <row r="2865" spans="1:18" x14ac:dyDescent="0.2">
      <c r="A2865" t="s">
        <v>194</v>
      </c>
      <c r="B2865">
        <v>2007</v>
      </c>
      <c r="C2865" t="s">
        <v>26</v>
      </c>
      <c r="D2865" s="1">
        <v>79.742230000000006</v>
      </c>
      <c r="E2865" s="1">
        <v>80.177130000000005</v>
      </c>
      <c r="F2865" s="2">
        <v>4.0799999999999899E-3</v>
      </c>
      <c r="G2865" s="2">
        <v>9.0500000000000007</v>
      </c>
      <c r="H2865">
        <v>23.4</v>
      </c>
      <c r="I2865">
        <v>6.9</v>
      </c>
      <c r="J2865">
        <v>92</v>
      </c>
      <c r="K2865">
        <v>91</v>
      </c>
      <c r="L2865">
        <v>91</v>
      </c>
      <c r="M2865" s="1">
        <v>98.665120000000002</v>
      </c>
      <c r="N2865" s="4">
        <v>27740</v>
      </c>
      <c r="O2865" s="1">
        <v>3.14915999999999</v>
      </c>
      <c r="P2865" s="1">
        <v>5.3761099999999997</v>
      </c>
      <c r="Q2865" s="1">
        <v>49034.81</v>
      </c>
      <c r="R2865" s="1"/>
    </row>
    <row r="2866" spans="1:18" x14ac:dyDescent="0.2">
      <c r="A2866" t="s">
        <v>194</v>
      </c>
      <c r="B2866">
        <v>2008</v>
      </c>
      <c r="C2866" t="s">
        <v>26</v>
      </c>
      <c r="D2866" s="1">
        <v>80.175799999999995</v>
      </c>
      <c r="E2866" s="1">
        <v>78.604579999999999</v>
      </c>
      <c r="F2866" s="2">
        <v>3.7499999999999999E-3</v>
      </c>
      <c r="G2866" s="2">
        <v>9.31</v>
      </c>
      <c r="H2866">
        <v>23.5</v>
      </c>
      <c r="I2866">
        <v>7</v>
      </c>
      <c r="J2866">
        <v>92</v>
      </c>
      <c r="K2866">
        <v>92</v>
      </c>
      <c r="L2866">
        <v>94</v>
      </c>
      <c r="M2866" s="1">
        <v>98.777379999999994</v>
      </c>
      <c r="N2866" s="4">
        <v>28650</v>
      </c>
      <c r="O2866" s="1">
        <v>3.22973</v>
      </c>
      <c r="P2866" s="1">
        <v>5.6756500000000001</v>
      </c>
      <c r="Q2866" s="1">
        <v>49182.455999999998</v>
      </c>
      <c r="R2866" s="1"/>
    </row>
    <row r="2867" spans="1:18" x14ac:dyDescent="0.2">
      <c r="A2867" t="s">
        <v>194</v>
      </c>
      <c r="B2867">
        <v>2009</v>
      </c>
      <c r="C2867" t="s">
        <v>26</v>
      </c>
      <c r="D2867" s="1">
        <v>80.560829999999996</v>
      </c>
      <c r="E2867" s="1">
        <v>77.79665</v>
      </c>
      <c r="F2867" s="2">
        <v>3.4649999999999898E-3</v>
      </c>
      <c r="G2867" s="2">
        <v>8.9700000000000006</v>
      </c>
      <c r="H2867">
        <v>23.5</v>
      </c>
      <c r="I2867">
        <v>7.1</v>
      </c>
      <c r="J2867">
        <v>93</v>
      </c>
      <c r="K2867">
        <v>95</v>
      </c>
      <c r="L2867">
        <v>94</v>
      </c>
      <c r="M2867" s="1">
        <v>98.889629999999997</v>
      </c>
      <c r="N2867" s="4">
        <v>28260</v>
      </c>
      <c r="O2867" s="1">
        <v>3.5817600000000001</v>
      </c>
      <c r="P2867" s="1">
        <v>6.09002</v>
      </c>
      <c r="Q2867" s="1">
        <v>49347.460999999901</v>
      </c>
      <c r="R2867" s="1"/>
    </row>
    <row r="2868" spans="1:18" x14ac:dyDescent="0.2">
      <c r="A2868" t="s">
        <v>194</v>
      </c>
      <c r="B2868">
        <v>2010</v>
      </c>
      <c r="C2868" t="s">
        <v>26</v>
      </c>
      <c r="D2868" s="1">
        <v>80.676259999999999</v>
      </c>
      <c r="E2868" s="1">
        <v>76.042590000000004</v>
      </c>
      <c r="F2868" s="2">
        <v>3.235E-3</v>
      </c>
      <c r="G2868" s="2">
        <v>8.9029999999999898</v>
      </c>
      <c r="H2868">
        <v>23.5</v>
      </c>
      <c r="I2868">
        <v>7.2</v>
      </c>
      <c r="J2868">
        <v>98</v>
      </c>
      <c r="K2868">
        <v>95</v>
      </c>
      <c r="L2868">
        <v>94</v>
      </c>
      <c r="M2868" s="1">
        <v>99.00188</v>
      </c>
      <c r="N2868" s="4">
        <v>30400</v>
      </c>
      <c r="O2868" s="1">
        <v>3.6708199999999902</v>
      </c>
      <c r="P2868" s="1">
        <v>6.22194</v>
      </c>
      <c r="Q2868" s="1">
        <v>49545.635999999999</v>
      </c>
      <c r="R2868" s="1"/>
    </row>
    <row r="2869" spans="1:18" x14ac:dyDescent="0.2">
      <c r="A2869" t="s">
        <v>194</v>
      </c>
      <c r="B2869">
        <v>2011</v>
      </c>
      <c r="C2869" t="s">
        <v>26</v>
      </c>
      <c r="D2869" s="1">
        <v>81.111219999999904</v>
      </c>
      <c r="E2869" s="1">
        <v>73.507480000000001</v>
      </c>
      <c r="F2869" s="2">
        <v>3.1549999999999998E-3</v>
      </c>
      <c r="G2869" s="2">
        <v>8.8610000000000007</v>
      </c>
      <c r="H2869">
        <v>23.6</v>
      </c>
      <c r="I2869">
        <v>7.4</v>
      </c>
      <c r="J2869">
        <v>99</v>
      </c>
      <c r="K2869">
        <v>98</v>
      </c>
      <c r="L2869">
        <v>99</v>
      </c>
      <c r="M2869" s="1">
        <v>99.114140000000006</v>
      </c>
      <c r="N2869" s="4">
        <v>31410</v>
      </c>
      <c r="O2869" s="1">
        <v>3.6673</v>
      </c>
      <c r="P2869" s="1">
        <v>6.2942499999999999</v>
      </c>
      <c r="Q2869" s="1">
        <v>49786.159</v>
      </c>
      <c r="R2869" s="1"/>
    </row>
    <row r="2870" spans="1:18" x14ac:dyDescent="0.2">
      <c r="A2870" t="s">
        <v>194</v>
      </c>
      <c r="B2870">
        <v>2012</v>
      </c>
      <c r="C2870" t="s">
        <v>26</v>
      </c>
      <c r="D2870" s="1">
        <v>81.272069999999999</v>
      </c>
      <c r="E2870" s="1">
        <v>70.134600000000006</v>
      </c>
      <c r="F2870" s="2">
        <v>3.1150000000000001E-3</v>
      </c>
      <c r="G2870" s="2">
        <v>8.984</v>
      </c>
      <c r="H2870">
        <v>23.6</v>
      </c>
      <c r="I2870">
        <v>7.5</v>
      </c>
      <c r="J2870">
        <v>99</v>
      </c>
      <c r="K2870">
        <v>99</v>
      </c>
      <c r="L2870">
        <v>99</v>
      </c>
      <c r="M2870" s="1">
        <v>99.226389999999995</v>
      </c>
      <c r="N2870" s="4">
        <v>32430</v>
      </c>
      <c r="O2870" s="1">
        <v>3.6973199999999902</v>
      </c>
      <c r="P2870" s="1">
        <v>6.4374500000000001</v>
      </c>
      <c r="Q2870" s="1">
        <v>50060.639000000003</v>
      </c>
      <c r="R2870" s="1"/>
    </row>
    <row r="2871" spans="1:18" x14ac:dyDescent="0.2">
      <c r="A2871" t="s">
        <v>194</v>
      </c>
      <c r="B2871">
        <v>2013</v>
      </c>
      <c r="C2871" t="s">
        <v>26</v>
      </c>
      <c r="D2871" s="1">
        <v>81.787549999999996</v>
      </c>
      <c r="E2871" s="1">
        <v>68.020629999999997</v>
      </c>
      <c r="F2871" s="2">
        <v>3.1050000000000001E-3</v>
      </c>
      <c r="G2871" s="2">
        <v>8.77</v>
      </c>
      <c r="H2871">
        <v>23.6</v>
      </c>
      <c r="I2871">
        <v>7.7</v>
      </c>
      <c r="J2871">
        <v>99</v>
      </c>
      <c r="K2871">
        <v>99</v>
      </c>
      <c r="L2871">
        <v>99</v>
      </c>
      <c r="M2871" s="1">
        <v>99.338650000000001</v>
      </c>
      <c r="N2871" s="4">
        <v>32850</v>
      </c>
      <c r="O2871" s="1">
        <v>3.7941099999999999</v>
      </c>
      <c r="P2871" s="1">
        <v>6.5788399999999996</v>
      </c>
      <c r="Q2871" s="1">
        <v>50345.716999999997</v>
      </c>
      <c r="R2871" s="1"/>
    </row>
    <row r="2872" spans="1:18" x14ac:dyDescent="0.2">
      <c r="A2872" t="s">
        <v>194</v>
      </c>
      <c r="B2872">
        <v>2014</v>
      </c>
      <c r="C2872" t="s">
        <v>26</v>
      </c>
      <c r="D2872" s="1">
        <v>82.188029999999998</v>
      </c>
      <c r="E2872" s="1">
        <v>65.725259999999906</v>
      </c>
      <c r="F2872" s="2">
        <v>3.0899999999999999E-3</v>
      </c>
      <c r="G2872" s="2">
        <v>8.94</v>
      </c>
      <c r="H2872">
        <v>23.7</v>
      </c>
      <c r="I2872">
        <v>7.9</v>
      </c>
      <c r="J2872">
        <v>99</v>
      </c>
      <c r="K2872">
        <v>99</v>
      </c>
      <c r="L2872">
        <v>99</v>
      </c>
      <c r="M2872" s="1">
        <v>99.450900000000004</v>
      </c>
      <c r="N2872" s="4">
        <v>33690</v>
      </c>
      <c r="O2872" s="1">
        <v>3.9036199999999899</v>
      </c>
      <c r="P2872" s="1">
        <v>6.8214699999999997</v>
      </c>
      <c r="Q2872" s="1">
        <v>50607.906999999999</v>
      </c>
      <c r="R2872" s="1"/>
    </row>
    <row r="2873" spans="1:18" x14ac:dyDescent="0.2">
      <c r="A2873" t="s">
        <v>194</v>
      </c>
      <c r="B2873">
        <v>2015</v>
      </c>
      <c r="C2873" t="s">
        <v>26</v>
      </c>
      <c r="D2873" s="1">
        <v>82.334409999999906</v>
      </c>
      <c r="E2873" s="1">
        <v>62.525289999999998</v>
      </c>
      <c r="F2873" s="2">
        <v>3.045E-3</v>
      </c>
      <c r="G2873" s="2">
        <v>9.0939999999999994</v>
      </c>
      <c r="H2873">
        <v>23.7</v>
      </c>
      <c r="I2873">
        <v>8.1999999999999993</v>
      </c>
      <c r="J2873">
        <v>98</v>
      </c>
      <c r="K2873">
        <v>98</v>
      </c>
      <c r="L2873">
        <v>98</v>
      </c>
      <c r="M2873" s="1">
        <v>99.563149999999993</v>
      </c>
      <c r="N2873" s="4">
        <v>35860</v>
      </c>
      <c r="O2873" s="1">
        <v>4.0382600000000002</v>
      </c>
      <c r="P2873" s="1">
        <v>7.0450600000000003</v>
      </c>
      <c r="Q2873" s="1">
        <v>50823.093000000001</v>
      </c>
      <c r="R2873" s="1"/>
    </row>
    <row r="2874" spans="1:18" x14ac:dyDescent="0.2">
      <c r="A2874" t="s">
        <v>194</v>
      </c>
      <c r="B2874">
        <v>2016</v>
      </c>
      <c r="C2874" t="s">
        <v>26</v>
      </c>
      <c r="D2874" s="1">
        <v>82.664090000000002</v>
      </c>
      <c r="E2874" s="1">
        <v>60.814050000000002</v>
      </c>
      <c r="F2874" s="2">
        <v>2.9550000000000002E-3</v>
      </c>
      <c r="G2874" s="2">
        <v>8.6859999999999999</v>
      </c>
      <c r="H2874">
        <v>23.8</v>
      </c>
      <c r="I2874">
        <v>8.5</v>
      </c>
      <c r="J2874">
        <v>98</v>
      </c>
      <c r="K2874">
        <v>98</v>
      </c>
      <c r="L2874">
        <v>98</v>
      </c>
      <c r="M2874" s="1">
        <v>99.675399999999996</v>
      </c>
      <c r="N2874" s="4">
        <v>37240</v>
      </c>
      <c r="O2874" s="1">
        <v>4.2172199999999904</v>
      </c>
      <c r="P2874" s="1">
        <v>7.3251200000000001</v>
      </c>
      <c r="Q2874" s="1">
        <v>50983.457000000002</v>
      </c>
      <c r="R2874" s="1"/>
    </row>
    <row r="2875" spans="1:18" x14ac:dyDescent="0.2">
      <c r="A2875" t="s">
        <v>195</v>
      </c>
      <c r="B2875">
        <v>2000</v>
      </c>
      <c r="C2875" t="s">
        <v>26</v>
      </c>
      <c r="D2875" s="1">
        <v>57.962359999999997</v>
      </c>
      <c r="E2875" s="1">
        <v>277.63400000000001</v>
      </c>
      <c r="F2875" s="2">
        <v>9.2460000000000001E-2</v>
      </c>
      <c r="G2875" s="2">
        <v>5.1919399999999998</v>
      </c>
      <c r="H2875">
        <v>21.1</v>
      </c>
      <c r="I2875">
        <v>0.8</v>
      </c>
      <c r="J2875">
        <v>42</v>
      </c>
      <c r="K2875">
        <v>57</v>
      </c>
      <c r="L2875">
        <v>51</v>
      </c>
      <c r="M2875" s="1">
        <v>46.516059999999896</v>
      </c>
      <c r="N2875" s="4">
        <v>1900</v>
      </c>
      <c r="O2875" s="1">
        <v>1.23306</v>
      </c>
      <c r="P2875" s="1">
        <v>4.2751400000000004</v>
      </c>
      <c r="Q2875" s="1">
        <v>5323.7</v>
      </c>
      <c r="R2875" s="1"/>
    </row>
    <row r="2876" spans="1:18" x14ac:dyDescent="0.2">
      <c r="A2876" t="s">
        <v>195</v>
      </c>
      <c r="B2876">
        <v>2001</v>
      </c>
      <c r="C2876" t="s">
        <v>26</v>
      </c>
      <c r="D2876" s="1">
        <v>58.509689999999999</v>
      </c>
      <c r="E2876" s="1">
        <v>271.17439999999999</v>
      </c>
      <c r="F2876" s="2">
        <v>8.9299999999999893E-2</v>
      </c>
      <c r="G2876" s="2">
        <v>3.1370200000000001</v>
      </c>
      <c r="H2876">
        <v>21.2</v>
      </c>
      <c r="I2876">
        <v>0.9</v>
      </c>
      <c r="J2876">
        <v>50</v>
      </c>
      <c r="K2876">
        <v>55</v>
      </c>
      <c r="L2876">
        <v>52</v>
      </c>
      <c r="M2876" s="1">
        <v>48.824809999999999</v>
      </c>
      <c r="N2876" s="4">
        <v>2020</v>
      </c>
      <c r="O2876" s="1">
        <v>1.3295699999999999</v>
      </c>
      <c r="P2876" s="1">
        <v>4.2903199999999897</v>
      </c>
      <c r="Q2876" s="1">
        <v>5409.5819999999903</v>
      </c>
      <c r="R2876" s="1"/>
    </row>
    <row r="2877" spans="1:18" x14ac:dyDescent="0.2">
      <c r="A2877" t="s">
        <v>195</v>
      </c>
      <c r="B2877">
        <v>2002</v>
      </c>
      <c r="C2877" t="s">
        <v>26</v>
      </c>
      <c r="D2877" s="1">
        <v>59.108980000000003</v>
      </c>
      <c r="E2877" s="1">
        <v>264.91860000000003</v>
      </c>
      <c r="F2877" s="2">
        <v>8.5654999999999995E-2</v>
      </c>
      <c r="G2877" s="2">
        <v>3.3528899999999999</v>
      </c>
      <c r="H2877">
        <v>21.3</v>
      </c>
      <c r="I2877">
        <v>1</v>
      </c>
      <c r="J2877">
        <v>55</v>
      </c>
      <c r="K2877">
        <v>55</v>
      </c>
      <c r="L2877">
        <v>53</v>
      </c>
      <c r="M2877" s="1">
        <v>51.12482</v>
      </c>
      <c r="N2877" s="4">
        <v>2150</v>
      </c>
      <c r="O2877" s="1">
        <v>1.01875</v>
      </c>
      <c r="P2877" s="1">
        <v>3.6975099999999999</v>
      </c>
      <c r="Q2877" s="1">
        <v>5493.2460000000001</v>
      </c>
      <c r="R2877" s="1"/>
    </row>
    <row r="2878" spans="1:18" x14ac:dyDescent="0.2">
      <c r="A2878" t="s">
        <v>195</v>
      </c>
      <c r="B2878">
        <v>2003</v>
      </c>
      <c r="C2878" t="s">
        <v>26</v>
      </c>
      <c r="D2878" s="1">
        <v>59.719969999999897</v>
      </c>
      <c r="E2878" s="1">
        <v>258.82369999999997</v>
      </c>
      <c r="F2878" s="2">
        <v>8.1604999999999997E-2</v>
      </c>
      <c r="G2878" s="2">
        <v>3.42685</v>
      </c>
      <c r="H2878">
        <v>21.4</v>
      </c>
      <c r="I2878">
        <v>1.1000000000000001</v>
      </c>
      <c r="J2878">
        <v>42</v>
      </c>
      <c r="K2878">
        <v>52</v>
      </c>
      <c r="L2878">
        <v>49</v>
      </c>
      <c r="M2878" s="1">
        <v>53.413330000000002</v>
      </c>
      <c r="N2878" s="4">
        <v>2240</v>
      </c>
      <c r="O2878" s="1">
        <v>1.0962499999999999</v>
      </c>
      <c r="P2878" s="1">
        <v>4.4792100000000001</v>
      </c>
      <c r="Q2878" s="1">
        <v>5576.64</v>
      </c>
      <c r="R2878" s="1"/>
    </row>
    <row r="2879" spans="1:18" x14ac:dyDescent="0.2">
      <c r="A2879" t="s">
        <v>195</v>
      </c>
      <c r="B2879">
        <v>2004</v>
      </c>
      <c r="C2879" t="s">
        <v>26</v>
      </c>
      <c r="D2879" s="1">
        <v>60.362909999999999</v>
      </c>
      <c r="E2879" s="1">
        <v>252.4545</v>
      </c>
      <c r="F2879" s="2">
        <v>7.7460000000000001E-2</v>
      </c>
      <c r="G2879" s="2">
        <v>3.54496999999999</v>
      </c>
      <c r="H2879">
        <v>21.5</v>
      </c>
      <c r="I2879">
        <v>1.3</v>
      </c>
      <c r="J2879">
        <v>36</v>
      </c>
      <c r="K2879">
        <v>46</v>
      </c>
      <c r="L2879">
        <v>45</v>
      </c>
      <c r="M2879" s="1">
        <v>55.690150000000003</v>
      </c>
      <c r="N2879" s="4">
        <v>2450</v>
      </c>
      <c r="O2879" s="1">
        <v>0.79425999999999997</v>
      </c>
      <c r="P2879" s="1">
        <v>3.54056999999999</v>
      </c>
      <c r="Q2879" s="1">
        <v>5662.2079999999996</v>
      </c>
      <c r="R2879" s="1"/>
    </row>
    <row r="2880" spans="1:18" x14ac:dyDescent="0.2">
      <c r="A2880" t="s">
        <v>195</v>
      </c>
      <c r="B2880">
        <v>2005</v>
      </c>
      <c r="C2880" t="s">
        <v>26</v>
      </c>
      <c r="D2880" s="1">
        <v>61.007950000000001</v>
      </c>
      <c r="E2880" s="1">
        <v>245.83179999999999</v>
      </c>
      <c r="F2880" s="2">
        <v>7.3649999999999993E-2</v>
      </c>
      <c r="G2880" s="2">
        <v>3.6936699999999898</v>
      </c>
      <c r="H2880">
        <v>21.6</v>
      </c>
      <c r="I2880">
        <v>1.5</v>
      </c>
      <c r="J2880">
        <v>41</v>
      </c>
      <c r="K2880">
        <v>50</v>
      </c>
      <c r="L2880">
        <v>49</v>
      </c>
      <c r="M2880" s="1">
        <v>57.88626</v>
      </c>
      <c r="N2880" s="4">
        <v>2710</v>
      </c>
      <c r="O2880" s="1">
        <v>0.90671999999999997</v>
      </c>
      <c r="P2880" s="1">
        <v>3.3367300000000002</v>
      </c>
      <c r="Q2880" s="1">
        <v>5751.6759999999904</v>
      </c>
      <c r="R2880" s="1"/>
    </row>
    <row r="2881" spans="1:18" x14ac:dyDescent="0.2">
      <c r="A2881" t="s">
        <v>195</v>
      </c>
      <c r="B2881">
        <v>2006</v>
      </c>
      <c r="C2881" t="s">
        <v>26</v>
      </c>
      <c r="D2881" s="1">
        <v>61.587400000000002</v>
      </c>
      <c r="E2881" s="1">
        <v>239.99199999999999</v>
      </c>
      <c r="F2881" s="2">
        <v>7.0084999999999995E-2</v>
      </c>
      <c r="G2881" s="2">
        <v>3.7078099999999998</v>
      </c>
      <c r="H2881">
        <v>21.7</v>
      </c>
      <c r="I2881">
        <v>1.6</v>
      </c>
      <c r="J2881">
        <v>48</v>
      </c>
      <c r="K2881">
        <v>56</v>
      </c>
      <c r="L2881">
        <v>57</v>
      </c>
      <c r="M2881" s="1">
        <v>59.941189999999999</v>
      </c>
      <c r="N2881" s="4">
        <v>2890</v>
      </c>
      <c r="O2881" s="1">
        <v>0.64222000000000001</v>
      </c>
      <c r="P2881" s="1">
        <v>2.93201</v>
      </c>
      <c r="Q2881" s="1">
        <v>5846.0739999999996</v>
      </c>
      <c r="R2881" s="1"/>
    </row>
    <row r="2882" spans="1:18" x14ac:dyDescent="0.2">
      <c r="A2882" t="s">
        <v>195</v>
      </c>
      <c r="B2882">
        <v>2007</v>
      </c>
      <c r="C2882" t="s">
        <v>26</v>
      </c>
      <c r="D2882" s="1">
        <v>62.191959999999902</v>
      </c>
      <c r="E2882" s="1">
        <v>233.88030000000001</v>
      </c>
      <c r="F2882" s="2">
        <v>6.6659999999999997E-2</v>
      </c>
      <c r="G2882" s="2">
        <v>5.0312199999999896</v>
      </c>
      <c r="H2882">
        <v>21.8</v>
      </c>
      <c r="I2882">
        <v>1.8</v>
      </c>
      <c r="J2882">
        <v>40</v>
      </c>
      <c r="K2882">
        <v>46</v>
      </c>
      <c r="L2882">
        <v>50</v>
      </c>
      <c r="M2882" s="1">
        <v>61.986840000000001</v>
      </c>
      <c r="N2882" s="4">
        <v>3210</v>
      </c>
      <c r="O2882" s="1">
        <v>0.57035000000000002</v>
      </c>
      <c r="P2882" s="1">
        <v>3.1534599999999999</v>
      </c>
      <c r="Q2882" s="1">
        <v>5944.9480000000003</v>
      </c>
      <c r="R2882" s="1"/>
    </row>
    <row r="2883" spans="1:18" x14ac:dyDescent="0.2">
      <c r="A2883" t="s">
        <v>195</v>
      </c>
      <c r="B2883">
        <v>2008</v>
      </c>
      <c r="C2883" t="s">
        <v>26</v>
      </c>
      <c r="D2883" s="1">
        <v>62.7547</v>
      </c>
      <c r="E2883" s="1">
        <v>228.43530000000001</v>
      </c>
      <c r="F2883" s="2">
        <v>6.3269999999999896E-2</v>
      </c>
      <c r="G2883" s="2">
        <v>5.1503500000000004</v>
      </c>
      <c r="H2883">
        <v>22</v>
      </c>
      <c r="I2883">
        <v>2</v>
      </c>
      <c r="J2883">
        <v>52</v>
      </c>
      <c r="K2883">
        <v>60</v>
      </c>
      <c r="L2883">
        <v>61</v>
      </c>
      <c r="M2883" s="1">
        <v>64.023799999999994</v>
      </c>
      <c r="N2883" s="4">
        <v>3420</v>
      </c>
      <c r="O2883" s="1">
        <v>0.51332999999999995</v>
      </c>
      <c r="P2883" s="1">
        <v>2.7672699999999999</v>
      </c>
      <c r="Q2883" s="1">
        <v>6046.62</v>
      </c>
      <c r="R2883" s="1"/>
    </row>
    <row r="2884" spans="1:18" x14ac:dyDescent="0.2">
      <c r="A2884" t="s">
        <v>195</v>
      </c>
      <c r="B2884">
        <v>2009</v>
      </c>
      <c r="C2884" t="s">
        <v>26</v>
      </c>
      <c r="D2884" s="1">
        <v>63.268859999999997</v>
      </c>
      <c r="E2884" s="1">
        <v>223.2817</v>
      </c>
      <c r="F2884" s="2">
        <v>6.0470000000000003E-2</v>
      </c>
      <c r="G2884" s="2">
        <v>5.2509499999999996</v>
      </c>
      <c r="H2884">
        <v>22.1</v>
      </c>
      <c r="I2884">
        <v>2.2999999999999998</v>
      </c>
      <c r="J2884">
        <v>59</v>
      </c>
      <c r="K2884">
        <v>67</v>
      </c>
      <c r="L2884">
        <v>67</v>
      </c>
      <c r="M2884" s="1">
        <v>66.050569999999993</v>
      </c>
      <c r="N2884" s="4">
        <v>3720</v>
      </c>
      <c r="O2884" s="1">
        <v>1.1466399999999899</v>
      </c>
      <c r="P2884" s="1">
        <v>3.4630000000000001</v>
      </c>
      <c r="Q2884" s="1">
        <v>6148.6229999999996</v>
      </c>
      <c r="R2884" s="1"/>
    </row>
    <row r="2885" spans="1:18" x14ac:dyDescent="0.2">
      <c r="A2885" t="s">
        <v>195</v>
      </c>
      <c r="B2885">
        <v>2010</v>
      </c>
      <c r="C2885" t="s">
        <v>26</v>
      </c>
      <c r="D2885" s="1">
        <v>63.744609999999902</v>
      </c>
      <c r="E2885" s="1">
        <v>218.13630000000001</v>
      </c>
      <c r="F2885" s="2">
        <v>5.8154999999999998E-2</v>
      </c>
      <c r="G2885" s="2">
        <v>6.0525599999999997</v>
      </c>
      <c r="H2885">
        <v>22.2</v>
      </c>
      <c r="I2885">
        <v>2.5</v>
      </c>
      <c r="J2885">
        <v>64</v>
      </c>
      <c r="K2885">
        <v>76</v>
      </c>
      <c r="L2885">
        <v>74</v>
      </c>
      <c r="M2885" s="1">
        <v>68.067449999999994</v>
      </c>
      <c r="N2885" s="4">
        <v>3870</v>
      </c>
      <c r="O2885" s="1">
        <v>0.60363999999999995</v>
      </c>
      <c r="P2885" s="1">
        <v>2.9115500000000001</v>
      </c>
      <c r="Q2885" s="1">
        <v>6249.165</v>
      </c>
      <c r="R2885" s="1"/>
    </row>
    <row r="2886" spans="1:18" x14ac:dyDescent="0.2">
      <c r="A2886" t="s">
        <v>195</v>
      </c>
      <c r="B2886">
        <v>2011</v>
      </c>
      <c r="C2886" t="s">
        <v>26</v>
      </c>
      <c r="D2886" s="1">
        <v>64.140950000000004</v>
      </c>
      <c r="E2886" s="1">
        <v>213.8914</v>
      </c>
      <c r="F2886" s="2">
        <v>5.6739999999999999E-2</v>
      </c>
      <c r="G2886" s="2">
        <v>6.26004</v>
      </c>
      <c r="H2886">
        <v>22.3</v>
      </c>
      <c r="I2886">
        <v>2.8</v>
      </c>
      <c r="J2886">
        <v>69</v>
      </c>
      <c r="K2886">
        <v>79</v>
      </c>
      <c r="L2886">
        <v>78</v>
      </c>
      <c r="M2886" s="1">
        <v>70.074129999999997</v>
      </c>
      <c r="N2886" s="4">
        <v>4180</v>
      </c>
      <c r="O2886" s="1">
        <v>0.36693999999999999</v>
      </c>
      <c r="P2886" s="1">
        <v>1.94458</v>
      </c>
      <c r="Q2886" s="1">
        <v>6347.56699999999</v>
      </c>
      <c r="R2886" s="1"/>
    </row>
    <row r="2887" spans="1:18" x14ac:dyDescent="0.2">
      <c r="A2887" t="s">
        <v>195</v>
      </c>
      <c r="B2887">
        <v>2012</v>
      </c>
      <c r="C2887" t="s">
        <v>26</v>
      </c>
      <c r="D2887" s="1">
        <v>64.494479999999996</v>
      </c>
      <c r="E2887" s="1">
        <v>209.26660000000001</v>
      </c>
      <c r="F2887" s="2">
        <v>5.5840000000000001E-2</v>
      </c>
      <c r="G2887" s="2">
        <v>6.29833</v>
      </c>
      <c r="H2887">
        <v>22.4</v>
      </c>
      <c r="I2887">
        <v>3.1</v>
      </c>
      <c r="J2887">
        <v>72</v>
      </c>
      <c r="K2887">
        <v>78</v>
      </c>
      <c r="L2887">
        <v>79</v>
      </c>
      <c r="M2887" s="1">
        <v>72.07056</v>
      </c>
      <c r="N2887" s="4">
        <v>4570</v>
      </c>
      <c r="O2887" s="1">
        <v>0.43669999999999998</v>
      </c>
      <c r="P2887" s="1">
        <v>2.0763799999999999</v>
      </c>
      <c r="Q2887" s="1">
        <v>6444.53</v>
      </c>
      <c r="R2887" s="1"/>
    </row>
    <row r="2888" spans="1:18" x14ac:dyDescent="0.2">
      <c r="A2888" t="s">
        <v>195</v>
      </c>
      <c r="B2888">
        <v>2013</v>
      </c>
      <c r="C2888" t="s">
        <v>26</v>
      </c>
      <c r="D2888" s="1">
        <v>64.797159999999906</v>
      </c>
      <c r="E2888" s="1">
        <v>205.14590000000001</v>
      </c>
      <c r="F2888" s="2">
        <v>5.5350000000000003E-2</v>
      </c>
      <c r="G2888" s="2">
        <v>6.4218599999999997</v>
      </c>
      <c r="H2888">
        <v>22.6</v>
      </c>
      <c r="I2888">
        <v>3.5</v>
      </c>
      <c r="J2888">
        <v>82</v>
      </c>
      <c r="K2888">
        <v>86</v>
      </c>
      <c r="L2888">
        <v>87</v>
      </c>
      <c r="M2888" s="1">
        <v>74.055440000000004</v>
      </c>
      <c r="N2888" s="4">
        <v>4980</v>
      </c>
      <c r="O2888" s="1">
        <v>0.71265999999999996</v>
      </c>
      <c r="P2888" s="1">
        <v>2.3998499999999998</v>
      </c>
      <c r="Q2888" s="1">
        <v>6541.3040000000001</v>
      </c>
      <c r="R2888" s="1"/>
    </row>
    <row r="2889" spans="1:18" x14ac:dyDescent="0.2">
      <c r="A2889" t="s">
        <v>195</v>
      </c>
      <c r="B2889">
        <v>2014</v>
      </c>
      <c r="C2889" t="s">
        <v>26</v>
      </c>
      <c r="D2889" s="1">
        <v>65.107569999999996</v>
      </c>
      <c r="E2889" s="1">
        <v>200.82040000000001</v>
      </c>
      <c r="F2889" s="2">
        <v>5.4585000000000002E-2</v>
      </c>
      <c r="G2889" s="2">
        <v>6.6444700000000001</v>
      </c>
      <c r="H2889">
        <v>22.7</v>
      </c>
      <c r="I2889">
        <v>3.8</v>
      </c>
      <c r="J2889">
        <v>87</v>
      </c>
      <c r="K2889">
        <v>88</v>
      </c>
      <c r="L2889">
        <v>88</v>
      </c>
      <c r="M2889" s="1">
        <v>76.029240000000001</v>
      </c>
      <c r="N2889" s="4">
        <v>5440</v>
      </c>
      <c r="O2889" s="1">
        <v>0.68372999999999995</v>
      </c>
      <c r="P2889" s="1">
        <v>2.2984599999999999</v>
      </c>
      <c r="Q2889" s="1">
        <v>6639.7559999999903</v>
      </c>
      <c r="R2889" s="1"/>
    </row>
    <row r="2890" spans="1:18" x14ac:dyDescent="0.2">
      <c r="A2890" t="s">
        <v>195</v>
      </c>
      <c r="B2890">
        <v>2015</v>
      </c>
      <c r="C2890" t="s">
        <v>26</v>
      </c>
      <c r="D2890" s="1">
        <v>65.45008</v>
      </c>
      <c r="E2890" s="1">
        <v>196.66130000000001</v>
      </c>
      <c r="F2890" s="2">
        <v>5.3464999999999999E-2</v>
      </c>
      <c r="G2890" s="2">
        <v>6.83826</v>
      </c>
      <c r="H2890">
        <v>22.8</v>
      </c>
      <c r="I2890">
        <v>4.2</v>
      </c>
      <c r="J2890">
        <v>83</v>
      </c>
      <c r="K2890">
        <v>80</v>
      </c>
      <c r="L2890">
        <v>81</v>
      </c>
      <c r="M2890" s="1">
        <v>77.991419999999906</v>
      </c>
      <c r="N2890" s="4">
        <v>5810</v>
      </c>
      <c r="O2890" s="1">
        <v>0.86390999999999996</v>
      </c>
      <c r="P2890" s="1">
        <v>2.45365999999999</v>
      </c>
      <c r="Q2890" s="1">
        <v>6741.1639999999998</v>
      </c>
      <c r="R2890" s="1"/>
    </row>
    <row r="2891" spans="1:18" x14ac:dyDescent="0.2">
      <c r="A2891" t="s">
        <v>195</v>
      </c>
      <c r="B2891">
        <v>2016</v>
      </c>
      <c r="C2891" t="s">
        <v>26</v>
      </c>
      <c r="D2891" s="1">
        <v>65.790890000000005</v>
      </c>
      <c r="E2891" s="1">
        <v>192.79390000000001</v>
      </c>
      <c r="F2891" s="2">
        <v>5.1894999999999997E-2</v>
      </c>
      <c r="G2891" s="2">
        <v>7.1114800000000002</v>
      </c>
      <c r="H2891">
        <v>22.9</v>
      </c>
      <c r="I2891">
        <v>4.7</v>
      </c>
      <c r="J2891">
        <v>66</v>
      </c>
      <c r="K2891">
        <v>66</v>
      </c>
      <c r="L2891">
        <v>66</v>
      </c>
      <c r="M2891" s="1">
        <v>79.941900000000004</v>
      </c>
      <c r="N2891" s="4">
        <v>6190</v>
      </c>
      <c r="O2891" s="1">
        <v>0.76495000000000002</v>
      </c>
      <c r="P2891" s="1">
        <v>2.3608699999999998</v>
      </c>
      <c r="Q2891" s="1">
        <v>6845.8459999999995</v>
      </c>
      <c r="R2891" s="1"/>
    </row>
    <row r="2894" spans="1:18" x14ac:dyDescent="0.2">
      <c r="Q2894" s="1"/>
      <c r="R2894" s="1"/>
    </row>
    <row r="2895" spans="1:18" x14ac:dyDescent="0.2">
      <c r="Q2895" s="1"/>
      <c r="R2895" s="1"/>
    </row>
    <row r="2897" spans="17:18" x14ac:dyDescent="0.2">
      <c r="Q2897" s="1"/>
      <c r="R2897" s="1"/>
    </row>
    <row r="2898" spans="17:18" x14ac:dyDescent="0.2">
      <c r="Q2898" s="1"/>
      <c r="R2898" s="1"/>
    </row>
    <row r="2899" spans="17:18" x14ac:dyDescent="0.2">
      <c r="Q2899" s="1"/>
      <c r="R2899" s="1"/>
    </row>
    <row r="2900" spans="17:18" x14ac:dyDescent="0.2">
      <c r="Q2900" s="1"/>
      <c r="R2900" s="1"/>
    </row>
    <row r="2901" spans="17:18" x14ac:dyDescent="0.2">
      <c r="Q2901" s="1"/>
      <c r="R2901" s="1"/>
    </row>
    <row r="2902" spans="17:18" x14ac:dyDescent="0.2">
      <c r="Q2902" s="1"/>
      <c r="R2902" s="1"/>
    </row>
  </sheetData>
  <autoFilter ref="A1:R2891" xr:uid="{B72A92E5-C880-D84F-980D-9425C80F1209}"/>
  <mergeCells count="9">
    <mergeCell ref="S15:T15"/>
    <mergeCell ref="S16:T16"/>
    <mergeCell ref="S27:T27"/>
    <mergeCell ref="S28:T28"/>
    <mergeCell ref="S29:T29"/>
    <mergeCell ref="S2:T2"/>
    <mergeCell ref="S3:T3"/>
    <mergeCell ref="S7:T7"/>
    <mergeCell ref="S10:T10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clean_who_life_exp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Robinson</dc:creator>
  <cp:lastModifiedBy>Victoria Robinson</cp:lastModifiedBy>
  <dcterms:created xsi:type="dcterms:W3CDTF">2022-11-18T13:43:23Z</dcterms:created>
  <dcterms:modified xsi:type="dcterms:W3CDTF">2022-11-22T23:46:35Z</dcterms:modified>
</cp:coreProperties>
</file>