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B1613F8B-C198-C64A-A6AC-F6B637A45DD9}" xr6:coauthVersionLast="47" xr6:coauthVersionMax="47" xr10:uidLastSave="{00000000-0000-0000-0000-000000000000}"/>
  <bookViews>
    <workbookView xWindow="920" yWindow="1260" windowWidth="28040" windowHeight="17440" activeTab="4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C6" i="4"/>
  <c r="C7" i="4"/>
  <c r="C2" i="4"/>
  <c r="C8" i="4"/>
  <c r="C4" i="4"/>
  <c r="C3" i="4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<sst xmlns="http://schemas.openxmlformats.org/spreadsheetml/2006/main" count="98" uniqueCount="67">
  <si>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</si>
  <si>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</si>
  <si>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</si>
  <si>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</si>
  <si>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</si>
  <si>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</si>
  <si>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</si>
  <si>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</si>
  <si>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</si>
  <si>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</si>
  <si>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overall contamination (ppm)</t>
  </si>
  <si>
    <t>902320-Th</t>
  </si>
  <si>
    <t>902280-Th</t>
  </si>
  <si>
    <t>882240-Ra</t>
  </si>
  <si>
    <t>232-Th (for 3e-14 ppm)</t>
  </si>
  <si>
    <t>scaled</t>
  </si>
  <si>
    <t>862200-Rn</t>
  </si>
  <si>
    <t>842160-Po</t>
  </si>
  <si>
    <t>842120-Po</t>
  </si>
  <si>
    <t>832120-Bi</t>
  </si>
  <si>
    <t>238-U (for 9e-15 ppm)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</si>
  <si>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</si>
  <si>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</si>
  <si>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</si>
  <si>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</si>
  <si>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</si>
  <si>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</si>
  <si>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</si>
  <si>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</si>
  <si>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</si>
  <si>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</si>
  <si>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</si>
  <si>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</si>
  <si>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235-U (for 6.4836e-17 ppm)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</si>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</sst>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workbookViewId="0">
      <selection activeCell="F17" sqref="F17"/>
    </sheetView>
  </sheetViews>
  <sheetFormatPr baseColWidth="10" defaultRowHeight="16" x14ac:dyDescent="0.2"/>
  <cols>
    <col min="1" max="1" width="21.83203125" customWidth="1"/>
    <col min="2" max="2" width="24.5" style="6" customWidth="1"/>
    <col min="3" max="3" width="25.5" style="6" customWidth="1"/>
    <col min="4" max="4" width="24.664062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14</v>
      </c>
      <c r="C1" s="5" t="s">
        <v>15</v>
      </c>
      <c r="D1" s="4" t="s">
        <v>10</v>
      </c>
      <c r="E1" s="4" t="s">
        <v>46</v>
      </c>
      <c r="F1" s="4" t="s">
        <v>47</v>
      </c>
    </row>
    <row r="2" spans="1:6" x14ac:dyDescent="0.2">
      <c r="A2" t="s">
        <v>11</v>
      </c>
      <c r="B2" s="6">
        <v>2.9999999999999998E-14</v>
      </c>
      <c r="C2" s="6">
        <f>B2*($D$2/0.00000000000003)</f>
        <v>2.9999999999999998E-14</v>
      </c>
      <c r="D2" s="2">
        <v>2.9999999999999998E-14</v>
      </c>
    </row>
    <row r="3" spans="1:6" x14ac:dyDescent="0.2">
      <c r="A3" t="s">
        <v>12</v>
      </c>
      <c r="B3" s="6">
        <f>4.07056E-24</f>
        <v>4.0705599999999999E-24</v>
      </c>
      <c r="C3" s="6">
        <f t="shared" ref="C3:C8" si="0">B3*($D$2/0.00000000000003)</f>
        <v>4.0705599999999999E-24</v>
      </c>
    </row>
    <row r="4" spans="1:6" x14ac:dyDescent="0.2">
      <c r="A4" t="s">
        <v>13</v>
      </c>
      <c r="B4" s="6">
        <f>2.11268E-26</f>
        <v>2.1126800000000001E-26</v>
      </c>
      <c r="C4" s="6">
        <f t="shared" si="0"/>
        <v>2.1126800000000001E-26</v>
      </c>
    </row>
    <row r="5" spans="1:6" x14ac:dyDescent="0.2">
      <c r="A5" t="s">
        <v>16</v>
      </c>
      <c r="B5" s="6">
        <v>3.7546900000000003E-30</v>
      </c>
      <c r="C5" s="6">
        <f t="shared" si="0"/>
        <v>3.7546900000000003E-30</v>
      </c>
    </row>
    <row r="6" spans="1:6" x14ac:dyDescent="0.2">
      <c r="A6" t="s">
        <v>17</v>
      </c>
      <c r="B6" s="6">
        <v>9.8039200000000002E-33</v>
      </c>
      <c r="C6" s="6">
        <f t="shared" si="0"/>
        <v>9.8039200000000002E-33</v>
      </c>
    </row>
    <row r="7" spans="1:6" x14ac:dyDescent="0.2">
      <c r="A7" t="s">
        <v>18</v>
      </c>
      <c r="B7" s="6">
        <v>1.2898000000000001E-38</v>
      </c>
      <c r="C7" s="6">
        <f t="shared" si="0"/>
        <v>1.2898000000000001E-38</v>
      </c>
    </row>
    <row r="8" spans="1:6" x14ac:dyDescent="0.2">
      <c r="A8" t="s">
        <v>19</v>
      </c>
      <c r="B8" s="6">
        <f>2.45902E-28</f>
        <v>2.4590199999999999E-28</v>
      </c>
      <c r="C8" s="6">
        <f t="shared" si="0"/>
        <v>2.4590199999999999E-28</v>
      </c>
    </row>
    <row r="10" spans="1:6" s="4" customFormat="1" x14ac:dyDescent="0.2">
      <c r="A10" s="4" t="s">
        <v>9</v>
      </c>
      <c r="B10" s="5" t="s">
        <v>20</v>
      </c>
      <c r="C10" s="5" t="s">
        <v>15</v>
      </c>
      <c r="D10" s="4" t="s">
        <v>10</v>
      </c>
      <c r="E10" s="4" t="s">
        <v>46</v>
      </c>
      <c r="F10" s="4" t="s">
        <v>47</v>
      </c>
    </row>
    <row r="11" spans="1:6" x14ac:dyDescent="0.2">
      <c r="A11" t="s">
        <v>21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</row>
    <row r="12" spans="1:6" x14ac:dyDescent="0.2">
      <c r="A12" t="s">
        <v>22</v>
      </c>
      <c r="B12" s="6">
        <f>4.94533E-19</f>
        <v>4.9453300000000002E-19</v>
      </c>
      <c r="C12" s="6">
        <f>B12/($D$11/0.000000000000009)</f>
        <v>4.9453300000000002E-19</v>
      </c>
    </row>
    <row r="13" spans="1:6" x14ac:dyDescent="0.2">
      <c r="A13" t="s">
        <v>23</v>
      </c>
      <c r="B13" s="6">
        <f>1.51782E-19</f>
        <v>1.5178200000000001E-19</v>
      </c>
      <c r="C13" s="6">
        <f>B13/($D$11/0.000000000000009)</f>
        <v>1.5178200000000001E-19</v>
      </c>
    </row>
    <row r="14" spans="1:6" x14ac:dyDescent="0.2">
      <c r="A14" t="s">
        <v>24</v>
      </c>
      <c r="B14" s="6">
        <f>3.22604E-21</f>
        <v>3.22604E-21</v>
      </c>
      <c r="C14" s="6">
        <f>B14/($D$11/0.000000000000009)</f>
        <v>3.22604E-21</v>
      </c>
    </row>
    <row r="15" spans="1:6" x14ac:dyDescent="0.2">
      <c r="A15" t="s">
        <v>25</v>
      </c>
      <c r="B15" s="6">
        <v>2.1078800000000001E-26</v>
      </c>
      <c r="C15" s="6">
        <f t="shared" ref="C15:C22" si="1">B15/($D$11/0.000000000000009)</f>
        <v>2.1078800000000001E-26</v>
      </c>
    </row>
    <row r="16" spans="1:6" x14ac:dyDescent="0.2">
      <c r="A16" t="s">
        <v>27</v>
      </c>
      <c r="B16" s="6">
        <v>1.9150299999999999E-35</v>
      </c>
      <c r="C16" s="6">
        <f t="shared" si="1"/>
        <v>1.9150299999999999E-35</v>
      </c>
    </row>
    <row r="17" spans="1:6" x14ac:dyDescent="0.2">
      <c r="A17" t="s">
        <v>26</v>
      </c>
      <c r="B17" s="6">
        <v>1.1858500000000001E-29</v>
      </c>
      <c r="C17" s="6">
        <f t="shared" si="1"/>
        <v>1.1858500000000001E-29</v>
      </c>
    </row>
    <row r="18" spans="1:6" x14ac:dyDescent="0.2">
      <c r="A18" t="s">
        <v>29</v>
      </c>
      <c r="B18" s="6">
        <v>1.04395E-35</v>
      </c>
      <c r="C18" s="6">
        <f t="shared" si="1"/>
        <v>1.04395E-35</v>
      </c>
    </row>
    <row r="19" spans="1:6" x14ac:dyDescent="0.2">
      <c r="A19" t="s">
        <v>32</v>
      </c>
      <c r="B19" s="6">
        <v>7.62767E-25</v>
      </c>
      <c r="C19" s="6">
        <f t="shared" si="1"/>
        <v>7.62767E-25</v>
      </c>
    </row>
    <row r="20" spans="1:6" x14ac:dyDescent="0.2">
      <c r="A20" t="s">
        <v>28</v>
      </c>
      <c r="B20" s="6">
        <v>7.6275999999999997E-29</v>
      </c>
      <c r="C20" s="6">
        <f t="shared" si="1"/>
        <v>7.6275999999999997E-29</v>
      </c>
    </row>
    <row r="21" spans="1:6" x14ac:dyDescent="0.2">
      <c r="A21" t="s">
        <v>31</v>
      </c>
      <c r="B21" s="6">
        <v>2.7609400000000002E-26</v>
      </c>
      <c r="C21" s="6">
        <f t="shared" si="1"/>
        <v>2.7609400000000002E-26</v>
      </c>
    </row>
    <row r="22" spans="1:6" x14ac:dyDescent="0.2">
      <c r="A22" t="s">
        <v>30</v>
      </c>
      <c r="B22" s="6">
        <v>4.47794E-23</v>
      </c>
      <c r="C22" s="6">
        <f t="shared" si="1"/>
        <v>4.47794E-23</v>
      </c>
    </row>
    <row r="25" spans="1:6" s="4" customFormat="1" x14ac:dyDescent="0.2">
      <c r="A25" s="4" t="s">
        <v>9</v>
      </c>
      <c r="B25" s="5" t="s">
        <v>33</v>
      </c>
      <c r="C25" s="5" t="s">
        <v>15</v>
      </c>
      <c r="D25" s="4" t="s">
        <v>10</v>
      </c>
      <c r="E25" s="4" t="s">
        <v>46</v>
      </c>
      <c r="F25" s="4" t="s">
        <v>47</v>
      </c>
    </row>
    <row r="26" spans="1:6" x14ac:dyDescent="0.2">
      <c r="A26" t="s">
        <v>34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</row>
    <row r="27" spans="1:6" x14ac:dyDescent="0.2">
      <c r="A27" t="s">
        <v>35</v>
      </c>
      <c r="B27" s="6">
        <v>3.0157699999999998E-21</v>
      </c>
      <c r="C27" s="6">
        <f t="shared" ref="C27:C37" si="2">B27*($D$26/6.4836E-17)</f>
        <v>3.0157699999999998E-21</v>
      </c>
    </row>
    <row r="28" spans="1:6" x14ac:dyDescent="0.2">
      <c r="A28" t="s">
        <v>37</v>
      </c>
      <c r="B28" s="6">
        <v>4.6674600000000001E-27</v>
      </c>
      <c r="C28" s="6">
        <f t="shared" si="2"/>
        <v>4.6674600000000001E-27</v>
      </c>
    </row>
    <row r="29" spans="1:6" x14ac:dyDescent="0.2">
      <c r="A29" t="s">
        <v>36</v>
      </c>
      <c r="B29" s="6">
        <v>2.0074E-24</v>
      </c>
      <c r="C29" s="6">
        <f t="shared" si="2"/>
        <v>2.0074E-24</v>
      </c>
    </row>
    <row r="30" spans="1:6" x14ac:dyDescent="0.2">
      <c r="A30" t="s">
        <v>39</v>
      </c>
      <c r="B30" s="6">
        <v>2.8817300000000002E-27</v>
      </c>
      <c r="C30" s="6">
        <f t="shared" si="2"/>
        <v>2.8817300000000002E-27</v>
      </c>
    </row>
    <row r="31" spans="1:6" x14ac:dyDescent="0.2">
      <c r="A31" t="s">
        <v>38</v>
      </c>
      <c r="B31" s="6">
        <v>5.32606E-32</v>
      </c>
      <c r="C31" s="6">
        <f t="shared" si="2"/>
        <v>5.32606E-32</v>
      </c>
    </row>
    <row r="32" spans="1:6" x14ac:dyDescent="0.2">
      <c r="A32" t="s">
        <v>41</v>
      </c>
      <c r="B32" s="6">
        <v>1.15793E-32</v>
      </c>
      <c r="C32" s="6">
        <f t="shared" si="2"/>
        <v>1.15793E-32</v>
      </c>
    </row>
    <row r="33" spans="1:3" x14ac:dyDescent="0.2">
      <c r="A33" t="s">
        <v>40</v>
      </c>
      <c r="B33" s="6">
        <v>1.3557199999999999E-35</v>
      </c>
      <c r="C33" s="6">
        <f t="shared" si="2"/>
        <v>1.3557199999999999E-35</v>
      </c>
    </row>
    <row r="34" spans="1:3" x14ac:dyDescent="0.2">
      <c r="A34" t="s">
        <v>43</v>
      </c>
      <c r="B34" s="6">
        <v>2.9209100000000002E-37</v>
      </c>
      <c r="C34" s="6">
        <f t="shared" si="2"/>
        <v>2.9209100000000002E-37</v>
      </c>
    </row>
    <row r="35" spans="1:3" x14ac:dyDescent="0.2">
      <c r="A35" t="s">
        <v>42</v>
      </c>
      <c r="B35" s="6">
        <v>5.1875399999999997E-36</v>
      </c>
      <c r="C35" s="6">
        <f t="shared" si="2"/>
        <v>5.1875399999999997E-36</v>
      </c>
    </row>
    <row r="36" spans="1:3" x14ac:dyDescent="0.2">
      <c r="A36" t="s">
        <v>45</v>
      </c>
      <c r="B36" s="6">
        <v>1.50413E-33</v>
      </c>
      <c r="C36" s="6">
        <f t="shared" si="2"/>
        <v>1.50413E-33</v>
      </c>
    </row>
    <row r="37" spans="1:3" x14ac:dyDescent="0.2">
      <c r="A37" t="s">
        <v>44</v>
      </c>
      <c r="B37" s="6">
        <v>3.7490899999999998E-31</v>
      </c>
      <c r="C37" s="6">
        <f t="shared" si="2"/>
        <v>3.7490899999999998E-31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E13"/>
  <sheetViews>
    <sheetView tabSelected="1" zoomScale="101" workbookViewId="0">
      <selection activeCell="E7" sqref="E7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</cols>
  <sheetData>
    <row r="1" spans="1:5" s="4" customFormat="1" x14ac:dyDescent="0.2">
      <c r="A1" s="4" t="s">
        <v>49</v>
      </c>
      <c r="B1" s="4" t="s">
        <v>48</v>
      </c>
      <c r="C1" s="4" t="s">
        <v>61</v>
      </c>
      <c r="D1" s="4" t="s">
        <v>64</v>
      </c>
      <c r="E1" s="4" t="s">
        <v>63</v>
      </c>
    </row>
    <row r="2" spans="1:5" x14ac:dyDescent="0.2">
      <c r="A2" t="s">
        <v>50</v>
      </c>
      <c r="B2">
        <v>13</v>
      </c>
      <c r="C2">
        <v>6.04</v>
      </c>
      <c r="D2">
        <v>2222.2199999999998</v>
      </c>
      <c r="E2">
        <f>D2*(1000)*(1/100000)</f>
        <v>22.222200000000001</v>
      </c>
    </row>
    <row r="3" spans="1:5" x14ac:dyDescent="0.2">
      <c r="A3" t="s">
        <v>51</v>
      </c>
      <c r="B3">
        <v>20</v>
      </c>
      <c r="C3">
        <v>9.5399999999999991</v>
      </c>
      <c r="D3" t="s">
        <v>65</v>
      </c>
    </row>
    <row r="4" spans="1:5" x14ac:dyDescent="0.2">
      <c r="A4" t="s">
        <v>52</v>
      </c>
      <c r="B4">
        <v>26</v>
      </c>
      <c r="C4">
        <v>2.54</v>
      </c>
      <c r="D4" t="s">
        <v>66</v>
      </c>
    </row>
    <row r="5" spans="1:5" x14ac:dyDescent="0.2">
      <c r="A5" t="s">
        <v>53</v>
      </c>
      <c r="B5">
        <v>19</v>
      </c>
      <c r="C5">
        <v>1.76</v>
      </c>
    </row>
    <row r="6" spans="1:5" x14ac:dyDescent="0.2">
      <c r="A6" t="s">
        <v>54</v>
      </c>
      <c r="B6">
        <v>12</v>
      </c>
      <c r="C6">
        <v>1.18</v>
      </c>
    </row>
    <row r="7" spans="1:5" x14ac:dyDescent="0.2">
      <c r="A7" t="s">
        <v>55</v>
      </c>
      <c r="B7">
        <v>25</v>
      </c>
      <c r="C7">
        <v>0.37</v>
      </c>
    </row>
    <row r="8" spans="1:5" x14ac:dyDescent="0.2">
      <c r="A8" t="s">
        <v>56</v>
      </c>
      <c r="B8">
        <v>11</v>
      </c>
      <c r="C8">
        <v>2.25</v>
      </c>
    </row>
    <row r="9" spans="1:5" x14ac:dyDescent="0.2">
      <c r="A9" t="s">
        <v>57</v>
      </c>
      <c r="B9">
        <v>14</v>
      </c>
      <c r="C9">
        <v>27.9</v>
      </c>
    </row>
    <row r="10" spans="1:5" x14ac:dyDescent="0.2">
      <c r="A10" t="s">
        <v>58</v>
      </c>
      <c r="B10">
        <v>1</v>
      </c>
      <c r="C10">
        <v>0.04</v>
      </c>
    </row>
    <row r="11" spans="1:5" x14ac:dyDescent="0.2">
      <c r="A11" t="s">
        <v>59</v>
      </c>
      <c r="B11">
        <v>6</v>
      </c>
      <c r="C11">
        <v>0.04</v>
      </c>
    </row>
    <row r="12" spans="1:5" x14ac:dyDescent="0.2">
      <c r="A12" t="s">
        <v>60</v>
      </c>
      <c r="B12">
        <v>8</v>
      </c>
      <c r="C12">
        <v>48</v>
      </c>
    </row>
    <row r="13" spans="1:5" s="7" customFormat="1" x14ac:dyDescent="0.2">
      <c r="A13" s="7" t="s">
        <v>62</v>
      </c>
      <c r="C13" s="7">
        <f>SUM(C2:C12)</f>
        <v>99.66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2023-06-02T21:59:28Z</dcterms:modified>
</cp:coreProperties>
</file>