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AA29E10E-A7B4-A748-B942-B59B92677A61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Shotcrete Density" sheetId="5" r:id="rId1"/>
    <sheet name="Shotcrete Hang" sheetId="7" r:id="rId2"/>
    <sheet name="Norite" sheetId="9" r:id="rId3"/>
    <sheet name="Attenuation Coefficien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0" l="1"/>
  <c r="G14" i="10"/>
  <c r="F14" i="10"/>
  <c r="I14" i="10"/>
  <c r="I4" i="10"/>
  <c r="I5" i="10"/>
  <c r="I6" i="10"/>
  <c r="I7" i="10"/>
  <c r="I8" i="10"/>
  <c r="I9" i="10"/>
  <c r="I10" i="10"/>
  <c r="I11" i="10"/>
  <c r="I12" i="10"/>
  <c r="I13" i="10"/>
  <c r="H4" i="10"/>
  <c r="H5" i="10"/>
  <c r="H6" i="10"/>
  <c r="H7" i="10"/>
  <c r="H8" i="10"/>
  <c r="H9" i="10"/>
  <c r="H10" i="10"/>
  <c r="H11" i="10"/>
  <c r="H12" i="10"/>
  <c r="H13" i="10"/>
  <c r="G4" i="10"/>
  <c r="G5" i="10"/>
  <c r="G6" i="10"/>
  <c r="G7" i="10"/>
  <c r="G8" i="10"/>
  <c r="G9" i="10"/>
  <c r="G10" i="10"/>
  <c r="G11" i="10"/>
  <c r="G12" i="10"/>
  <c r="G13" i="10"/>
  <c r="G3" i="10"/>
  <c r="F3" i="10"/>
  <c r="F4" i="10"/>
  <c r="F5" i="10"/>
  <c r="F6" i="10"/>
  <c r="F7" i="10"/>
  <c r="F8" i="10"/>
  <c r="F13" i="10"/>
  <c r="F12" i="10"/>
  <c r="F11" i="10"/>
  <c r="F10" i="10"/>
  <c r="F9" i="10"/>
  <c r="D13" i="10"/>
  <c r="D12" i="10"/>
  <c r="D11" i="10"/>
  <c r="D10" i="10"/>
  <c r="D9" i="10"/>
  <c r="D8" i="10"/>
  <c r="D7" i="10"/>
  <c r="D6" i="10"/>
  <c r="D4" i="10"/>
  <c r="D5" i="10"/>
  <c r="D3" i="10"/>
  <c r="C13" i="9"/>
  <c r="E2" i="9"/>
  <c r="F4" i="9" s="1"/>
  <c r="H4" i="9" s="1"/>
  <c r="H3" i="10" l="1"/>
  <c r="I3" i="10" s="1"/>
  <c r="F10" i="9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F13" i="9" l="1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H13" i="9" l="1"/>
  <c r="I2" i="9"/>
  <c r="I4" i="9" l="1"/>
  <c r="I7" i="9"/>
  <c r="I5" i="9"/>
  <c r="I3" i="9"/>
  <c r="I13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<sst xmlns="http://schemas.openxmlformats.org/spreadsheetml/2006/main" count="79" uniqueCount="37">
  <si>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</si>
  <si>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</si>
  <si>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</si>
  <si>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</si>
  <si>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</si>
  <si>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</si>
  <si>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</si>
  <si>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</si>
  <si>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</si>
  <si>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</si>
  <si>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</si>
  <si>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</si>
  <si>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</si>
  <si>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</si>
  <si>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</si>
  <si>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</si>
  <si>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</si>
  <si>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</si>
  <si>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</si>
  <si>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</si>
  <si>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</si>
  <si>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</si>
  <si>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</si>
  <si>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</si>
  <si>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</si>
  <si>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</si>
  <si>
    <t>Shotcrete</t>
  </si>
  <si>
    <t>Isotope (A)</t>
  </si>
  <si>
    <t>Isotope Fraction</t>
  </si>
  <si>
    <t>Microscopic Elastic Cross Section [JENDL 5.0 Fission Spectrum Average] (b)</t>
  </si>
  <si>
    <t>Norite</t>
  </si>
  <si>
    <t>(cm^2)</t>
  </si>
  <si>
    <t>Number Density (n/cm^3)</t>
  </si>
  <si>
    <t>Macroscopic Cross Section (1/cm)</t>
  </si>
  <si>
    <t>Mean Free Path (cm)</t>
  </si>
  <si>
    <t>Totals</t>
  </si>
  <si>
    <t>Scaled Number Density (n/cm^3)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</si>
</sst>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H13" sqref="H13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3B61-36A1-4C4B-B35C-C40FECD0EA60}">
  <dimension ref="A1:I15"/>
  <sheetViews>
    <sheetView tabSelected="1" workbookViewId="0">
      <selection activeCell="H25" sqref="H25"/>
    </sheetView>
  </sheetViews>
  <sheetFormatPr baseColWidth="10" defaultRowHeight="16" x14ac:dyDescent="0.2"/>
  <cols>
    <col min="3" max="3" width="35.6640625" customWidth="1"/>
    <col min="4" max="4" width="18.6640625" customWidth="1"/>
    <col min="5" max="5" width="17.6640625" customWidth="1"/>
    <col min="6" max="6" width="26.5" customWidth="1"/>
    <col min="7" max="7" width="31" customWidth="1"/>
    <col min="8" max="8" width="32.83203125" customWidth="1"/>
    <col min="9" max="9" width="31.6640625" customWidth="1"/>
  </cols>
  <sheetData>
    <row r="1" spans="1:9" s="11" customFormat="1" x14ac:dyDescent="0.2">
      <c r="A1" s="11" t="s">
        <v>26</v>
      </c>
    </row>
    <row r="2" spans="1:9" s="10" customFormat="1" ht="34" x14ac:dyDescent="0.2">
      <c r="A2" s="10" t="s">
        <v>1</v>
      </c>
      <c r="B2" s="10" t="s">
        <v>27</v>
      </c>
      <c r="C2" s="12" t="s">
        <v>29</v>
      </c>
      <c r="D2" s="10" t="s">
        <v>31</v>
      </c>
      <c r="E2" s="10" t="s">
        <v>28</v>
      </c>
      <c r="F2" s="10" t="s">
        <v>32</v>
      </c>
      <c r="G2" s="10" t="s">
        <v>36</v>
      </c>
      <c r="H2" s="10" t="s">
        <v>33</v>
      </c>
      <c r="I2" s="10" t="s">
        <v>34</v>
      </c>
    </row>
    <row r="3" spans="1:9" x14ac:dyDescent="0.2">
      <c r="A3" t="s">
        <v>2</v>
      </c>
      <c r="B3">
        <v>27</v>
      </c>
      <c r="C3">
        <v>2.9660000000000002</v>
      </c>
      <c r="D3">
        <f>C3*1E-24</f>
        <v>2.9660000000000001E-24</v>
      </c>
      <c r="E3">
        <v>1</v>
      </c>
      <c r="F3">
        <f>'Shotcrete Density'!H2</f>
        <v>2.9957680042120296E+22</v>
      </c>
      <c r="G3">
        <f>F3*E3</f>
        <v>2.9957680042120296E+22</v>
      </c>
      <c r="H3">
        <f>D3*F3</f>
        <v>8.8854479004928794E-2</v>
      </c>
      <c r="I3">
        <f>1/H3</f>
        <v>11.254356687461186</v>
      </c>
    </row>
    <row r="4" spans="1:9" x14ac:dyDescent="0.2">
      <c r="A4" t="s">
        <v>3</v>
      </c>
      <c r="B4">
        <v>40</v>
      </c>
      <c r="C4">
        <v>2.7010000000000001</v>
      </c>
      <c r="D4">
        <f t="shared" ref="D4:D13" si="0">C4*1E-24</f>
        <v>2.7009999999999999E-24</v>
      </c>
      <c r="E4">
        <v>0.96940999999999999</v>
      </c>
      <c r="F4">
        <f>'Shotcrete Density'!H3</f>
        <v>3.185519668910999E+22</v>
      </c>
      <c r="G4">
        <f t="shared" ref="G4:G13" si="1">F4*E4</f>
        <v>3.0880746222390115E+22</v>
      </c>
      <c r="H4">
        <f t="shared" ref="H4:H13" si="2">D4*F4</f>
        <v>8.6040886257286078E-2</v>
      </c>
      <c r="I4">
        <f t="shared" ref="I4:I14" si="3">1/H4</f>
        <v>11.622381445603931</v>
      </c>
    </row>
    <row r="5" spans="1:9" x14ac:dyDescent="0.2">
      <c r="A5" t="s">
        <v>4</v>
      </c>
      <c r="B5">
        <v>56</v>
      </c>
      <c r="C5">
        <v>2.5880000000000001</v>
      </c>
      <c r="D5">
        <f t="shared" si="0"/>
        <v>2.588E-24</v>
      </c>
      <c r="E5">
        <v>0.91754000000000002</v>
      </c>
      <c r="F5">
        <f>'Shotcrete Density'!H4</f>
        <v>6.0867768270360895E+21</v>
      </c>
      <c r="G5">
        <f t="shared" si="1"/>
        <v>5.5848612098786932E+21</v>
      </c>
      <c r="H5">
        <f t="shared" si="2"/>
        <v>1.5752578428369399E-2</v>
      </c>
      <c r="I5">
        <f t="shared" si="3"/>
        <v>63.48167092436519</v>
      </c>
    </row>
    <row r="6" spans="1:9" x14ac:dyDescent="0.2">
      <c r="A6" t="s">
        <v>5</v>
      </c>
      <c r="B6">
        <v>39</v>
      </c>
      <c r="C6">
        <v>2.6539999999999999</v>
      </c>
      <c r="D6">
        <f t="shared" si="0"/>
        <v>2.6539999999999998E-24</v>
      </c>
      <c r="E6">
        <v>0.93258099999999999</v>
      </c>
      <c r="F6">
        <f>'Shotcrete Density'!H5</f>
        <v>6.0241080155131452E+21</v>
      </c>
      <c r="G6">
        <f t="shared" si="1"/>
        <v>5.6179686772152646E+21</v>
      </c>
      <c r="H6">
        <f t="shared" si="2"/>
        <v>1.5987982673171888E-2</v>
      </c>
      <c r="I6">
        <f t="shared" si="3"/>
        <v>62.546977967271467</v>
      </c>
    </row>
    <row r="7" spans="1:9" x14ac:dyDescent="0.2">
      <c r="A7" t="s">
        <v>6</v>
      </c>
      <c r="B7">
        <v>24</v>
      </c>
      <c r="C7">
        <v>3.145</v>
      </c>
      <c r="D7" s="13">
        <f t="shared" si="0"/>
        <v>3.1449999999999997E-24</v>
      </c>
      <c r="E7">
        <v>0.78879999999999995</v>
      </c>
      <c r="F7">
        <f>'Shotcrete Density'!H6</f>
        <v>6.4971716271218591E+21</v>
      </c>
      <c r="G7">
        <f t="shared" si="1"/>
        <v>5.1249689794737225E+21</v>
      </c>
      <c r="H7">
        <f t="shared" si="2"/>
        <v>2.0433604767298247E-2</v>
      </c>
      <c r="I7">
        <f t="shared" si="3"/>
        <v>48.938991009574131</v>
      </c>
    </row>
    <row r="8" spans="1:9" x14ac:dyDescent="0.2">
      <c r="A8" t="s">
        <v>7</v>
      </c>
      <c r="B8">
        <v>55</v>
      </c>
      <c r="C8">
        <v>2.5880000000000001</v>
      </c>
      <c r="D8" s="13">
        <f t="shared" si="0"/>
        <v>2.588E-24</v>
      </c>
      <c r="E8">
        <v>1</v>
      </c>
      <c r="F8">
        <f>'Shotcrete Density'!H7</f>
        <v>9.0129401759791828E+20</v>
      </c>
      <c r="G8">
        <f t="shared" si="1"/>
        <v>9.0129401759791828E+20</v>
      </c>
      <c r="H8">
        <f t="shared" si="2"/>
        <v>2.3325489175434126E-3</v>
      </c>
      <c r="I8">
        <f t="shared" si="3"/>
        <v>428.71555339262818</v>
      </c>
    </row>
    <row r="9" spans="1:9" x14ac:dyDescent="0.2">
      <c r="A9" t="s">
        <v>8</v>
      </c>
      <c r="B9">
        <v>23</v>
      </c>
      <c r="C9">
        <v>2.7</v>
      </c>
      <c r="D9" s="13">
        <f t="shared" si="0"/>
        <v>2.7000000000000001E-24</v>
      </c>
      <c r="E9">
        <v>1</v>
      </c>
      <c r="F9">
        <f>'Shotcrete Density'!H8</f>
        <v>1.3097423418780763E+22</v>
      </c>
      <c r="G9">
        <f t="shared" si="1"/>
        <v>1.3097423418780763E+22</v>
      </c>
      <c r="H9">
        <f t="shared" si="2"/>
        <v>3.5363043230708061E-2</v>
      </c>
      <c r="I9">
        <f t="shared" si="3"/>
        <v>28.278109253098275</v>
      </c>
    </row>
    <row r="10" spans="1:9" x14ac:dyDescent="0.2">
      <c r="A10" t="s">
        <v>9</v>
      </c>
      <c r="B10">
        <v>28</v>
      </c>
      <c r="C10">
        <v>2.99</v>
      </c>
      <c r="D10" s="13">
        <f t="shared" si="0"/>
        <v>2.99E-24</v>
      </c>
      <c r="E10">
        <v>0.92191000000000001</v>
      </c>
      <c r="F10">
        <f>'Shotcrete Density'!H9</f>
        <v>1.3294132425175638E+23</v>
      </c>
      <c r="G10">
        <f t="shared" si="1"/>
        <v>1.2255993624093672E+23</v>
      </c>
      <c r="H10">
        <f t="shared" si="2"/>
        <v>0.39749455951275159</v>
      </c>
      <c r="I10">
        <f t="shared" si="3"/>
        <v>2.5157577030130902</v>
      </c>
    </row>
    <row r="11" spans="1:9" x14ac:dyDescent="0.2">
      <c r="A11" t="s">
        <v>10</v>
      </c>
      <c r="B11">
        <v>1</v>
      </c>
      <c r="C11">
        <v>3.927</v>
      </c>
      <c r="D11" s="13">
        <f t="shared" si="0"/>
        <v>3.9269999999999997E-24</v>
      </c>
      <c r="E11">
        <v>0.99972000000000005</v>
      </c>
      <c r="F11">
        <f>'Shotcrete Density'!H10</f>
        <v>5.3113675696840764E+21</v>
      </c>
      <c r="G11">
        <f t="shared" si="1"/>
        <v>5.3098803867645651E+21</v>
      </c>
      <c r="H11">
        <f t="shared" si="2"/>
        <v>2.0857740446149367E-2</v>
      </c>
      <c r="I11">
        <f t="shared" si="3"/>
        <v>47.9438318154263</v>
      </c>
    </row>
    <row r="12" spans="1:9" x14ac:dyDescent="0.2">
      <c r="A12" t="s">
        <v>11</v>
      </c>
      <c r="B12">
        <v>12</v>
      </c>
      <c r="C12">
        <v>2.3380000000000001</v>
      </c>
      <c r="D12" s="13">
        <f t="shared" si="0"/>
        <v>2.338E-24</v>
      </c>
      <c r="E12">
        <v>0.98839999999999995</v>
      </c>
      <c r="F12">
        <f>'Shotcrete Density'!H11</f>
        <v>4.4567552172428611E+20</v>
      </c>
      <c r="G12">
        <f t="shared" si="1"/>
        <v>4.4050568567228439E+20</v>
      </c>
      <c r="H12">
        <f t="shared" si="2"/>
        <v>1.041989369791381E-3</v>
      </c>
      <c r="I12">
        <f t="shared" si="3"/>
        <v>959.70268890575358</v>
      </c>
    </row>
    <row r="13" spans="1:9" x14ac:dyDescent="0.2">
      <c r="A13" t="s">
        <v>12</v>
      </c>
      <c r="B13">
        <v>16</v>
      </c>
      <c r="C13">
        <v>2.7559999999999998</v>
      </c>
      <c r="D13" s="13">
        <f t="shared" si="0"/>
        <v>2.7559999999999995E-24</v>
      </c>
      <c r="E13">
        <v>0.99738000000000004</v>
      </c>
      <c r="F13">
        <f>'Shotcrete Density'!H12</f>
        <v>4.0150074565388331E+23</v>
      </c>
      <c r="G13">
        <f t="shared" si="1"/>
        <v>4.0044881370027013E+23</v>
      </c>
      <c r="H13">
        <f t="shared" si="2"/>
        <v>1.1065360550221022</v>
      </c>
      <c r="I13">
        <f t="shared" si="3"/>
        <v>0.90372111732050686</v>
      </c>
    </row>
    <row r="14" spans="1:9" s="15" customFormat="1" x14ac:dyDescent="0.2">
      <c r="A14" s="14" t="s">
        <v>35</v>
      </c>
      <c r="F14" s="15">
        <f>SUM(F3:F13)</f>
        <v>6.3461876363432809E+23</v>
      </c>
      <c r="G14" s="15">
        <f>SUM(G3:G13)</f>
        <v>6.1992407858110051E+23</v>
      </c>
      <c r="H14" s="15">
        <f>SUM(H3:H13)</f>
        <v>1.7906954676301003</v>
      </c>
      <c r="I14" s="15">
        <f t="shared" si="3"/>
        <v>0.55844224664479225</v>
      </c>
    </row>
    <row r="15" spans="1:9" s="11" customFormat="1" x14ac:dyDescent="0.2">
      <c r="A15" s="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Shotcrete Density</vt:lpstr>
      <vt:lpstr>Shotcrete Hang</vt:lpstr>
      <vt:lpstr>Norite</vt:lpstr>
      <vt:lpstr>Attenuation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2025-06-17T21:38:16Z</dcterms:modified>
</cp:coreProperties>
</file>