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120" windowWidth="22260" windowHeight="12528"/>
  </bookViews>
  <sheets>
    <sheet name="02" sheetId="1" r:id="rId1"/>
  </sheets>
  <definedNames>
    <definedName name="_xlnm._FilterDatabase" localSheetId="0" hidden="1">'02'!$A$1:$O$75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1" i="1" l="1"/>
  <c r="M24" i="1" l="1"/>
  <c r="M19" i="1"/>
  <c r="G61" i="1" l="1"/>
  <c r="I52" i="1" l="1"/>
  <c r="I43" i="1"/>
  <c r="I13" i="1"/>
</calcChain>
</file>

<file path=xl/sharedStrings.xml><?xml version="1.0" encoding="utf-8"?>
<sst xmlns="http://schemas.openxmlformats.org/spreadsheetml/2006/main" count="391" uniqueCount="145">
  <si>
    <t xml:space="preserve">Asignavimų valdytojas </t>
  </si>
  <si>
    <t>Programa</t>
  </si>
  <si>
    <t>Priemonės kodas</t>
  </si>
  <si>
    <t>Priemonė</t>
  </si>
  <si>
    <t>Finansavimo šaltinis</t>
  </si>
  <si>
    <t>2017 m. patvirtintas planas. Viso</t>
  </si>
  <si>
    <t>2017 m. patvirtintas planas. Skoloms</t>
  </si>
  <si>
    <t>2017 m. patikslintas planas (2017-10-25). Viso</t>
  </si>
  <si>
    <t>2017 m. patikslintas planas (2017-10-25). Skoloms</t>
  </si>
  <si>
    <t>2018 m. poreikis. Viso</t>
  </si>
  <si>
    <t>2018 m. poreikis skoloms</t>
  </si>
  <si>
    <t>2018m. projektas. Viso</t>
  </si>
  <si>
    <t>2018 m. projektas. Skoloms</t>
  </si>
  <si>
    <t>Pastabos</t>
  </si>
  <si>
    <t>Socialinių reikalų ir sveikatos deprtamentas</t>
  </si>
  <si>
    <t>02 programa „Socialinės apsaugos plėtojimas, skurdo bei socialinės atskirties mažinimas“</t>
  </si>
  <si>
    <t>Mokėti socialines išmokas ir kompensacijas (Socialinės pašalpos socialiai pažeidžiamiems asmenims)</t>
  </si>
  <si>
    <t>01</t>
  </si>
  <si>
    <t>Prognozuojamas vidutinis gavėjų skaičiaus 2018 m. apie 7700 gavėjų /mėn. Gavėjų skaičius ir išlaidos didėja dėl nuo 2018 m. sausio 1 d. keičiamo VRP dydžio (nuo 102 Eur iki 122 Eur). 2017 m.planuojamas gavėjų skaičius -  6371 gavėjas/mėn.
Socialinių pašalpų teikimas nepasiturintiems gyventojams.</t>
  </si>
  <si>
    <t>Mokėti socialines išmokas ir kompensacijas (Laidojimo pašalpos mirusiojo, nedeklaravusio gyvenamosios vietos Lietuvos Respublikoje, artimiesiems)</t>
  </si>
  <si>
    <t>Nuo 2016-09-30 įsigaliojus Lietuvos Respublikos paramos mirties atveju įstatymo pakeitimui laidojimo pašalpos mirusiojo, nedeklaravusio gyvenamosios vietos Lietuvos Respublikoje artimiesiems mokamos iš valstybės biudžeto (2017-06-14 Tarybos sprendimu Nr. 1-1003 pašalpos mokėjimas iš savivaldybės biudžeto lėšų tvarka panaikinta). 2017 m. III ketv. sąmata panaikinta. Nepanaudotos lėšos perskirstytos socialinėms paslaugoms.</t>
  </si>
  <si>
    <t>Mokėti socialines išmokas ir kompensacijas (Socialinės paramos teikimas pašalpų forma, siekiant padengti žmonių išlaidas už būsto šildymą, karštą ir geriamąjį vandenį, kreditą bei palūkanas)</t>
  </si>
  <si>
    <t>Vykdyti kokybišką teisės aktais numatytų socialinių išmokų ir kompensacijų mokėjimą (Socialinių išmokų ir kompensacijų mokėjimo administravimas)</t>
  </si>
  <si>
    <t>Atsiskaitymams</t>
  </si>
  <si>
    <t>Socialinių išmokų skyriuje atliekamo patalpų remonto lėšų poreikis darbų tęstinumui 2017 m</t>
  </si>
  <si>
    <t>Teikti vienkartinę paramą socialiai remtiniems asmenims</t>
  </si>
  <si>
    <t>Valgis benamiams</t>
  </si>
  <si>
    <t xml:space="preserve">Asmeninės higienos ir priežiūros paslaugos </t>
  </si>
  <si>
    <t>PSD neapdraustų asmenų gydymo išlaidos</t>
  </si>
  <si>
    <t>Vienišų ir neatpažintų laidojimo išlaidos</t>
  </si>
  <si>
    <t>Vienkartinės pašalpos (SPC)</t>
  </si>
  <si>
    <t xml:space="preserve"> Dienos centro „Šviesa“ išlaikymas</t>
  </si>
  <si>
    <t>Vilniaus m. vaikų ir jaunimo pensiono išlaikymas</t>
  </si>
  <si>
    <t>Valakampių socialinių paslaugų namų  išlaikymas</t>
  </si>
  <si>
    <t>Vilniaus sutrikusio vystymosi kūdikių namų dienos socialinės globos centro išlaikymas</t>
  </si>
  <si>
    <t xml:space="preserve">Programa tęstinė. Lėšų poreikis padidėja: planuojama, kad  Vaikų su negalia dienos globos poskyrį lankys 26 vaikai (4 grupės po 6 vaikus) ir Vaikų su negalia globos (atokvėpio) poskyrį - 4 vaikai (1 grupė).  2017 m. lėšos buvo skirtos Vaikų su negalia dienos globos poskyriui išlaikyti 12 mėn. (2 grupės, 16 vaikų) ir Vaikų su negalia globos poskyriui - 7 mėn. (1 grupė, 4 vaikai).
Planuojama, kad  Vaikų su negalia dienos globos poskyrį lankys 26 vaikai (4 grupės po 6 vaikus) ir Vaikų su negalia globos (atokvėpio) poskyrį - 4 vaikai (1 grupė).  </t>
  </si>
  <si>
    <t>Fabijoniškių socialinių paslaugų namų išlaikymas</t>
  </si>
  <si>
    <t>Socialinių paslaugų asmenų namuose teikimas</t>
  </si>
  <si>
    <t>Vilniaus miesto krizių centro išlaikymas</t>
  </si>
  <si>
    <t>Vilniaus miesto nakvynės namų išlaikymas</t>
  </si>
  <si>
    <t>Vilniaus Žolyno vaikų socialinės globos namų išlaikymas</t>
  </si>
  <si>
    <t>Vilniaus Minties vaikų socialinės globos namų išlaikymas</t>
  </si>
  <si>
    <t xml:space="preserve">Tarybos 2016-12-07 sprendimu Nr. 1-738 ir Tarybos 2017-03-15 sprendimu Nr. 1-844  Vilniaus Minties vaikų socialinės globos namai (31 paslaugų gavėjas) reorganizuoti ir prijungti prie Vilniaus Žolyno vaikų socialinės globos namų. </t>
  </si>
  <si>
    <t>Vilniaus Antakalnio vaikų socialinės globos namų išlaikymas</t>
  </si>
  <si>
    <t>Vilniaus vaikų socialinės globos namų "Gilė" išlaikymas</t>
  </si>
  <si>
    <t>Socialinės paramos centro išlaikymas</t>
  </si>
  <si>
    <t>Socialinių projektų finansavimas, organizacijų rėmimas ir socialinių paslaugų pirkimas (Socialinių renginių, konferencijų, seminarų, akcijų organizavimas)</t>
  </si>
  <si>
    <t>Socialinių renginių, konferencijų, seminarų, akcijų organizavimas (Departamentas), socialinių darbuotojų dienos minėjimas.
40 proc. Vilniaus socialinių paslaugų įstaigų socialinių darbuotojų ir jų padėjėjų  profesinės kvalifikacijos mokymams organizuoti;  konferencijai, skirtai socialinių darbuotojų dienai paminėti.</t>
  </si>
  <si>
    <t>Šeimos paramos centrai (NVO darbas su soc. rizikos šeimomis)</t>
  </si>
  <si>
    <t>2017 m. 3 šeimos paramos centrams AD įsakymu skirta 137,3 tūkst. Eur.</t>
  </si>
  <si>
    <t xml:space="preserve">Globėjų tarnybos </t>
  </si>
  <si>
    <t>Globėjų (įtėvių) mokymai GIMK</t>
  </si>
  <si>
    <t xml:space="preserve">Maitinimo paslaugos nepasiturintiems asmenims </t>
  </si>
  <si>
    <t>2017-2019 m. AD įsakymu 4 valgykloms skirta 305,1 tūkst. Eur, iš jų 2017 m. - 101,7 tūkst. Eur.</t>
  </si>
  <si>
    <t>Apnakvindinimo paslaugos soc. rizikos asmenims</t>
  </si>
  <si>
    <t>AD įsakymu VA Caritui 2017 m. skirta 78,8 tūkst. Eur.</t>
  </si>
  <si>
    <t>Asmeninės higienos ir priežiūros paslaugos benamiams ir elgetaujantiems asmenims (dušas)</t>
  </si>
  <si>
    <t>AD įsakymu VA Caritui 2017 m. skirta 12,0 tūkst. Eur.</t>
  </si>
  <si>
    <t>Pagalba slaugant artimuosius namuose</t>
  </si>
  <si>
    <t>AD įsakymu Lietuvos Raudonojo Kryžiaus draugijos Vilniaus skyriui 2017 m. skirta 63,0 tūkst. Eur.</t>
  </si>
  <si>
    <t>Užsieniečių socialinės integracijos rėmimas</t>
  </si>
  <si>
    <t>Vilniaus (Kirtimų) romų taboro bendruomenės integracijos į visuomenę programa</t>
  </si>
  <si>
    <t xml:space="preserve">Vaikų dienos centrų paslaugos vaikams, kuriems skirta minimali priežiūros priemonė lankyti dienos centrą ir vaikams, augantiems soc. rizikos šeimose     </t>
  </si>
  <si>
    <t>Įvyko Vaikų dienos centrų projektų finansavimo 2017 metais konkursas, planuojama skelbti papildomą konkursą dienos centrų problematiškiems paaugliams paslaugoms finansuoti.</t>
  </si>
  <si>
    <t xml:space="preserve">Apgyvendinimo paslaugos moterims ir vaikams  </t>
  </si>
  <si>
    <t>AD įsakymu VA Carito Motinos ir vaiko namams 2017-2019 m. skirta 110,0 tūkst. Eur, iš jų 2017 m. - 22,0 tūkst. Eur. Paslaugos bus teikiamos 10 moterų su vaikais, patiriantiems krizę.</t>
  </si>
  <si>
    <t>Intensyvios terapijos (korekcijos) paslaugos elgesio ir emocijų sutrikimus turintiems vaikams nuo 6 iki 12 m.</t>
  </si>
  <si>
    <t>Socialinės priežiūros paslaugos 16-21 m. amžiaus jaunuoliams, netekusiems tėvų globos (palydimoji globa)</t>
  </si>
  <si>
    <t>Prekybos žmonėmis prevencija</t>
  </si>
  <si>
    <t>Dienos socialinės globos paslaugos vaikams, turintiems autizmo ir mišrų sutrikimą</t>
  </si>
  <si>
    <t>Dienos globos paslaugos asmenims su proto negalia</t>
  </si>
  <si>
    <t>Socialinių projektų finansavimas, organizacijų rėmimas ir socialinių paslaugų pirkimas (Viešųjų įstaigų, kurių steigėja arba dalininkė yra savivaldybė, finansavimas), iš jų:</t>
  </si>
  <si>
    <t>VšĮ Markučių  dienos veiklos centro finansavimas</t>
  </si>
  <si>
    <t>Vietų skaičius - 63, paslaugų gavėjų - 63. 100 proc. įstaigos veiklos intensyvumas ir užimtumas.</t>
  </si>
  <si>
    <t>VŠĮ dienos centro "Mes esame" finansavimas</t>
  </si>
  <si>
    <t>Vietų skaičius 60, paslaugų gavėjų 63. 100 proc. įstaigos veiklos intensyvumas ir užimtumas.</t>
  </si>
  <si>
    <t>VšĮ Vyrų krizių ir informacijos centro finansavimas</t>
  </si>
  <si>
    <t>125 paslaugų gavėjai (smurtaujantys vyrai ir jų šeimų nariai)</t>
  </si>
  <si>
    <t>VšĮ "Rastis" finansavimas</t>
  </si>
  <si>
    <t>40 psichosocialinės reabilitacijos paslaugų gavėjų</t>
  </si>
  <si>
    <t>Socialinių projektų finansavimas, organizacijų rėmimas ir socialinių paslaugų pirkimas (Smurto šeimoje prevencija ir pagalba)</t>
  </si>
  <si>
    <t>Smurto šeimoje prevencijai ir pagalbai.
VMS tarybos 2017 m. birželio 14 d.  
sprendimu Nr. 1-1002 patvirtinta Prevencijos ir pagalbos smurtą artimoje aplinkoje patyrusiems asmenims 2017–2021 metų programa ir Veiksmų planas. Jame numatyta skirti finansavimą visuomenės švietimui; pagalbai nukentėjusiems nuo smurto vaikams ir suaugusiems asmenims; smurtinio elgesio keitimo priemonėms; mokymams ir kvalifikacijos tobulinimo kursams įvairių sričių specialistams.</t>
  </si>
  <si>
    <t>Socialinių projektų finansavimas, organizacijų rėmimas ir socialinių paslaugų pirkimas (Socialinės reabilitacijos paslaugos neįgaliems žmonėms bendruomenėje)</t>
  </si>
  <si>
    <t>Skiriant 20 proc. Savivaldybės biudžeto ir 80 proc. valstybės biudžeto lėšų, socialinės reabilitacijos paslaugos bus sutektos  apie 4000 įvairią negalią turinčių asmenų.</t>
  </si>
  <si>
    <t>Socialinių projektų finansavimas, organizacijų rėmimas ir socialinių paslaugų pirkimas (Socialinės globos paslaugos vaikams)</t>
  </si>
  <si>
    <t>Pagalbos pinigai globėjams (rūpintojams)</t>
  </si>
  <si>
    <t>Šeimynų finansavimas</t>
  </si>
  <si>
    <t>Vaikų soc.globa institucijose</t>
  </si>
  <si>
    <t>Socialinių projektų finansavimas, organizacijų rėmimas ir socialinių paslaugų pirkimas (Socialinės globos paslaugos senyvo amžiaus ir neįgaliems  bei  perkamos paslaugos)</t>
  </si>
  <si>
    <t>Socialinės paslaugos.
34 globos namuose teikiamos ilgalaikės socialinės globos paslaugos asmenims be sunkios negalios - 327 asm.</t>
  </si>
  <si>
    <t>Socialinių paslaugų teikimo infrastruktūros optimizavimas ir teikiamų paslaugų kokybės gerinimas (Vaikų globos sistemos pertvarka)</t>
  </si>
  <si>
    <t>75 proc. Savivaldybės vaikų socialinės globos namų vaikų gyvens bendruomenėje. Asignavimai numatomi pastatų ir patalpų įrengimui, išformuojant vaikų globos namus "Gilė".</t>
  </si>
  <si>
    <t>Miesto ūkio ir transporto departamentas</t>
  </si>
  <si>
    <t xml:space="preserve">Išmokėti kompensaciją vežėjams          </t>
  </si>
  <si>
    <t>Kompensuoti nuostolius dėl keleivių vežimo vietinio reguliaraus susisiekimo maršrutais</t>
  </si>
  <si>
    <t>Švietimo, kultūros ir sporto departamentas</t>
  </si>
  <si>
    <t>Specialiojo lopšelio-darželio „Čiauškutis“ dienos centro išlaikymas</t>
  </si>
  <si>
    <t xml:space="preserve">Darbuotojų darbo apmokėjimo sąlygų ir dydžių pasikeitimas pagal Lietuvos Respublikos valstybės ir savivaldybių įstaigų darbuotojų įstatymą Nr.XIII-198 </t>
  </si>
  <si>
    <t>Išmokėti kompensaciją</t>
  </si>
  <si>
    <t xml:space="preserve">Mokinių važiavimo išlaidos kompensuojamos vadovaujantis LR Transporto lengvatų įstatymo 6 str. ir Vilniaus miesto savivaldybės tarybos 2013 m. rugsėjo 25 d.  sprendimu  Nr. 1-1477 patvirtintu Mokinių važiavimo organizavimo ir išlaidų kompensavimo tvarkos aprašu.   2018 m. planuojama kompensuoti važiavimo išlaidas 220 mokinių. Vidutiniškai per metus vieno mokinio važiavimo išlaidoms kompensuoti reikia 154 Eur.   Taip pat numatomos lėšos (37,9 tūkst. Eur) mokinių pavėžėjimui iš romų taboro į ugdymo įstaigas. </t>
  </si>
  <si>
    <t>Išmokėti gamybos išlaidas</t>
  </si>
  <si>
    <t xml:space="preserve"> Mažėja socialiai remtinų mokinių skaičius, kuriems yra skiriamas nemokamas maitinimas. Gamybos išlaidų dydis - 13 proc. nuo maisto produktams įsigyti skirtų lėšų (2014-07-15 administracijos direktoriaus įsak. Nr. 30-1914).</t>
  </si>
  <si>
    <t>Investicinė programa</t>
  </si>
  <si>
    <t>Išlaidų detalizavimas/investicinis projektas</t>
  </si>
  <si>
    <t xml:space="preserve">Tęstinė priemonė.  Lėšos bus naudojamos LR Transporto lengvatų įstatymu ir Savivaldybės tarybos sprendimu nustatytų lengvatų už keleivių vežimą kompensavimui ir 2017 m. skoloms apmokėti.
</t>
  </si>
  <si>
    <t>Kūdikio kraitelis</t>
  </si>
  <si>
    <t xml:space="preserve">Vienkartinė parama bei socialinės pašalpos išimties tvarka socialiai pažeidžiamiems asmenims (Departamentas), maitinimo, asmeninės higienos paslaugos, neatpažintų asmenų laidojimas, neapdraustų sveikatos draudimu gydymo išlaidos.
</t>
  </si>
  <si>
    <t>Poreikis DUF ir socialinio draudimo įmokoms didėja  212,4 tūkst. Eur pagal 2017-01-17 LR Valstybės ir savivaldybių įstaigų darbuotojų darbo apmokėjimo įstatymą Nr.XIII-198 vykdant Vilniaus miesto savivaldybės mero pavaduotojo pasitarimo Socialinių reikalų ir sveikatos departamento klausimais protokolinį pavedimą (2017-10- protokolas Nr. 28-439/17(1.2.13-T1))
Vietų skaičius - 97; paslaugų gavėjų - 135 (39 ilgalaikės socialinės globos; 42 trumpalaikės globos; 44 apgyv. savarankiško gyvenimo namuose; 10 grupinio gyvenimo namuose). 100 proc. vietų užimtumas ir įstaigos veiklos intensyvumas. Finansavimas: DUF ir socialinio draudimo įmokos - 760,0 tūkst. Eur.</t>
  </si>
  <si>
    <t>Poreikis DUF ir socialinio draudimo įmokoms didėja  173,0 tūkst. Eur pagal 2017-01-17 LR Valstybės ir savivaldybių įstaigų darbuotojų darbo apmokėjimo įstatymą Nr.XIII-198 vykdant Vilniaus miesto savivaldybės mero pavaduotojo pasitarimo Socialinių reikalų ir sveikatos departamento klausimais protokolinį pavedimą (2017-10- protokolas Nr. 28-439/17(1.2.13-T1)). Daugiau lėšų 2018 metams reikės, nes įstaigos socialiniai darbuotojai jauno amžiaus, didesnė dalis jų studijuoja, tad baigus studijas bei pristačius diplomus, reikės perskaičiuot šių darbuotojų darbo užmokestį. Taip pat, didės, kai kurių darbuotojų darbo stažas, todėl reikės skaičiuoti darbo užmokestį pagal kitas lenteles (pagal darbo stažą). Be to darbuotojai bus įvertinti iškėlus metinius uždavinius. Jei daug darbuotojų bus įvertinti gerai arba l. gerai, - reikės papildomų lėšų kintamajai daliai mokėti. 2018 metais neplanuojamos lėšos darbo užmokesčiui iš tikslinės dotacijos lėšų , 2017 metams šioje sąmatoje yra patvirtinta darbo užmokesčiui 10,0 tūkst. Eurų.
41 paslaugų gavėjas. Finansavimas: DUF ir socialinio draudimo įmokos - 667,3 tūkst. Eur, prekės ir paslaugos - 82,3 tūkst. Eur, 1,9 tūkst. Eur darbdavio socialinė parama pinigais.</t>
  </si>
  <si>
    <t>Vienkartinė parama bei socialinės pašalpos išimties tvarka socialiai pažeidžiamiems asmenims (Departamentas), maitinimo, asmeninės higienos paslaugos, neatpažintų asmenų laidojimas, neapdraustų sveikatos draudimu gydymo išlaidos.</t>
  </si>
  <si>
    <t xml:space="preserve">Gavėjų skaičius ir  išlaidos didėja dėl nuo 2017 m. birželio 1 d. nustatyto kompensavimo dydžio 10 proc. (buvo 20 proc.), nuo 2018 m. sausio 1 d. keičiamo VRP dydžio (nuo 102 Eur iki 122 Eur). 2018 m. prognozuojamas vidutinis gavėjų skaičiaus - 23360 gavėjų per mėn. Planuojamas 2017 m. gavėjų skaičius  per mėn. - 11680.
Kompensavimas nepasiturintiems gyventojams - 3434,0 tūkst. Eur., iš jų: kompensacijoms už išlaidas būsto šildymui - 2700,0 tūkst. Eur., kompensacijoms už išlaidas karštam vandeniui - 300,0 tūkst. eur, kompensacijoms už išlaidas geriamam vandeniui - 34,0 tūkst. Eur., kompensacijoms kreditui daugiabučiam namui atnaujinti (modernizuoti) ir palūkanoms apmokėti - 400,0 tūkst. Eur.  </t>
  </si>
  <si>
    <t>Archyve dirbančių darbuotojų darbo sąlygų gerinimui (keltuvo įrengimas)</t>
  </si>
  <si>
    <t>Sutartis dėl keltuvų pirkimo ir įrengimo dar nepasirašyta. Konkursą laimėjusi įmonė informavo, kad keltuvai bus nupirkti ir įrengti 2018 metais.</t>
  </si>
  <si>
    <t xml:space="preserve">UAB Vilniaus vystymo kompanija įsipareigojo organizuoti visus su statinio projektavimo ir statybos valdymu susijusius darbus, organizuoti viešuosius pirkimus, vykdyti techninę priežiūrą ir atlikti visus kitus būtinus veiksmus.
Socialinių išmokų skyriaus asmenų aptarnavimo centralizavimui Kauno g. 3 įgyvendinti, patalpų remontui (2017-05-25 Mero pavaduotojo pasitarimo Socialinių reikalų ir sveikatos departamento klausimais protokolas Nr. 28-283/17-(1.2.13-T1).
Einamasis remontas – 40,0 tūkst. Eur.
Kapitalinis patalpų remontas (centralizavimui įgyvendinti) – 124,0 tūkst. Eur
Kompiuterinio ir elektros tinklo remonto paslaugos (tiekėjas UAB Elektromonteris) - 0,4 tūkst. Eur. </t>
  </si>
  <si>
    <t>Tęstinė priemonė. Lėšos bus naudojamos  2017 m. skoloms apmokėti.</t>
  </si>
  <si>
    <t xml:space="preserve"> Lėšų už teikiamas paslaugas surinkimas ir panaudojimas (Dienos centras „Šviesa“)</t>
  </si>
  <si>
    <t>Lėšų už teikiamas paslaugas surinkimas ir panaudojimas (Vilniaus m. vaikų ir jaunimo pensiono išlaikymas)</t>
  </si>
  <si>
    <t xml:space="preserve"> Lėšų už teikiamas paslaugas surinkimas ir panaudojimas (Valakampių socialinių paslaugų namų  išlaikymas)</t>
  </si>
  <si>
    <t xml:space="preserve"> Socialinių paslaugų įstaigų rekonstrukcija, renovacija bei materialinės bazės atnaujinimas (Intensyvios terapijos (korekcijos) centro emocijų ir elgesio sutrikimų turintiems vaikams įkūrimas (Svajonių g. 56) </t>
  </si>
  <si>
    <t xml:space="preserve"> Socialinių paslaugų įstaigų rekonstrukcija, renovacija bei materialinės bazės atnaujinimas (Labdaros valgyklos Gardino g. 2 rekonstrukcija) </t>
  </si>
  <si>
    <t xml:space="preserve"> Socialinių paslaugų įstaigų rekonstrukcija, renovacija bei materialinės bazės atnaujinimas (Nakvynės namų A. Kojelavičiaus g. 50 rekonstrukcija)</t>
  </si>
  <si>
    <t xml:space="preserve">Atsiskaitymams su  AB Lietuvos paštu; išlaidos bankams, teismams;  už socialinės paramos apskaitos sistemos Parama priežiūrą ir modernizavimą (paslaugos teikėjas UAB Nevda). 
AB Lietuvos pašto išlaidos - 7,3 tūkst. Eur. UAB Nevda - 11,0 tūkst. Eur. Teismo išlaidos - 1,1 tūkst.Eur. Banko išlaidos - 1,2 tūkst. Eur. Techninio darbo projekto parengimo paslauga  - 33,0 tūkst. Eur.                                                                                                                   </t>
  </si>
  <si>
    <t>Tęstinė priemonė. Lėšos bus naudojamos kompensuoti nuostolius dėl keleivių vežimo vietinio reguliaraus susisiekimo maršrutais.</t>
  </si>
  <si>
    <t>Kasmet socialinės rizikos ir socialinių įgūdžių stokojančiose šeimose vidutiniškai gimsta 75 vaikai, kurių aprūpinimui numatoma skirti po 180 Eur.</t>
  </si>
  <si>
    <t>Poreikis DUF ir socialinio draudimo įmokoms didėja  157,4 tūkst. Eur pagal 2017-01-17 LR Valstybės ir savivaldybių įstaigų darbuotojų darbo apmokėjimo įstatymą Nr.XIII-198 vykdant Vilniaus miesto savivaldybės mero pavaduotojo pasitarimo Socialinių reikalų ir sveikatos departamento klausimais protokolinį pavedimą (2017-10- protokolas Nr. 28-439/17(1.2.13-T1)).
Vietų skaičius - 76; paslaugų gavėjai: 75 ilgalaikės socialinės globos paslaugos; 10 trumpalaikės globos; 3 dienos globos. 100 proc. vietų užimtumas ir įstaigos veiklos intensyvumas. Finansavimas: DUF ir, socialinio draudimo įmokos - 745,3 tūkst. Eur.</t>
  </si>
  <si>
    <t>Poreikis DUF ir socialinio draudimo įmokoms didėja  187,9 tūkst. Eur pagal 2017-01-17 LR Valstybės ir savivaldybių įstaigų darbuotojų darbo apmokėjimo įstatymą Nr.XIII-198 vykdant Vilniaus miesto savivaldybės mero pavaduotojo pasitarimo Socialinių reikalų ir sveikatos departamento klausimais protokolinį pavedimą (2017-10- protokolas Nr. 28-439/17(1.2.13-T1)).
Vietų skaičius - 74; paslaugų gavėjų  95 (34 dienos socialinės globos; 16 trumpalaikės globos; 45 apgyvendinimo savarankiško gyvenimo namuose). 100 proc. vietų užimtumas ir įstaigos veiklos intensyvumas. Finansavimas: DUF ir socialinio draudimo įmokos - 502,4 tūkst. Eur, prekės ir paslaugos - 22,2 tūkst. Eur., darbdavio socialinė parama pinigais 0,6 tūkst. Eur.</t>
  </si>
  <si>
    <t>Poreikis DUF ir socialinio draudimo įmokoms didėja   459,3 tūkst. Eur pagal 2017-01-17 LR Valstybės ir savivaldybių įstaigų darbuotojų darbo apmokėjimo įstatymą Nr.XIII-198. Darbo užmokesčio fondas padidėjo dėl 38 etatų integralios pagalbos darbuotojų, pasibaigus ES programai " Integralios pagalbos teikimas namuose" nuo spalio 01 d. prijungimo prie 6000460 sąmatos ir bus finansuojama savivaldybės lėšomis. Pasibaigus ES finansuojamam projektui " Integralios pagalbos teikimas namuose", 3 mėn. iki metų galo automobiliai bus išlaikomi iš savivaldybės biudžeto lėšų ( kuras, draudimas, priežiūra), finansavimo poreikis transporto išlaikymui yra 5,0 tūkst. Eur. Kvalifikacijos kėlimui finansavimo poreikis 3,6 tūkst. Eur. Apie 60 darbuotojų, teikiančių paslaugas namuose,  planuojama leisti į seminarus : "Asmeninė motyvacija", " Emocijų ir streso valdymas", " Konfliktų sprendimas"
1424 asmenims suteiktos pagalbos į namus paslaugos; 164 - dienos globos namuose  paslaugos. 100 proc.  įstaigos veiklos intensyvumas. Finansavimas: DUF ir socialinio draudimo įmokos - 1899,9 tūkst. Eur, prekės ir paslaugos - 65,0 tūkst. Eur, darbdavio socialinė parama pinigais - 1,2 tūkst. Eur.</t>
  </si>
  <si>
    <t>Poreikis DUF ir socialinio draudimo įmokoms didėja 166,6  tūkst. Eur pagal 2017-01-17 LR Valstybės ir savivaldybių įstaigų darbuotojų darbo apmokėjimo įstatymą Nr.XIII-198 vykdant Vilniaus miesto savivaldybės mero pavaduotojo pasitarimo Socialinių reikalų ir sveikatos departamento klausimais protokolinį pavedimą (2017-10- protokolas Nr. 28-439/17(1.2.13-T1)). Ilgalaikio materialiojo turto einamajam remontui 2018 m. planuojama asignavimų 58,0 tūkst. Eur daugiau. Planuojamas pastato (Vytenio g.) I ir III aukštų bei  stogo remontas
Vietų skaičius - 103; paslaugų gavėjų - 527 (130 laikino apnakvindinimo Paramos moterims ir šeimai tarnyboje; 179 apgyvendinimo; 199 - trumpalaikės globos vaikams; 19 - laikino apnakvindinimo krizinėse situacijose atsidūrusioms moterims ir vaikams). 100 proc. vietų užimtumas ir įstaigos veiklos intensyvumas. Finansavimas: DUF ir socialinio draudimo įmokos - 699,0 tūkst. Eur, prekės ir paslaugos - 166,0 tūkst. Eur, darbdavio socialinė parama pinigais - 1,9 tūkst. eur.</t>
  </si>
  <si>
    <r>
      <t xml:space="preserve">Poreikis DUF ir socialinio draudimo įmokoms didėja 244,8 tūkst. Eur pagal 2017-01-17 LR Valstybės ir savivaldybių įstaigų darbuotojų darbo apmokėjimo įstatymą Nr.XIII-198 vykdant Vilniaus miesto savivaldybės mero pavaduotojo pasitarimo Socialinių reikalų ir sveikatos departamento klausimais protokolinį pavedimą (2017-10- protokolas Nr. 28-439/17(1.2.13-T1)) ir dėl DUF ir socialinio draudimo įmokų padidėjimo, įsteigus soc.tarnybos  papildomas pareigybes nuo 2017-07-01. Dėl "Vilniečio" kortelių papildymo metams finansavimo poreikis didėja 25,5 tūkst. Eur.
Vietų skaičius - 300; paslaugų gavėjų 5817 (210 v. - 328 asm.; 60 v. - 468 asm.; 30 v. "Sala" - 5021 asm.). Finansavimas: </t>
    </r>
    <r>
      <rPr>
        <sz val="10"/>
        <rFont val="Calibri"/>
        <family val="2"/>
        <charset val="186"/>
        <scheme val="minor"/>
      </rPr>
      <t>DUF ir socialinio draudimo įmokos - 983,5 tūkst. Eur, prekės ir paslaugos - 163,5 tūkst. Eur, 3,0 tūkst. Eur - darbdavio socialinė parama pinigais.</t>
    </r>
  </si>
  <si>
    <r>
      <t xml:space="preserve">Poreikis DUF ir socialinio draudimo įmokoms padidėjo 586,7 tūkst. Eur, nes  nuo 2017.06.01 prie Žolyno vaikų socialinės globos namų prijungti Minties vaikų socialinės globos namai. Padidėjo darbuotojų sk.  nuo 27 pareigybių iki 63. Padidėjo globotinių sk. nuo 30 vaikų iki 60. Tuo pačiu išaugo ir išlaidos skirtos globotinų išlaikymui mitybai bei medikamentams 96,7 tūkst. Eur. Taip pat išaugo išlaidos ir darbuotojų sveikatos tikrinimui.Transporto išlaikymui reikalingos papildomos lėšos , nes padidėjo transporto ūkis: išaugo naudojamų automobilių skaičius, tam reikalingos lėšos kurui bei transporto remontui ir  draudimui 6,7 tūkst. Eur. Pagal patvirtintus maksimalius normatyvus aprangai ir patalynei bei spaudiniams  padidėjus globotinių skaičiui, išaugo ir poreikis išlaidoms 6,2 tūkst. Eur. Kitoms prekėms padidėjusi išlaidų suma bus skirta dar 2 šeimynų įsikūrimui. Bus perkami baldai, buitinė technika,santechnikos įranga, įvairios namų apyvokos bei ūkinės  prekės reikalingos įrengti būstus, reikalinga papildomai 38,9 tūkst. Eur. Padidėjo šeimynų skaičius nuo 3 iki 7. Šeimynos gyvena atskiruose butuose. Reikia papildomai finansavimo už komunalines paslaugas apmokėti 50,3 tūkst. Eur.
100 proc. Žolyno vaikų socialinės globos namų vaikų gyvena bendruomenėje. </t>
    </r>
    <r>
      <rPr>
        <sz val="10"/>
        <rFont val="Calibri"/>
        <family val="2"/>
        <charset val="186"/>
        <scheme val="minor"/>
      </rPr>
      <t>Finansavimas: DUF socialinio draudimo įmokos -  846,6 tūkst. Eur, prekės ir paslaugos - 173,8 tūkst. Eur.</t>
    </r>
  </si>
  <si>
    <r>
      <t xml:space="preserve">Poreikis DUF ir socialinio draudimo įmokoms didėja  215,9 tūkst. Eur pagal 2017-01-17 LR Valstybės ir savivaldybių įstaigų darbuotojų darbo apmokėjimo įstatymą Nr.XIII-198 vykdant Vilniaus miesto savivaldybės mero pavaduotojo pasitarimo Socialinių reikalų ir sveikatos departamento klausimais protokolinį pavedimą (2017-10- protokolas Nr. 28-439/17(1.2.13-T1)). Didėja poreikis darbo užmokesčiui, nes nuo 2017-02-01 įsigaliojo nauji biudžetinių įstaigų darbuotojų koeficientai. Nuo 2018 metų bus rekalingos papildomos lėšos kintamąjai daliai mokėti, tuo tarpu valstybės biudžeto dotacija mokama, atsižvelgiant į turimų vaikų skaičių, kuriems valstybės globa skirta iki 2007 m., mažės, nes vaikai išleidžiami į savarankišką gyvenimą. Dėl šios priežasties iš valstybės biudžeto 2018 m. bus skirta mažiau lėšų nei 2017 metais.
28 paslaugų gavėjai. </t>
    </r>
    <r>
      <rPr>
        <sz val="10"/>
        <rFont val="Calibri"/>
        <family val="2"/>
        <charset val="186"/>
        <scheme val="minor"/>
      </rPr>
      <t>Finansavimas: DU ir socialinio draudimo įmokos - 524,0 tūkst. Eur, prekės ir paslaugos - 61,2 tūkst. Eur.</t>
    </r>
  </si>
  <si>
    <t>Poreikis DUF ir socialinio draudimo įmokoms didėja  702,1 tūkst. Eur pagal 2017-01-17 LR Valstybės ir savivaldybių įstaigų darbuotojų darbo apmokėjimo įstatymą Nr.XIII-198 vykdant Vilniaus miesto savivaldybės mero pavaduotojo pasitarimo Socialinių reikalų ir sveikatos departamento klausimais protokolinį pavedimą (2017-10- protokolas Nr. 28-439/17(1.2.13-T1)). Vadovaujantis  minėtu įstatymu, atsižvelgiant į darbuotojų išsilavinimą ir stažą, atsiranda galimybė objektyviau skirti pagrindinės darbo užmokesčio dalies koeficientą. Dėl to padidėja pagrindinės dalies fondas. 
 Dėl teigiamų pokyčių išbrauktų iš socialinės rizikos šeimų sąrašo skaičius - 10 proc. didesnis negu 2017 m. Dėl intensyvesnio darbo su socialinės rizikos šeimomis paimtų iš pavojingų sąlygų vaikų bei įrašytų į socialinės rizikos šeimų sąrašą skaičius didės 10 proc. Vietų skaičius apgyvendinimo savarankiško gyvenimo namuose - 28; paslaugų gavėjų - 33. Specialiųjų poreikių lygio nustatymas - 1400 asm.; neįgaliojo pažymėjimo išdavimas - 2000 asm.; socialinės globos ir socialinės priežiūros paslaugų poreikio nustatymas - 290; finansinių galimybių mokėti už socialines paslaugas vertinimas - 700; buities ir gyvenimo sąlygų patikrinimo aktų dėl globos (rūpybos) nustatymo sudarymas - 250 aktų; globos (rūpybos) kontrolės vykdymas - 800 asm. 40 proc. psichikos negalią turinčių neįgaliųjų,  kuriems teikiamos dienos centro paslaugos, įsidarbins; 20 proc. - užsiregistruos darbo biržoje; 10 proc. - dalyvaus profesinės reabilitacijos programose. Transporto paslaugų gavėjų skaičius - 336. Finansavimas: DUF ir socialinio draudimo įmokos - 2304,6 tūkst. eur, prekės ir paslaugos - 49,7 tūkst. Eur, darbdavio socialinė parama pinigais - 1,2 tūkst. Eur.</t>
  </si>
  <si>
    <t>Pirminis finansavimo poreikis projektui 2018 m. iš savivaldybės biudžeto lėšų buvo numatytas 393,7 tūkst. Eur. Savivaldybės dalį pavyko sumažinti, suderinus  su VRM ir SRDM projekto intensyvumą. Savivaldybės lėšų poreikis (15 %) visam projektui - 295 373,07 Eur, likus tai pačiai projekto vertei- 1 969 153,82 Eur.
Savivaldybės dalį pavyko sumažinti 633 101, 70 Eur su VRM ir SRDM suderinus projekto intensyvumą.</t>
  </si>
  <si>
    <t>Poreikis DUF ir socialinio draudimo įmokoms didėja  211,2 tūkst. Eur pagal 2017-01-17 LR Valstybės ir savivaldybių įstaigų darbuotojų darbo apmokėjimo įstatymą Nr.XIII-198 ir vykdant Vilniaus miesto savivaldybės mero pavaduotojo pasitarimo Socialinių reikalų ir sveikatos departamento klausimais protokolinį pavedimą (2017-10- protokolas Nr. 28-439/17(1.2.13-T1)). Didėja išlaidos mitybai 3,0 tūkst. Eur, nes padidėjo lankytojų skaičius ir didėja maisto produktų kainos. Didėja transporto išlaikymo išlaidos 1,2 tūkst.Eur dėl padidėjusio lankytojų skaičiaus, padaugėjus nuvažiuojamų km , pabrangusio kuro ir dažno automobilių remonto.
Vietų skaičius - 72; paslaugų gavėjų  - 103 (87 dienos socialinės globos, 16 trumpalaikės globos).  100 proc. vietų užimtumas ir įstaigos veiklos intensyvumas. Finansavimas: DUF ir socialinio draudimo įmokos - 693,8 tūkst. Eur, prekės ir paslaugos - 46,9 tūkst. Eur, socialinės išmokos - 3,2 tūkst. Eur.</t>
  </si>
  <si>
    <t>Lėšų už teikiamas paslaugas surinkimas ir panaudojimas (Fabijoniškių socialinių paslaugų namų išlaikymas)</t>
  </si>
  <si>
    <t>Lėšų už teikiamas paslaugas surinkimas ir panaudojimas (Vilniaus miesto krizių centro išlaikymas)</t>
  </si>
  <si>
    <t>Lėšų už teikiamas paslaugas surinkimas ir panaudojimas (Vilniaus miesto nakvynės namų išlaikymas)</t>
  </si>
  <si>
    <t>Lėšų už teikiamas paslaugas surinkimas ir panaudojimas (Socialinės paramos centro išlaikymas)</t>
  </si>
  <si>
    <t>64</t>
  </si>
  <si>
    <t>13</t>
  </si>
  <si>
    <t>Nuo 2017-05-12 paslaugos perkamos iš VšĮ Pal. J. Matulaičio soc. centro 10 asmenų. Paslaugos bus apmokamos iš sąmatos 6000060 (socialinės globos paslaugos vaikams)</t>
  </si>
  <si>
    <t>AD įsakymu VšĮ „CSI Vilnius“ 2017-2019 m. skirta iki 480,6 tūkst. Eur, iš jų 2017 m. - iki 106,1 tūkst. Eur. Paslaugos bus apmokamos iš sąmatos 6000670 ir 6000060 (socialinės globos paslaugos vaikams)</t>
  </si>
  <si>
    <t>Paslaugos bus teikiamos 6 vaikams iš globos namų patalpose Svajonių g. 56 (1 paros įkainis už vaiką 67,32 Eur).Paslaugos bus apmokamos iš sąmatos 6000663 (socialinės globos paslaugos vaikams)</t>
  </si>
  <si>
    <t>Socialinių projektų finansavimas, organizacijų rėmimas ir socialinių paslaugų pirkimas (NVO socialinių projektų finansavimas)</t>
  </si>
  <si>
    <t>Vykdant valstybinį Kovos su prekyba žmonėmis 2017-2019 m. veiksmų planą numatyta prevencinė, šviečiamoji veikla, mokymai soc. darbuotojams, VTAS specialistams, paslaugos bus dalinai finansuojamos iš sąmatos "Smurto šeimoje prevencija ir pagalba"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</si>
</sst>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1" x14ac:knownFonts="1">
    <font>
      <sz val="11"/>
      <color theme="1"/>
      <name val="Calibri"/>
      <family val="2"/>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1"/>
      <color theme="1"/>
      <name val="Calibri"/>
      <family val="2"/>
      <charset val="186"/>
      <scheme val="minor"/>
    </font>
    <font>
      <sz val="10"/>
      <color rgb="FF000000"/>
      <name val="Calibri"/>
      <family val="2"/>
      <charset val="186"/>
      <scheme val="minor"/>
    </font>
    <font>
      <sz val="10"/>
      <name val="Calibri"/>
      <family val="2"/>
      <charset val="186"/>
      <scheme val="minor"/>
    </font>
    <font>
      <sz val="10"/>
      <color theme="1"/>
      <name val="Calibri"/>
      <family val="2"/>
      <charset val="186"/>
      <scheme val="minor"/>
    </font>
    <font>
      <sz val="11"/>
      <name val="Calibri"/>
      <family val="2"/>
      <charset val="186"/>
      <scheme val="minor"/>
    </font>
    <font>
      <sz val="11"/>
      <color rgb="FFFF0000"/>
      <name val="Calibri"/>
      <family val="2"/>
      <charset val="186"/>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5" fillId="0" borderId="0" xfId="0" applyFont="1" applyAlignment="1">
      <alignment vertical="center" wrapText="1"/>
    </xf>
    <xf numFmtId="0" fontId="8" fillId="0" borderId="0" xfId="0" applyFont="1" applyAlignment="1">
      <alignment vertical="center" wrapText="1"/>
    </xf>
    <xf numFmtId="0" fontId="5" fillId="0" borderId="0" xfId="0" applyFont="1"/>
    <xf numFmtId="0" fontId="5" fillId="0" borderId="0" xfId="0" applyFont="1" applyAlignment="1">
      <alignment horizontal="center" vertical="center"/>
    </xf>
    <xf numFmtId="164" fontId="5" fillId="0" borderId="0" xfId="0" applyNumberFormat="1" applyFont="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wrapText="1"/>
    </xf>
    <xf numFmtId="0" fontId="5" fillId="0" borderId="1" xfId="0" applyFont="1" applyBorder="1" applyAlignment="1">
      <alignment horizontal="center" vertical="center" wrapText="1"/>
    </xf>
    <xf numFmtId="0" fontId="8" fillId="0" borderId="1" xfId="0" applyFont="1" applyBorder="1" applyAlignment="1">
      <alignment vertical="center" wrapText="1"/>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xf numFmtId="0" fontId="7" fillId="0" borderId="1" xfId="0" applyFont="1" applyBorder="1" applyAlignment="1">
      <alignment vertical="center" wrapText="1"/>
    </xf>
    <xf numFmtId="0" fontId="5" fillId="0" borderId="1" xfId="0" applyFont="1" applyFill="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5" fillId="2" borderId="1" xfId="0" applyFont="1" applyFill="1" applyBorder="1" applyAlignment="1">
      <alignment horizontal="center" vertical="center"/>
    </xf>
    <xf numFmtId="0" fontId="8" fillId="2" borderId="1" xfId="0" applyFont="1" applyFill="1" applyBorder="1" applyAlignment="1">
      <alignment vertical="center" wrapText="1"/>
    </xf>
    <xf numFmtId="0" fontId="7" fillId="0" borderId="1" xfId="0" quotePrefix="1" applyFont="1" applyFill="1" applyBorder="1" applyAlignment="1">
      <alignment horizontal="left" vertical="center" wrapText="1"/>
    </xf>
    <xf numFmtId="165" fontId="7" fillId="0" borderId="1" xfId="0" applyNumberFormat="1" applyFont="1" applyFill="1" applyBorder="1" applyAlignment="1">
      <alignment horizontal="center" vertical="center"/>
    </xf>
    <xf numFmtId="49" fontId="7" fillId="0" borderId="1" xfId="0" quotePrefix="1" applyNumberFormat="1" applyFont="1" applyFill="1" applyBorder="1" applyAlignment="1">
      <alignment horizontal="left" vertical="center" wrapText="1"/>
    </xf>
    <xf numFmtId="0" fontId="5" fillId="2" borderId="1" xfId="0" applyFont="1" applyFill="1" applyBorder="1" applyAlignment="1">
      <alignment vertical="center" wrapText="1"/>
    </xf>
    <xf numFmtId="0" fontId="4" fillId="0" borderId="1" xfId="0" applyFont="1" applyBorder="1" applyAlignment="1">
      <alignment vertical="center" wrapText="1"/>
    </xf>
    <xf numFmtId="164" fontId="5" fillId="0" borderId="1" xfId="0" applyNumberFormat="1" applyFont="1" applyBorder="1" applyAlignment="1">
      <alignment horizontal="center" vertic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49" fontId="3" fillId="0" borderId="1" xfId="0" quotePrefix="1" applyNumberFormat="1" applyFont="1" applyBorder="1" applyAlignment="1">
      <alignment horizontal="center" vertical="center"/>
    </xf>
    <xf numFmtId="49" fontId="5" fillId="0" borderId="1" xfId="0" applyNumberFormat="1" applyFont="1" applyBorder="1" applyAlignment="1">
      <alignment vertical="center" wrapText="1"/>
    </xf>
    <xf numFmtId="49" fontId="2" fillId="0" borderId="1" xfId="0" applyNumberFormat="1" applyFont="1" applyBorder="1" applyAlignment="1">
      <alignment horizontal="center" vertical="center"/>
    </xf>
    <xf numFmtId="0" fontId="2" fillId="0" borderId="1" xfId="0" applyFont="1" applyBorder="1" applyAlignment="1">
      <alignment vertical="center" wrapText="1"/>
    </xf>
    <xf numFmtId="0" fontId="1" fillId="0" borderId="1" xfId="0" applyFont="1" applyBorder="1" applyAlignment="1">
      <alignment vertical="center" wrapText="1"/>
    </xf>
    <xf numFmtId="0" fontId="10" fillId="0" borderId="1" xfId="0" applyFont="1" applyBorder="1" applyAlignment="1">
      <alignment horizontal="center" vertical="center"/>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O79"/>
  <sheetViews>
    <sheetView tabSelected="1" zoomScaleNormal="100" workbookViewId="0">
      <selection activeCell="M72" sqref="M72:M74"/>
    </sheetView>
  </sheetViews>
  <sheetFormatPr defaultColWidth="8.88671875" defaultRowHeight="14.4" x14ac:dyDescent="0.3"/>
  <cols>
    <col min="1" max="1" width="14" style="1" customWidth="1"/>
    <col min="2" max="2" width="13.6640625" style="1" customWidth="1"/>
    <col min="3" max="3" width="9.6640625" style="1" customWidth="1"/>
    <col min="4" max="4" width="37.33203125" style="1" customWidth="1"/>
    <col min="5" max="5" width="25.5546875" style="1" customWidth="1"/>
    <col min="6" max="12" width="8.88671875" style="4"/>
    <col min="13" max="13" width="12.109375" style="4" customWidth="1"/>
    <col min="14" max="14" width="16.5546875" style="3" customWidth="1"/>
    <col min="15" max="15" width="80" style="2" customWidth="1"/>
    <col min="16" max="16384" width="8.88671875" style="3"/>
  </cols>
  <sheetData>
    <row r="1" spans="1:15" ht="86.4" x14ac:dyDescent="0.3">
      <c r="A1" s="6" t="s">
        <v>0</v>
      </c>
      <c r="B1" s="6" t="s">
        <v>1</v>
      </c>
      <c r="C1" s="6" t="s">
        <v>2</v>
      </c>
      <c r="D1" s="6" t="s">
        <v>3</v>
      </c>
      <c r="E1" s="6" t="s">
        <v>103</v>
      </c>
      <c r="F1" s="8" t="s">
        <v>4</v>
      </c>
      <c r="G1" s="8" t="s">
        <v>5</v>
      </c>
      <c r="H1" s="8" t="s">
        <v>6</v>
      </c>
      <c r="I1" s="8" t="s">
        <v>7</v>
      </c>
      <c r="J1" s="8" t="s">
        <v>8</v>
      </c>
      <c r="K1" s="8" t="s">
        <v>9</v>
      </c>
      <c r="L1" s="8" t="s">
        <v>10</v>
      </c>
      <c r="M1" s="8" t="s">
        <v>11</v>
      </c>
      <c r="N1" s="7" t="s">
        <v>12</v>
      </c>
      <c r="O1" s="9" t="s">
        <v>13</v>
      </c>
    </row>
    <row r="2" spans="1:15" ht="115.2" hidden="1" x14ac:dyDescent="0.3">
      <c r="A2" s="6" t="s">
        <v>14</v>
      </c>
      <c r="B2" s="6" t="s">
        <v>15</v>
      </c>
      <c r="C2" s="6">
        <v>2010101</v>
      </c>
      <c r="D2" s="6" t="s">
        <v>16</v>
      </c>
      <c r="E2" s="6"/>
      <c r="F2" s="10" t="s">
        <v>17</v>
      </c>
      <c r="G2" s="11">
        <v>6184</v>
      </c>
      <c r="H2" s="11"/>
      <c r="I2" s="11">
        <v>5814.5</v>
      </c>
      <c r="J2" s="11"/>
      <c r="K2" s="11">
        <v>7765</v>
      </c>
      <c r="L2" s="11"/>
      <c r="M2" s="11">
        <v>7765</v>
      </c>
      <c r="N2" s="12"/>
      <c r="O2" s="9" t="s">
        <v>18</v>
      </c>
    </row>
    <row r="3" spans="1:15" ht="115.2" hidden="1" x14ac:dyDescent="0.3">
      <c r="A3" s="6" t="s">
        <v>14</v>
      </c>
      <c r="B3" s="6" t="s">
        <v>15</v>
      </c>
      <c r="C3" s="6">
        <v>2010101</v>
      </c>
      <c r="D3" s="6" t="s">
        <v>19</v>
      </c>
      <c r="E3" s="6"/>
      <c r="F3" s="10" t="s">
        <v>17</v>
      </c>
      <c r="G3" s="11">
        <v>24.1</v>
      </c>
      <c r="H3" s="11"/>
      <c r="I3" s="11">
        <v>0</v>
      </c>
      <c r="J3" s="11"/>
      <c r="K3" s="11"/>
      <c r="L3" s="11"/>
      <c r="M3" s="11">
        <v>0</v>
      </c>
      <c r="N3" s="12"/>
      <c r="O3" s="9" t="s">
        <v>20</v>
      </c>
    </row>
    <row r="4" spans="1:15" ht="115.2" hidden="1" x14ac:dyDescent="0.3">
      <c r="A4" s="6" t="s">
        <v>14</v>
      </c>
      <c r="B4" s="6" t="s">
        <v>15</v>
      </c>
      <c r="C4" s="6">
        <v>2010101</v>
      </c>
      <c r="D4" s="6" t="s">
        <v>21</v>
      </c>
      <c r="E4" s="6"/>
      <c r="F4" s="10" t="s">
        <v>17</v>
      </c>
      <c r="G4" s="11">
        <v>3669</v>
      </c>
      <c r="H4" s="11"/>
      <c r="I4" s="11">
        <v>2777.7</v>
      </c>
      <c r="J4" s="11"/>
      <c r="K4" s="11">
        <v>3734</v>
      </c>
      <c r="L4" s="11"/>
      <c r="M4" s="11">
        <v>3434</v>
      </c>
      <c r="N4" s="12"/>
      <c r="O4" s="13" t="s">
        <v>110</v>
      </c>
    </row>
    <row r="5" spans="1:15" ht="115.2" hidden="1" x14ac:dyDescent="0.3">
      <c r="A5" s="6" t="s">
        <v>14</v>
      </c>
      <c r="B5" s="6" t="s">
        <v>15</v>
      </c>
      <c r="C5" s="6">
        <v>2010102</v>
      </c>
      <c r="D5" s="6" t="s">
        <v>22</v>
      </c>
      <c r="E5" s="6" t="s">
        <v>23</v>
      </c>
      <c r="F5" s="10" t="s">
        <v>17</v>
      </c>
      <c r="G5" s="14">
        <v>28.5</v>
      </c>
      <c r="H5" s="14"/>
      <c r="I5" s="14">
        <v>28.5</v>
      </c>
      <c r="J5" s="14"/>
      <c r="K5" s="14">
        <v>53.6</v>
      </c>
      <c r="L5" s="11"/>
      <c r="M5" s="11">
        <v>53.6</v>
      </c>
      <c r="N5" s="12"/>
      <c r="O5" s="15" t="s">
        <v>121</v>
      </c>
    </row>
    <row r="6" spans="1:15" ht="146.4" hidden="1" customHeight="1" x14ac:dyDescent="0.3">
      <c r="A6" s="6" t="s">
        <v>14</v>
      </c>
      <c r="B6" s="6" t="s">
        <v>15</v>
      </c>
      <c r="C6" s="6">
        <v>2010102</v>
      </c>
      <c r="D6" s="6" t="s">
        <v>22</v>
      </c>
      <c r="E6" s="6" t="s">
        <v>24</v>
      </c>
      <c r="F6" s="10" t="s">
        <v>17</v>
      </c>
      <c r="G6" s="14">
        <v>186.5</v>
      </c>
      <c r="H6" s="14"/>
      <c r="I6" s="14">
        <v>186.5</v>
      </c>
      <c r="J6" s="14"/>
      <c r="K6" s="14">
        <v>40.4</v>
      </c>
      <c r="L6" s="11"/>
      <c r="M6" s="11">
        <v>40.4</v>
      </c>
      <c r="N6" s="12"/>
      <c r="O6" s="16" t="s">
        <v>113</v>
      </c>
    </row>
    <row r="7" spans="1:15" ht="115.2" hidden="1" x14ac:dyDescent="0.3">
      <c r="A7" s="6" t="s">
        <v>14</v>
      </c>
      <c r="B7" s="6" t="s">
        <v>15</v>
      </c>
      <c r="C7" s="6">
        <v>2010102</v>
      </c>
      <c r="D7" s="6" t="s">
        <v>22</v>
      </c>
      <c r="E7" s="22" t="s">
        <v>111</v>
      </c>
      <c r="F7" s="10" t="s">
        <v>17</v>
      </c>
      <c r="G7" s="14">
        <v>16</v>
      </c>
      <c r="H7" s="14"/>
      <c r="I7" s="14">
        <v>16</v>
      </c>
      <c r="J7" s="14"/>
      <c r="K7" s="17">
        <v>137</v>
      </c>
      <c r="L7" s="11"/>
      <c r="M7" s="11">
        <v>137</v>
      </c>
      <c r="N7" s="12"/>
      <c r="O7" s="16" t="s">
        <v>112</v>
      </c>
    </row>
    <row r="8" spans="1:15" ht="115.2" hidden="1" x14ac:dyDescent="0.3">
      <c r="A8" s="6" t="s">
        <v>14</v>
      </c>
      <c r="B8" s="6" t="s">
        <v>15</v>
      </c>
      <c r="C8" s="6">
        <v>2010103</v>
      </c>
      <c r="D8" s="6" t="s">
        <v>25</v>
      </c>
      <c r="E8" s="6" t="s">
        <v>26</v>
      </c>
      <c r="F8" s="10" t="s">
        <v>17</v>
      </c>
      <c r="G8" s="14">
        <v>17.3</v>
      </c>
      <c r="H8" s="14"/>
      <c r="I8" s="17">
        <v>17.3</v>
      </c>
      <c r="J8" s="14"/>
      <c r="K8" s="14">
        <v>26</v>
      </c>
      <c r="L8" s="11"/>
      <c r="M8" s="11">
        <v>20</v>
      </c>
      <c r="N8" s="12"/>
      <c r="O8" s="18" t="s">
        <v>106</v>
      </c>
    </row>
    <row r="9" spans="1:15" ht="115.2" hidden="1" x14ac:dyDescent="0.3">
      <c r="A9" s="6" t="s">
        <v>14</v>
      </c>
      <c r="B9" s="6" t="s">
        <v>15</v>
      </c>
      <c r="C9" s="6">
        <v>2010103</v>
      </c>
      <c r="D9" s="6" t="s">
        <v>25</v>
      </c>
      <c r="E9" s="6" t="s">
        <v>27</v>
      </c>
      <c r="F9" s="10" t="s">
        <v>17</v>
      </c>
      <c r="G9" s="14">
        <v>89.9</v>
      </c>
      <c r="H9" s="14"/>
      <c r="I9" s="17">
        <v>89.9</v>
      </c>
      <c r="J9" s="14"/>
      <c r="K9" s="14">
        <v>92.2</v>
      </c>
      <c r="L9" s="11"/>
      <c r="M9" s="11">
        <v>80.900000000000006</v>
      </c>
      <c r="N9" s="12"/>
      <c r="O9" s="18" t="s">
        <v>109</v>
      </c>
    </row>
    <row r="10" spans="1:15" ht="115.2" hidden="1" x14ac:dyDescent="0.3">
      <c r="A10" s="6" t="s">
        <v>14</v>
      </c>
      <c r="B10" s="6" t="s">
        <v>15</v>
      </c>
      <c r="C10" s="6">
        <v>2010103</v>
      </c>
      <c r="D10" s="6" t="s">
        <v>25</v>
      </c>
      <c r="E10" s="6" t="s">
        <v>28</v>
      </c>
      <c r="F10" s="10" t="s">
        <v>17</v>
      </c>
      <c r="G10" s="14">
        <v>50.7</v>
      </c>
      <c r="H10" s="14"/>
      <c r="I10" s="17">
        <v>50.7</v>
      </c>
      <c r="J10" s="14"/>
      <c r="K10" s="14">
        <v>50.7</v>
      </c>
      <c r="L10" s="11"/>
      <c r="M10" s="11">
        <v>46.1</v>
      </c>
      <c r="N10" s="12"/>
      <c r="O10" s="18" t="s">
        <v>109</v>
      </c>
    </row>
    <row r="11" spans="1:15" ht="115.2" hidden="1" x14ac:dyDescent="0.3">
      <c r="A11" s="6" t="s">
        <v>14</v>
      </c>
      <c r="B11" s="6" t="s">
        <v>15</v>
      </c>
      <c r="C11" s="6">
        <v>2010103</v>
      </c>
      <c r="D11" s="6" t="s">
        <v>25</v>
      </c>
      <c r="E11" s="6" t="s">
        <v>29</v>
      </c>
      <c r="F11" s="10" t="s">
        <v>17</v>
      </c>
      <c r="G11" s="14">
        <v>65.599999999999994</v>
      </c>
      <c r="H11" s="14"/>
      <c r="I11" s="17">
        <v>65.599999999999994</v>
      </c>
      <c r="J11" s="14"/>
      <c r="K11" s="14">
        <v>72.2</v>
      </c>
      <c r="L11" s="11"/>
      <c r="M11" s="11">
        <v>65.7</v>
      </c>
      <c r="N11" s="12"/>
      <c r="O11" s="18" t="s">
        <v>109</v>
      </c>
    </row>
    <row r="12" spans="1:15" ht="115.2" hidden="1" x14ac:dyDescent="0.3">
      <c r="A12" s="6" t="s">
        <v>14</v>
      </c>
      <c r="B12" s="6" t="s">
        <v>15</v>
      </c>
      <c r="C12" s="6">
        <v>2010103</v>
      </c>
      <c r="D12" s="6" t="s">
        <v>25</v>
      </c>
      <c r="E12" s="6" t="s">
        <v>105</v>
      </c>
      <c r="F12" s="27" t="s">
        <v>17</v>
      </c>
      <c r="G12" s="14"/>
      <c r="H12" s="14"/>
      <c r="I12" s="17"/>
      <c r="J12" s="14"/>
      <c r="K12" s="14">
        <v>20</v>
      </c>
      <c r="L12" s="11"/>
      <c r="M12" s="11">
        <v>13.7</v>
      </c>
      <c r="N12" s="12"/>
      <c r="O12" s="18" t="s">
        <v>123</v>
      </c>
    </row>
    <row r="13" spans="1:15" ht="115.2" hidden="1" x14ac:dyDescent="0.3">
      <c r="A13" s="6" t="s">
        <v>14</v>
      </c>
      <c r="B13" s="6" t="s">
        <v>15</v>
      </c>
      <c r="C13" s="6">
        <v>2010103</v>
      </c>
      <c r="D13" s="6" t="s">
        <v>25</v>
      </c>
      <c r="E13" s="6" t="s">
        <v>30</v>
      </c>
      <c r="F13" s="10" t="s">
        <v>17</v>
      </c>
      <c r="G13" s="14">
        <v>64.3</v>
      </c>
      <c r="H13" s="14"/>
      <c r="I13" s="17">
        <f>64.3+21.6</f>
        <v>85.9</v>
      </c>
      <c r="J13" s="14"/>
      <c r="K13" s="14">
        <v>124.3</v>
      </c>
      <c r="L13" s="11"/>
      <c r="M13" s="11">
        <v>124.3</v>
      </c>
      <c r="N13" s="12"/>
      <c r="O13" s="18" t="s">
        <v>109</v>
      </c>
    </row>
    <row r="14" spans="1:15" ht="181.95" hidden="1" customHeight="1" x14ac:dyDescent="0.3">
      <c r="A14" s="6" t="s">
        <v>14</v>
      </c>
      <c r="B14" s="6" t="s">
        <v>15</v>
      </c>
      <c r="C14" s="6">
        <v>2020101</v>
      </c>
      <c r="D14" s="6" t="s">
        <v>31</v>
      </c>
      <c r="E14" s="6"/>
      <c r="F14" s="10" t="s">
        <v>17</v>
      </c>
      <c r="G14" s="14">
        <v>526.4</v>
      </c>
      <c r="H14" s="14"/>
      <c r="I14" s="14">
        <v>603.6</v>
      </c>
      <c r="J14" s="14"/>
      <c r="K14" s="14">
        <v>817.5</v>
      </c>
      <c r="L14" s="11"/>
      <c r="M14" s="11">
        <v>743.9</v>
      </c>
      <c r="N14" s="12"/>
      <c r="O14" s="9" t="s">
        <v>133</v>
      </c>
    </row>
    <row r="15" spans="1:15" ht="139.94999999999999" hidden="1" customHeight="1" x14ac:dyDescent="0.3">
      <c r="A15" s="6" t="s">
        <v>14</v>
      </c>
      <c r="B15" s="6" t="s">
        <v>15</v>
      </c>
      <c r="C15" s="6">
        <v>2020102</v>
      </c>
      <c r="D15" s="6" t="s">
        <v>32</v>
      </c>
      <c r="E15" s="6"/>
      <c r="F15" s="10" t="s">
        <v>17</v>
      </c>
      <c r="G15" s="11">
        <v>587.9</v>
      </c>
      <c r="H15" s="11"/>
      <c r="I15" s="11">
        <v>546</v>
      </c>
      <c r="J15" s="11"/>
      <c r="K15" s="11">
        <v>819</v>
      </c>
      <c r="L15" s="11"/>
      <c r="M15" s="11">
        <v>745.3</v>
      </c>
      <c r="N15" s="12"/>
      <c r="O15" s="9" t="s">
        <v>124</v>
      </c>
    </row>
    <row r="16" spans="1:15" ht="121.95" hidden="1" customHeight="1" x14ac:dyDescent="0.3">
      <c r="A16" s="6" t="s">
        <v>14</v>
      </c>
      <c r="B16" s="6" t="s">
        <v>15</v>
      </c>
      <c r="C16" s="6">
        <v>2020103</v>
      </c>
      <c r="D16" s="6" t="s">
        <v>33</v>
      </c>
      <c r="E16" s="6"/>
      <c r="F16" s="10" t="s">
        <v>17</v>
      </c>
      <c r="G16" s="11">
        <v>579.1</v>
      </c>
      <c r="H16" s="11"/>
      <c r="I16" s="11">
        <v>629.5</v>
      </c>
      <c r="J16" s="11"/>
      <c r="K16" s="11">
        <v>825.2</v>
      </c>
      <c r="L16" s="11"/>
      <c r="M16" s="11">
        <v>760</v>
      </c>
      <c r="N16" s="12"/>
      <c r="O16" s="9" t="s">
        <v>107</v>
      </c>
    </row>
    <row r="17" spans="1:15" ht="113.4" hidden="1" customHeight="1" x14ac:dyDescent="0.3">
      <c r="A17" s="6" t="s">
        <v>14</v>
      </c>
      <c r="B17" s="6" t="s">
        <v>15</v>
      </c>
      <c r="C17" s="6">
        <v>2020107</v>
      </c>
      <c r="D17" s="6" t="s">
        <v>34</v>
      </c>
      <c r="E17" s="6"/>
      <c r="F17" s="10" t="s">
        <v>17</v>
      </c>
      <c r="G17" s="11"/>
      <c r="H17" s="11"/>
      <c r="I17" s="11"/>
      <c r="J17" s="11"/>
      <c r="K17" s="11">
        <v>303</v>
      </c>
      <c r="L17" s="11"/>
      <c r="M17" s="11">
        <v>275.7</v>
      </c>
      <c r="N17" s="12"/>
      <c r="O17" s="9" t="s">
        <v>35</v>
      </c>
    </row>
    <row r="18" spans="1:15" ht="152.4" hidden="1" customHeight="1" x14ac:dyDescent="0.3">
      <c r="A18" s="6" t="s">
        <v>14</v>
      </c>
      <c r="B18" s="6" t="s">
        <v>15</v>
      </c>
      <c r="C18" s="6">
        <v>2020201</v>
      </c>
      <c r="D18" s="6" t="s">
        <v>36</v>
      </c>
      <c r="E18" s="6"/>
      <c r="F18" s="10" t="s">
        <v>17</v>
      </c>
      <c r="G18" s="11">
        <v>348.9</v>
      </c>
      <c r="H18" s="11"/>
      <c r="I18" s="11">
        <v>357.2</v>
      </c>
      <c r="J18" s="11"/>
      <c r="K18" s="11">
        <v>577.1</v>
      </c>
      <c r="L18" s="11"/>
      <c r="M18" s="11">
        <v>525.20000000000005</v>
      </c>
      <c r="N18" s="12"/>
      <c r="O18" s="9" t="s">
        <v>125</v>
      </c>
    </row>
    <row r="19" spans="1:15" ht="193.95" hidden="1" customHeight="1" x14ac:dyDescent="0.3">
      <c r="A19" s="6" t="s">
        <v>14</v>
      </c>
      <c r="B19" s="6" t="s">
        <v>15</v>
      </c>
      <c r="C19" s="6">
        <v>2020202</v>
      </c>
      <c r="D19" s="6" t="s">
        <v>37</v>
      </c>
      <c r="E19" s="6"/>
      <c r="F19" s="10" t="s">
        <v>17</v>
      </c>
      <c r="G19" s="11">
        <v>1526.5</v>
      </c>
      <c r="H19" s="11"/>
      <c r="I19" s="11">
        <v>1461</v>
      </c>
      <c r="J19" s="11"/>
      <c r="K19" s="11">
        <v>2160.5</v>
      </c>
      <c r="L19" s="11"/>
      <c r="M19" s="11">
        <f>1966.1+58.3</f>
        <v>2024.3999999999999</v>
      </c>
      <c r="N19" s="12"/>
      <c r="O19" s="9" t="s">
        <v>126</v>
      </c>
    </row>
    <row r="20" spans="1:15" ht="165.6" hidden="1" x14ac:dyDescent="0.3">
      <c r="A20" s="6" t="s">
        <v>14</v>
      </c>
      <c r="B20" s="6" t="s">
        <v>15</v>
      </c>
      <c r="C20" s="6">
        <v>2020301</v>
      </c>
      <c r="D20" s="6" t="s">
        <v>38</v>
      </c>
      <c r="E20" s="6"/>
      <c r="F20" s="10" t="s">
        <v>17</v>
      </c>
      <c r="G20" s="11">
        <v>649.4</v>
      </c>
      <c r="H20" s="11"/>
      <c r="I20" s="11">
        <v>606.1</v>
      </c>
      <c r="J20" s="11"/>
      <c r="K20" s="11">
        <v>974</v>
      </c>
      <c r="L20" s="11"/>
      <c r="M20" s="11">
        <v>866.9</v>
      </c>
      <c r="N20" s="12"/>
      <c r="O20" s="9" t="s">
        <v>127</v>
      </c>
    </row>
    <row r="21" spans="1:15" ht="157.94999999999999" hidden="1" customHeight="1" x14ac:dyDescent="0.3">
      <c r="A21" s="6" t="s">
        <v>14</v>
      </c>
      <c r="B21" s="6" t="s">
        <v>15</v>
      </c>
      <c r="C21" s="6">
        <v>2020302</v>
      </c>
      <c r="D21" s="6" t="s">
        <v>39</v>
      </c>
      <c r="E21" s="6"/>
      <c r="F21" s="10" t="s">
        <v>17</v>
      </c>
      <c r="G21" s="11">
        <v>878.1</v>
      </c>
      <c r="H21" s="11"/>
      <c r="I21" s="11">
        <v>909.6</v>
      </c>
      <c r="J21" s="11"/>
      <c r="K21" s="11">
        <v>1292.0999999999999</v>
      </c>
      <c r="L21" s="11"/>
      <c r="M21" s="11">
        <v>1150</v>
      </c>
      <c r="N21" s="12"/>
      <c r="O21" s="9" t="s">
        <v>128</v>
      </c>
    </row>
    <row r="22" spans="1:15" ht="232.2" hidden="1" customHeight="1" x14ac:dyDescent="0.3">
      <c r="A22" s="6" t="s">
        <v>14</v>
      </c>
      <c r="B22" s="6" t="s">
        <v>15</v>
      </c>
      <c r="C22" s="6">
        <v>2020303</v>
      </c>
      <c r="D22" s="6" t="s">
        <v>40</v>
      </c>
      <c r="E22" s="6"/>
      <c r="F22" s="10" t="s">
        <v>17</v>
      </c>
      <c r="G22" s="11">
        <v>340</v>
      </c>
      <c r="H22" s="11"/>
      <c r="I22" s="11">
        <v>552</v>
      </c>
      <c r="J22" s="11"/>
      <c r="K22" s="32">
        <v>1020.4</v>
      </c>
      <c r="L22" s="11"/>
      <c r="M22" s="11">
        <v>1020.4</v>
      </c>
      <c r="N22" s="12"/>
      <c r="O22" s="9" t="s">
        <v>129</v>
      </c>
    </row>
    <row r="23" spans="1:15" ht="115.2" hidden="1" x14ac:dyDescent="0.3">
      <c r="A23" s="6" t="s">
        <v>14</v>
      </c>
      <c r="B23" s="6" t="s">
        <v>15</v>
      </c>
      <c r="C23" s="6">
        <v>2020304</v>
      </c>
      <c r="D23" s="6" t="s">
        <v>41</v>
      </c>
      <c r="E23" s="6"/>
      <c r="F23" s="10" t="s">
        <v>17</v>
      </c>
      <c r="G23" s="11">
        <v>375.2</v>
      </c>
      <c r="H23" s="11"/>
      <c r="I23" s="11">
        <v>190.7</v>
      </c>
      <c r="J23" s="11"/>
      <c r="K23" s="11"/>
      <c r="L23" s="11"/>
      <c r="M23" s="11"/>
      <c r="N23" s="12"/>
      <c r="O23" s="9" t="s">
        <v>42</v>
      </c>
    </row>
    <row r="24" spans="1:15" ht="172.2" hidden="1" customHeight="1" x14ac:dyDescent="0.3">
      <c r="A24" s="6" t="s">
        <v>14</v>
      </c>
      <c r="B24" s="6" t="s">
        <v>15</v>
      </c>
      <c r="C24" s="6">
        <v>2020305</v>
      </c>
      <c r="D24" s="6" t="s">
        <v>43</v>
      </c>
      <c r="E24" s="6"/>
      <c r="F24" s="10" t="s">
        <v>17</v>
      </c>
      <c r="G24" s="11">
        <v>410</v>
      </c>
      <c r="H24" s="11"/>
      <c r="I24" s="11">
        <v>511</v>
      </c>
      <c r="J24" s="11"/>
      <c r="K24" s="11">
        <v>616</v>
      </c>
      <c r="L24" s="11"/>
      <c r="M24" s="11">
        <f>585.2+30.8</f>
        <v>616</v>
      </c>
      <c r="N24" s="12"/>
      <c r="O24" s="9" t="s">
        <v>130</v>
      </c>
    </row>
    <row r="25" spans="1:15" ht="205.2" hidden="1" customHeight="1" x14ac:dyDescent="0.3">
      <c r="A25" s="6" t="s">
        <v>14</v>
      </c>
      <c r="B25" s="6" t="s">
        <v>15</v>
      </c>
      <c r="C25" s="6">
        <v>2020306</v>
      </c>
      <c r="D25" s="6" t="s">
        <v>44</v>
      </c>
      <c r="E25" s="6"/>
      <c r="F25" s="10" t="s">
        <v>17</v>
      </c>
      <c r="G25" s="11">
        <v>562.1</v>
      </c>
      <c r="H25" s="11"/>
      <c r="I25" s="11">
        <v>613.9</v>
      </c>
      <c r="J25" s="11"/>
      <c r="K25" s="32">
        <v>921.1</v>
      </c>
      <c r="L25" s="11"/>
      <c r="M25" s="11">
        <v>751.5</v>
      </c>
      <c r="N25" s="12"/>
      <c r="O25" s="9" t="s">
        <v>108</v>
      </c>
    </row>
    <row r="26" spans="1:15" ht="301.95" hidden="1" customHeight="1" x14ac:dyDescent="0.3">
      <c r="A26" s="6" t="s">
        <v>14</v>
      </c>
      <c r="B26" s="6" t="s">
        <v>15</v>
      </c>
      <c r="C26" s="6">
        <v>2020401</v>
      </c>
      <c r="D26" s="6" t="s">
        <v>45</v>
      </c>
      <c r="E26" s="6"/>
      <c r="F26" s="10" t="s">
        <v>17</v>
      </c>
      <c r="G26" s="11">
        <v>1728.8</v>
      </c>
      <c r="H26" s="11"/>
      <c r="I26" s="11">
        <v>1820.1</v>
      </c>
      <c r="J26" s="11"/>
      <c r="K26" s="11">
        <v>2588.5</v>
      </c>
      <c r="L26" s="11"/>
      <c r="M26" s="11">
        <v>2355.5</v>
      </c>
      <c r="N26" s="12"/>
      <c r="O26" s="9" t="s">
        <v>131</v>
      </c>
    </row>
    <row r="27" spans="1:15" ht="73.95" hidden="1" customHeight="1" x14ac:dyDescent="0.3">
      <c r="A27" s="6" t="s">
        <v>14</v>
      </c>
      <c r="B27" s="6" t="s">
        <v>15</v>
      </c>
      <c r="C27" s="6">
        <v>2030101</v>
      </c>
      <c r="D27" s="6" t="s">
        <v>46</v>
      </c>
      <c r="E27" s="6"/>
      <c r="F27" s="10" t="s">
        <v>17</v>
      </c>
      <c r="G27" s="11">
        <v>30</v>
      </c>
      <c r="H27" s="11"/>
      <c r="I27" s="11">
        <v>5</v>
      </c>
      <c r="J27" s="11"/>
      <c r="K27" s="11">
        <v>30</v>
      </c>
      <c r="L27" s="11"/>
      <c r="M27" s="11">
        <v>10</v>
      </c>
      <c r="N27" s="12"/>
      <c r="O27" s="9" t="s">
        <v>47</v>
      </c>
    </row>
    <row r="28" spans="1:15" ht="115.2" hidden="1" x14ac:dyDescent="0.3">
      <c r="A28" s="6" t="s">
        <v>14</v>
      </c>
      <c r="B28" s="6" t="s">
        <v>15</v>
      </c>
      <c r="C28" s="6">
        <v>2030101</v>
      </c>
      <c r="D28" s="31" t="s">
        <v>143</v>
      </c>
      <c r="E28" s="6" t="s">
        <v>48</v>
      </c>
      <c r="F28" s="10" t="s">
        <v>17</v>
      </c>
      <c r="G28" s="14">
        <v>150.30000000000001</v>
      </c>
      <c r="H28" s="14"/>
      <c r="I28" s="17">
        <v>150.30000000000001</v>
      </c>
      <c r="J28" s="14"/>
      <c r="K28" s="14">
        <v>145.19999999999999</v>
      </c>
      <c r="L28" s="11"/>
      <c r="M28" s="11">
        <v>138</v>
      </c>
      <c r="N28" s="12"/>
      <c r="O28" s="9" t="s">
        <v>49</v>
      </c>
    </row>
    <row r="29" spans="1:15" ht="115.2" hidden="1" x14ac:dyDescent="0.3">
      <c r="A29" s="6" t="s">
        <v>14</v>
      </c>
      <c r="B29" s="6" t="s">
        <v>15</v>
      </c>
      <c r="C29" s="6">
        <v>2030101</v>
      </c>
      <c r="D29" s="31" t="s">
        <v>143</v>
      </c>
      <c r="E29" s="6" t="s">
        <v>50</v>
      </c>
      <c r="F29" s="10" t="s">
        <v>17</v>
      </c>
      <c r="G29" s="14">
        <v>360</v>
      </c>
      <c r="H29" s="14"/>
      <c r="I29" s="17">
        <v>360</v>
      </c>
      <c r="J29" s="14"/>
      <c r="K29" s="14">
        <v>360</v>
      </c>
      <c r="L29" s="11"/>
      <c r="M29" s="32">
        <v>360</v>
      </c>
      <c r="N29" s="12"/>
      <c r="O29" s="9"/>
    </row>
    <row r="30" spans="1:15" ht="115.2" hidden="1" x14ac:dyDescent="0.3">
      <c r="A30" s="6" t="s">
        <v>14</v>
      </c>
      <c r="B30" s="6" t="s">
        <v>15</v>
      </c>
      <c r="C30" s="6">
        <v>2030101</v>
      </c>
      <c r="D30" s="31" t="s">
        <v>143</v>
      </c>
      <c r="E30" s="6" t="s">
        <v>51</v>
      </c>
      <c r="F30" s="10" t="s">
        <v>17</v>
      </c>
      <c r="G30" s="14">
        <v>19</v>
      </c>
      <c r="H30" s="14"/>
      <c r="I30" s="17">
        <v>19</v>
      </c>
      <c r="J30" s="14"/>
      <c r="K30" s="14">
        <v>19</v>
      </c>
      <c r="L30" s="11"/>
      <c r="M30" s="11">
        <v>19</v>
      </c>
      <c r="N30" s="12"/>
      <c r="O30" s="9"/>
    </row>
    <row r="31" spans="1:15" ht="115.2" hidden="1" x14ac:dyDescent="0.3">
      <c r="A31" s="6" t="s">
        <v>14</v>
      </c>
      <c r="B31" s="6" t="s">
        <v>15</v>
      </c>
      <c r="C31" s="6">
        <v>2030101</v>
      </c>
      <c r="D31" s="31" t="s">
        <v>143</v>
      </c>
      <c r="E31" s="6" t="s">
        <v>52</v>
      </c>
      <c r="F31" s="10" t="s">
        <v>17</v>
      </c>
      <c r="G31" s="14">
        <v>170.9</v>
      </c>
      <c r="H31" s="14"/>
      <c r="I31" s="17">
        <v>170.9</v>
      </c>
      <c r="J31" s="14"/>
      <c r="K31" s="14">
        <v>105</v>
      </c>
      <c r="L31" s="11"/>
      <c r="M31" s="11">
        <v>102</v>
      </c>
      <c r="N31" s="12"/>
      <c r="O31" s="9" t="s">
        <v>53</v>
      </c>
    </row>
    <row r="32" spans="1:15" ht="115.2" hidden="1" x14ac:dyDescent="0.3">
      <c r="A32" s="6" t="s">
        <v>14</v>
      </c>
      <c r="B32" s="6" t="s">
        <v>15</v>
      </c>
      <c r="C32" s="6">
        <v>2030101</v>
      </c>
      <c r="D32" s="31" t="s">
        <v>143</v>
      </c>
      <c r="E32" s="6" t="s">
        <v>54</v>
      </c>
      <c r="F32" s="10" t="s">
        <v>17</v>
      </c>
      <c r="G32" s="14">
        <v>78.8</v>
      </c>
      <c r="H32" s="14"/>
      <c r="I32" s="17">
        <v>78.8</v>
      </c>
      <c r="J32" s="14"/>
      <c r="K32" s="14">
        <v>82.7</v>
      </c>
      <c r="L32" s="11"/>
      <c r="M32" s="11">
        <v>78.8</v>
      </c>
      <c r="N32" s="12"/>
      <c r="O32" s="9" t="s">
        <v>55</v>
      </c>
    </row>
    <row r="33" spans="1:15" ht="115.2" hidden="1" x14ac:dyDescent="0.3">
      <c r="A33" s="6" t="s">
        <v>14</v>
      </c>
      <c r="B33" s="6" t="s">
        <v>15</v>
      </c>
      <c r="C33" s="6">
        <v>2030101</v>
      </c>
      <c r="D33" s="31" t="s">
        <v>143</v>
      </c>
      <c r="E33" s="6" t="s">
        <v>56</v>
      </c>
      <c r="F33" s="10" t="s">
        <v>17</v>
      </c>
      <c r="G33" s="14">
        <v>12</v>
      </c>
      <c r="H33" s="14"/>
      <c r="I33" s="17">
        <v>12</v>
      </c>
      <c r="J33" s="14"/>
      <c r="K33" s="14">
        <v>15</v>
      </c>
      <c r="L33" s="11"/>
      <c r="M33" s="11">
        <v>12</v>
      </c>
      <c r="N33" s="12"/>
      <c r="O33" s="9" t="s">
        <v>57</v>
      </c>
    </row>
    <row r="34" spans="1:15" ht="115.2" hidden="1" x14ac:dyDescent="0.3">
      <c r="A34" s="6" t="s">
        <v>14</v>
      </c>
      <c r="B34" s="6" t="s">
        <v>15</v>
      </c>
      <c r="C34" s="6">
        <v>2030101</v>
      </c>
      <c r="D34" s="31" t="s">
        <v>143</v>
      </c>
      <c r="E34" s="6" t="s">
        <v>58</v>
      </c>
      <c r="F34" s="10" t="s">
        <v>17</v>
      </c>
      <c r="G34" s="14">
        <v>63</v>
      </c>
      <c r="H34" s="14"/>
      <c r="I34" s="17">
        <v>63</v>
      </c>
      <c r="J34" s="14"/>
      <c r="K34" s="14">
        <v>72.5</v>
      </c>
      <c r="L34" s="11"/>
      <c r="M34" s="11">
        <v>72.5</v>
      </c>
      <c r="N34" s="12"/>
      <c r="O34" s="9" t="s">
        <v>59</v>
      </c>
    </row>
    <row r="35" spans="1:15" ht="115.2" hidden="1" x14ac:dyDescent="0.3">
      <c r="A35" s="6" t="s">
        <v>14</v>
      </c>
      <c r="B35" s="6" t="s">
        <v>15</v>
      </c>
      <c r="C35" s="6">
        <v>2030101</v>
      </c>
      <c r="D35" s="31" t="s">
        <v>143</v>
      </c>
      <c r="E35" s="6" t="s">
        <v>60</v>
      </c>
      <c r="F35" s="10" t="s">
        <v>17</v>
      </c>
      <c r="G35" s="14">
        <v>6</v>
      </c>
      <c r="H35" s="14"/>
      <c r="I35" s="17">
        <v>6</v>
      </c>
      <c r="J35" s="14"/>
      <c r="K35" s="14">
        <v>6</v>
      </c>
      <c r="L35" s="11"/>
      <c r="M35" s="25">
        <v>6</v>
      </c>
      <c r="N35" s="12"/>
      <c r="O35" s="9"/>
    </row>
    <row r="36" spans="1:15" ht="115.2" hidden="1" x14ac:dyDescent="0.3">
      <c r="A36" s="6" t="s">
        <v>14</v>
      </c>
      <c r="B36" s="6" t="s">
        <v>15</v>
      </c>
      <c r="C36" s="6">
        <v>2030101</v>
      </c>
      <c r="D36" s="31" t="s">
        <v>143</v>
      </c>
      <c r="E36" s="6" t="s">
        <v>61</v>
      </c>
      <c r="F36" s="10" t="s">
        <v>17</v>
      </c>
      <c r="G36" s="14">
        <v>38.5</v>
      </c>
      <c r="H36" s="14"/>
      <c r="I36" s="17">
        <v>38.5</v>
      </c>
      <c r="J36" s="14"/>
      <c r="K36" s="14">
        <v>38.5</v>
      </c>
      <c r="L36" s="11"/>
      <c r="M36" s="25">
        <v>38.5</v>
      </c>
      <c r="N36" s="12"/>
      <c r="O36" s="9"/>
    </row>
    <row r="37" spans="1:15" ht="115.2" hidden="1" x14ac:dyDescent="0.3">
      <c r="A37" s="6" t="s">
        <v>14</v>
      </c>
      <c r="B37" s="6" t="s">
        <v>15</v>
      </c>
      <c r="C37" s="6">
        <v>2030101</v>
      </c>
      <c r="D37" s="31" t="s">
        <v>143</v>
      </c>
      <c r="E37" s="6" t="s">
        <v>62</v>
      </c>
      <c r="F37" s="10" t="s">
        <v>17</v>
      </c>
      <c r="G37" s="14">
        <v>185.5</v>
      </c>
      <c r="H37" s="14"/>
      <c r="I37" s="17">
        <v>185.5</v>
      </c>
      <c r="J37" s="14"/>
      <c r="K37" s="14">
        <v>200</v>
      </c>
      <c r="L37" s="11"/>
      <c r="M37" s="32">
        <v>100</v>
      </c>
      <c r="N37" s="12"/>
      <c r="O37" s="9" t="s">
        <v>63</v>
      </c>
    </row>
    <row r="38" spans="1:15" ht="115.2" hidden="1" x14ac:dyDescent="0.3">
      <c r="A38" s="6" t="s">
        <v>14</v>
      </c>
      <c r="B38" s="6" t="s">
        <v>15</v>
      </c>
      <c r="C38" s="6">
        <v>2030101</v>
      </c>
      <c r="D38" s="31" t="s">
        <v>143</v>
      </c>
      <c r="E38" s="6" t="s">
        <v>64</v>
      </c>
      <c r="F38" s="10" t="s">
        <v>17</v>
      </c>
      <c r="G38" s="14">
        <v>48.8</v>
      </c>
      <c r="H38" s="14"/>
      <c r="I38" s="17">
        <v>48.8</v>
      </c>
      <c r="J38" s="14"/>
      <c r="K38" s="14">
        <v>46.2</v>
      </c>
      <c r="L38" s="11"/>
      <c r="M38" s="11">
        <v>42</v>
      </c>
      <c r="N38" s="12"/>
      <c r="O38" s="9" t="s">
        <v>65</v>
      </c>
    </row>
    <row r="39" spans="1:15" ht="115.2" hidden="1" x14ac:dyDescent="0.3">
      <c r="A39" s="6" t="s">
        <v>14</v>
      </c>
      <c r="B39" s="6" t="s">
        <v>15</v>
      </c>
      <c r="C39" s="6">
        <v>2030101</v>
      </c>
      <c r="D39" s="31" t="s">
        <v>143</v>
      </c>
      <c r="E39" s="6" t="s">
        <v>66</v>
      </c>
      <c r="F39" s="10" t="s">
        <v>17</v>
      </c>
      <c r="G39" s="14">
        <v>114</v>
      </c>
      <c r="H39" s="14"/>
      <c r="I39" s="17">
        <v>114</v>
      </c>
      <c r="J39" s="14"/>
      <c r="K39" s="14">
        <v>136.4</v>
      </c>
      <c r="L39" s="11"/>
      <c r="M39" s="11">
        <v>0</v>
      </c>
      <c r="N39" s="12"/>
      <c r="O39" s="9" t="s">
        <v>142</v>
      </c>
    </row>
    <row r="40" spans="1:15" ht="115.2" hidden="1" x14ac:dyDescent="0.3">
      <c r="A40" s="6" t="s">
        <v>14</v>
      </c>
      <c r="B40" s="6" t="s">
        <v>15</v>
      </c>
      <c r="C40" s="6">
        <v>2030101</v>
      </c>
      <c r="D40" s="31" t="s">
        <v>143</v>
      </c>
      <c r="E40" s="6" t="s">
        <v>67</v>
      </c>
      <c r="F40" s="10" t="s">
        <v>17</v>
      </c>
      <c r="G40" s="14">
        <v>89.2</v>
      </c>
      <c r="H40" s="14"/>
      <c r="I40" s="17">
        <v>89.2</v>
      </c>
      <c r="J40" s="14"/>
      <c r="K40" s="14">
        <v>89.2</v>
      </c>
      <c r="L40" s="11"/>
      <c r="M40" s="32">
        <v>9.1999999999999993</v>
      </c>
      <c r="N40" s="12"/>
      <c r="O40" s="9"/>
    </row>
    <row r="41" spans="1:15" ht="115.2" hidden="1" x14ac:dyDescent="0.3">
      <c r="A41" s="6" t="s">
        <v>14</v>
      </c>
      <c r="B41" s="6" t="s">
        <v>15</v>
      </c>
      <c r="C41" s="6">
        <v>2030101</v>
      </c>
      <c r="D41" s="31" t="s">
        <v>143</v>
      </c>
      <c r="E41" s="6" t="s">
        <v>68</v>
      </c>
      <c r="F41" s="10" t="s">
        <v>17</v>
      </c>
      <c r="G41" s="14">
        <v>0</v>
      </c>
      <c r="H41" s="14"/>
      <c r="I41" s="17">
        <v>0</v>
      </c>
      <c r="J41" s="14"/>
      <c r="K41" s="14">
        <v>20</v>
      </c>
      <c r="L41" s="11"/>
      <c r="M41" s="32">
        <v>18.600000000000001</v>
      </c>
      <c r="N41" s="12"/>
      <c r="O41" s="9" t="s">
        <v>144</v>
      </c>
    </row>
    <row r="42" spans="1:15" ht="115.2" hidden="1" x14ac:dyDescent="0.3">
      <c r="A42" s="6" t="s">
        <v>14</v>
      </c>
      <c r="B42" s="6" t="s">
        <v>15</v>
      </c>
      <c r="C42" s="6">
        <v>2030101</v>
      </c>
      <c r="D42" s="31" t="s">
        <v>143</v>
      </c>
      <c r="E42" s="6" t="s">
        <v>69</v>
      </c>
      <c r="F42" s="10" t="s">
        <v>17</v>
      </c>
      <c r="G42" s="14"/>
      <c r="H42" s="14"/>
      <c r="I42" s="17"/>
      <c r="J42" s="14"/>
      <c r="K42" s="14">
        <v>187.3</v>
      </c>
      <c r="L42" s="11"/>
      <c r="M42" s="11">
        <v>0</v>
      </c>
      <c r="N42" s="12"/>
      <c r="O42" s="9" t="s">
        <v>141</v>
      </c>
    </row>
    <row r="43" spans="1:15" ht="115.2" hidden="1" x14ac:dyDescent="0.3">
      <c r="A43" s="6" t="s">
        <v>14</v>
      </c>
      <c r="B43" s="6" t="s">
        <v>15</v>
      </c>
      <c r="C43" s="6">
        <v>2030101</v>
      </c>
      <c r="D43" s="31" t="s">
        <v>143</v>
      </c>
      <c r="E43" s="6" t="s">
        <v>70</v>
      </c>
      <c r="F43" s="10" t="s">
        <v>17</v>
      </c>
      <c r="G43" s="14">
        <v>100.8</v>
      </c>
      <c r="H43" s="14"/>
      <c r="I43" s="17">
        <f>100.8-31.3</f>
        <v>69.5</v>
      </c>
      <c r="J43" s="14"/>
      <c r="K43" s="14">
        <v>124.6</v>
      </c>
      <c r="L43" s="11"/>
      <c r="M43" s="11">
        <v>0</v>
      </c>
      <c r="N43" s="12"/>
      <c r="O43" s="9" t="s">
        <v>140</v>
      </c>
    </row>
    <row r="44" spans="1:15" ht="115.2" hidden="1" x14ac:dyDescent="0.3">
      <c r="A44" s="6" t="s">
        <v>14</v>
      </c>
      <c r="B44" s="6" t="s">
        <v>15</v>
      </c>
      <c r="C44" s="6">
        <v>2030101</v>
      </c>
      <c r="D44" s="6" t="s">
        <v>71</v>
      </c>
      <c r="E44" s="6" t="s">
        <v>72</v>
      </c>
      <c r="F44" s="10" t="s">
        <v>17</v>
      </c>
      <c r="G44" s="14">
        <v>339.8</v>
      </c>
      <c r="H44" s="14"/>
      <c r="I44" s="17">
        <v>339.8</v>
      </c>
      <c r="J44" s="14"/>
      <c r="K44" s="14">
        <v>441.7</v>
      </c>
      <c r="L44" s="11"/>
      <c r="M44" s="11">
        <v>441.7</v>
      </c>
      <c r="N44" s="12"/>
      <c r="O44" s="9" t="s">
        <v>73</v>
      </c>
    </row>
    <row r="45" spans="1:15" ht="115.2" hidden="1" x14ac:dyDescent="0.3">
      <c r="A45" s="6" t="s">
        <v>14</v>
      </c>
      <c r="B45" s="6" t="s">
        <v>15</v>
      </c>
      <c r="C45" s="6">
        <v>2030101</v>
      </c>
      <c r="D45" s="6" t="s">
        <v>71</v>
      </c>
      <c r="E45" s="6" t="s">
        <v>74</v>
      </c>
      <c r="F45" s="10" t="s">
        <v>17</v>
      </c>
      <c r="G45" s="14">
        <v>450.5</v>
      </c>
      <c r="H45" s="14"/>
      <c r="I45" s="14">
        <v>456</v>
      </c>
      <c r="J45" s="14"/>
      <c r="K45" s="14">
        <v>532.5</v>
      </c>
      <c r="L45" s="11"/>
      <c r="M45" s="11">
        <v>532.5</v>
      </c>
      <c r="N45" s="12"/>
      <c r="O45" s="9" t="s">
        <v>75</v>
      </c>
    </row>
    <row r="46" spans="1:15" ht="115.2" hidden="1" x14ac:dyDescent="0.3">
      <c r="A46" s="6" t="s">
        <v>14</v>
      </c>
      <c r="B46" s="6" t="s">
        <v>15</v>
      </c>
      <c r="C46" s="6">
        <v>2030101</v>
      </c>
      <c r="D46" s="6" t="s">
        <v>71</v>
      </c>
      <c r="E46" s="6" t="s">
        <v>76</v>
      </c>
      <c r="F46" s="10" t="s">
        <v>17</v>
      </c>
      <c r="G46" s="14">
        <v>11.6</v>
      </c>
      <c r="H46" s="14"/>
      <c r="I46" s="14">
        <v>11.6</v>
      </c>
      <c r="J46" s="14"/>
      <c r="K46" s="14">
        <v>11.6</v>
      </c>
      <c r="L46" s="11"/>
      <c r="M46" s="11">
        <v>11.6</v>
      </c>
      <c r="N46" s="12"/>
      <c r="O46" s="9" t="s">
        <v>77</v>
      </c>
    </row>
    <row r="47" spans="1:15" ht="115.2" hidden="1" x14ac:dyDescent="0.3">
      <c r="A47" s="6" t="s">
        <v>14</v>
      </c>
      <c r="B47" s="6" t="s">
        <v>15</v>
      </c>
      <c r="C47" s="6">
        <v>2030101</v>
      </c>
      <c r="D47" s="6" t="s">
        <v>71</v>
      </c>
      <c r="E47" s="6" t="s">
        <v>78</v>
      </c>
      <c r="F47" s="10" t="s">
        <v>17</v>
      </c>
      <c r="G47" s="14">
        <v>50</v>
      </c>
      <c r="H47" s="14"/>
      <c r="I47" s="14">
        <v>50</v>
      </c>
      <c r="J47" s="14"/>
      <c r="K47" s="14">
        <v>50</v>
      </c>
      <c r="L47" s="11"/>
      <c r="M47" s="11">
        <v>50</v>
      </c>
      <c r="N47" s="12"/>
      <c r="O47" s="9" t="s">
        <v>79</v>
      </c>
    </row>
    <row r="48" spans="1:15" ht="115.2" hidden="1" x14ac:dyDescent="0.3">
      <c r="A48" s="6" t="s">
        <v>14</v>
      </c>
      <c r="B48" s="6" t="s">
        <v>15</v>
      </c>
      <c r="C48" s="6">
        <v>2030101</v>
      </c>
      <c r="D48" s="6" t="s">
        <v>80</v>
      </c>
      <c r="E48" s="6"/>
      <c r="F48" s="10" t="s">
        <v>17</v>
      </c>
      <c r="G48" s="14">
        <v>185</v>
      </c>
      <c r="H48" s="14"/>
      <c r="I48" s="14">
        <v>118</v>
      </c>
      <c r="J48" s="14"/>
      <c r="K48" s="14">
        <v>370</v>
      </c>
      <c r="L48" s="11"/>
      <c r="M48" s="11">
        <v>200</v>
      </c>
      <c r="N48" s="12"/>
      <c r="O48" s="9" t="s">
        <v>81</v>
      </c>
    </row>
    <row r="49" spans="1:15" ht="115.2" hidden="1" x14ac:dyDescent="0.3">
      <c r="A49" s="6" t="s">
        <v>14</v>
      </c>
      <c r="B49" s="6" t="s">
        <v>15</v>
      </c>
      <c r="C49" s="6">
        <v>2030101</v>
      </c>
      <c r="D49" s="6" t="s">
        <v>82</v>
      </c>
      <c r="E49" s="6"/>
      <c r="F49" s="10" t="s">
        <v>17</v>
      </c>
      <c r="G49" s="11">
        <v>149.5</v>
      </c>
      <c r="H49" s="11"/>
      <c r="I49" s="11">
        <v>149.5</v>
      </c>
      <c r="J49" s="11"/>
      <c r="K49" s="11">
        <v>152.30000000000001</v>
      </c>
      <c r="L49" s="11"/>
      <c r="M49" s="11">
        <v>152.30000000000001</v>
      </c>
      <c r="N49" s="12"/>
      <c r="O49" s="9" t="s">
        <v>83</v>
      </c>
    </row>
    <row r="50" spans="1:15" ht="115.2" hidden="1" x14ac:dyDescent="0.3">
      <c r="A50" s="6" t="s">
        <v>14</v>
      </c>
      <c r="B50" s="6" t="s">
        <v>15</v>
      </c>
      <c r="C50" s="6">
        <v>2030101</v>
      </c>
      <c r="D50" s="6" t="s">
        <v>84</v>
      </c>
      <c r="E50" s="6" t="s">
        <v>85</v>
      </c>
      <c r="F50" s="10" t="s">
        <v>17</v>
      </c>
      <c r="G50" s="14">
        <v>120</v>
      </c>
      <c r="H50" s="14"/>
      <c r="I50" s="14">
        <v>120</v>
      </c>
      <c r="J50" s="14"/>
      <c r="K50" s="26">
        <v>120</v>
      </c>
      <c r="L50" s="11"/>
      <c r="M50" s="11">
        <v>109.2</v>
      </c>
      <c r="N50" s="12"/>
      <c r="O50" s="9"/>
    </row>
    <row r="51" spans="1:15" ht="115.2" hidden="1" x14ac:dyDescent="0.3">
      <c r="A51" s="6" t="s">
        <v>14</v>
      </c>
      <c r="B51" s="6" t="s">
        <v>15</v>
      </c>
      <c r="C51" s="6">
        <v>2030101</v>
      </c>
      <c r="D51" s="6" t="s">
        <v>84</v>
      </c>
      <c r="E51" s="6" t="s">
        <v>86</v>
      </c>
      <c r="F51" s="10" t="s">
        <v>17</v>
      </c>
      <c r="G51" s="14">
        <v>16.600000000000001</v>
      </c>
      <c r="H51" s="14"/>
      <c r="I51" s="14">
        <v>16.600000000000001</v>
      </c>
      <c r="J51" s="14"/>
      <c r="K51" s="26">
        <v>18</v>
      </c>
      <c r="L51" s="11"/>
      <c r="M51" s="11">
        <v>16.399999999999999</v>
      </c>
      <c r="N51" s="12"/>
      <c r="O51" s="9"/>
    </row>
    <row r="52" spans="1:15" ht="115.2" hidden="1" x14ac:dyDescent="0.3">
      <c r="A52" s="6" t="s">
        <v>14</v>
      </c>
      <c r="B52" s="6" t="s">
        <v>15</v>
      </c>
      <c r="C52" s="6">
        <v>2030101</v>
      </c>
      <c r="D52" s="6" t="s">
        <v>84</v>
      </c>
      <c r="E52" s="6" t="s">
        <v>87</v>
      </c>
      <c r="F52" s="10" t="s">
        <v>17</v>
      </c>
      <c r="G52" s="14">
        <v>2012</v>
      </c>
      <c r="H52" s="14"/>
      <c r="I52" s="14">
        <f>2012+891.3</f>
        <v>2903.3</v>
      </c>
      <c r="J52" s="14"/>
      <c r="K52" s="26">
        <v>3225</v>
      </c>
      <c r="L52" s="11"/>
      <c r="M52" s="11">
        <v>2934.7</v>
      </c>
      <c r="N52" s="12"/>
      <c r="O52" s="9"/>
    </row>
    <row r="53" spans="1:15" ht="115.2" hidden="1" x14ac:dyDescent="0.3">
      <c r="A53" s="6" t="s">
        <v>14</v>
      </c>
      <c r="B53" s="6" t="s">
        <v>15</v>
      </c>
      <c r="C53" s="6">
        <v>2030101</v>
      </c>
      <c r="D53" s="6" t="s">
        <v>88</v>
      </c>
      <c r="E53" s="6"/>
      <c r="F53" s="10" t="s">
        <v>17</v>
      </c>
      <c r="G53" s="11">
        <v>1606.7</v>
      </c>
      <c r="H53" s="11"/>
      <c r="I53" s="11">
        <v>1606.7</v>
      </c>
      <c r="J53" s="11"/>
      <c r="K53" s="11">
        <v>1764</v>
      </c>
      <c r="L53" s="11"/>
      <c r="M53" s="11">
        <v>1605.3</v>
      </c>
      <c r="N53" s="12"/>
      <c r="O53" s="9" t="s">
        <v>89</v>
      </c>
    </row>
    <row r="54" spans="1:15" ht="78" hidden="1" customHeight="1" x14ac:dyDescent="0.3">
      <c r="A54" s="6" t="s">
        <v>14</v>
      </c>
      <c r="B54" s="6" t="s">
        <v>15</v>
      </c>
      <c r="C54" s="6">
        <v>2030102</v>
      </c>
      <c r="D54" s="6" t="s">
        <v>90</v>
      </c>
      <c r="E54" s="6"/>
      <c r="F54" s="10" t="s">
        <v>17</v>
      </c>
      <c r="G54" s="11">
        <v>212.8</v>
      </c>
      <c r="H54" s="11"/>
      <c r="I54" s="11">
        <v>77.7</v>
      </c>
      <c r="J54" s="11"/>
      <c r="K54" s="11">
        <v>450</v>
      </c>
      <c r="L54" s="11"/>
      <c r="M54" s="11">
        <v>300</v>
      </c>
      <c r="N54" s="12"/>
      <c r="O54" s="9" t="s">
        <v>91</v>
      </c>
    </row>
    <row r="55" spans="1:15" ht="115.2" hidden="1" x14ac:dyDescent="0.3">
      <c r="A55" s="6" t="s">
        <v>14</v>
      </c>
      <c r="B55" s="6" t="s">
        <v>15</v>
      </c>
      <c r="C55" s="6">
        <v>2030110</v>
      </c>
      <c r="D55" s="8" t="s">
        <v>102</v>
      </c>
      <c r="E55" s="23" t="s">
        <v>118</v>
      </c>
      <c r="F55" s="10" t="s">
        <v>17</v>
      </c>
      <c r="G55" s="14">
        <v>112.4</v>
      </c>
      <c r="H55" s="14"/>
      <c r="I55" s="14">
        <v>112.4</v>
      </c>
      <c r="J55" s="14"/>
      <c r="K55" s="14">
        <v>15</v>
      </c>
      <c r="L55" s="11"/>
      <c r="M55" s="11">
        <v>15</v>
      </c>
      <c r="N55" s="12"/>
      <c r="O55" s="9"/>
    </row>
    <row r="56" spans="1:15" ht="115.2" hidden="1" x14ac:dyDescent="0.3">
      <c r="A56" s="6" t="s">
        <v>14</v>
      </c>
      <c r="B56" s="6" t="s">
        <v>15</v>
      </c>
      <c r="C56" s="6">
        <v>2030110</v>
      </c>
      <c r="D56" s="8" t="s">
        <v>102</v>
      </c>
      <c r="E56" s="23" t="s">
        <v>120</v>
      </c>
      <c r="F56" s="10" t="s">
        <v>17</v>
      </c>
      <c r="G56" s="14"/>
      <c r="H56" s="14"/>
      <c r="I56" s="14"/>
      <c r="J56" s="14"/>
      <c r="K56" s="14">
        <v>145.69999999999999</v>
      </c>
      <c r="L56" s="11"/>
      <c r="M56" s="25">
        <v>145.69999999999999</v>
      </c>
      <c r="N56" s="12"/>
      <c r="O56" s="9" t="s">
        <v>132</v>
      </c>
    </row>
    <row r="57" spans="1:15" ht="115.2" hidden="1" x14ac:dyDescent="0.3">
      <c r="A57" s="6" t="s">
        <v>14</v>
      </c>
      <c r="B57" s="6" t="s">
        <v>15</v>
      </c>
      <c r="C57" s="6">
        <v>2030110</v>
      </c>
      <c r="D57" s="8" t="s">
        <v>102</v>
      </c>
      <c r="E57" s="23" t="s">
        <v>119</v>
      </c>
      <c r="F57" s="10" t="s">
        <v>17</v>
      </c>
      <c r="G57" s="14"/>
      <c r="H57" s="14"/>
      <c r="I57" s="14"/>
      <c r="J57" s="14"/>
      <c r="K57" s="14">
        <v>452.6</v>
      </c>
      <c r="L57" s="11"/>
      <c r="M57" s="11">
        <v>452.6</v>
      </c>
      <c r="N57" s="12"/>
      <c r="O57" s="9"/>
    </row>
    <row r="58" spans="1:15" ht="115.2" hidden="1" x14ac:dyDescent="0.3">
      <c r="A58" s="6" t="s">
        <v>14</v>
      </c>
      <c r="B58" s="30" t="s">
        <v>15</v>
      </c>
      <c r="C58" s="6">
        <v>2030110</v>
      </c>
      <c r="D58" s="8" t="s">
        <v>102</v>
      </c>
      <c r="E58" s="23" t="s">
        <v>120</v>
      </c>
      <c r="F58" s="29" t="s">
        <v>139</v>
      </c>
      <c r="G58" s="14">
        <v>181.4</v>
      </c>
      <c r="H58" s="14"/>
      <c r="I58" s="14">
        <v>181.4</v>
      </c>
      <c r="J58" s="14"/>
      <c r="K58" s="14"/>
      <c r="L58" s="11"/>
      <c r="M58" s="11"/>
      <c r="N58" s="12"/>
      <c r="O58" s="9"/>
    </row>
    <row r="59" spans="1:15" ht="115.2" hidden="1" x14ac:dyDescent="0.3">
      <c r="A59" s="6" t="s">
        <v>14</v>
      </c>
      <c r="B59" s="6" t="s">
        <v>15</v>
      </c>
      <c r="C59" s="28">
        <v>2020501</v>
      </c>
      <c r="D59" s="19" t="s">
        <v>115</v>
      </c>
      <c r="E59" s="6"/>
      <c r="F59" s="10">
        <v>20</v>
      </c>
      <c r="G59" s="20">
        <v>56</v>
      </c>
      <c r="H59" s="14"/>
      <c r="I59" s="14">
        <v>57.8</v>
      </c>
      <c r="J59" s="14"/>
      <c r="K59" s="20">
        <v>63.6</v>
      </c>
      <c r="L59" s="11"/>
      <c r="M59" s="20">
        <v>63.6</v>
      </c>
      <c r="N59" s="12"/>
      <c r="O59" s="9"/>
    </row>
    <row r="60" spans="1:15" ht="115.2" hidden="1" x14ac:dyDescent="0.3">
      <c r="A60" s="6" t="s">
        <v>14</v>
      </c>
      <c r="B60" s="6" t="s">
        <v>15</v>
      </c>
      <c r="C60" s="28">
        <v>2020501</v>
      </c>
      <c r="D60" s="21" t="s">
        <v>116</v>
      </c>
      <c r="E60" s="6"/>
      <c r="F60" s="10">
        <v>20</v>
      </c>
      <c r="G60" s="20">
        <v>210</v>
      </c>
      <c r="H60" s="14"/>
      <c r="I60" s="14">
        <v>230</v>
      </c>
      <c r="J60" s="14"/>
      <c r="K60" s="20">
        <v>220</v>
      </c>
      <c r="L60" s="11"/>
      <c r="M60" s="20">
        <v>220</v>
      </c>
      <c r="N60" s="12"/>
      <c r="O60" s="9"/>
    </row>
    <row r="61" spans="1:15" ht="115.2" hidden="1" x14ac:dyDescent="0.3">
      <c r="A61" s="6" t="s">
        <v>14</v>
      </c>
      <c r="B61" s="6" t="s">
        <v>15</v>
      </c>
      <c r="C61" s="28">
        <v>2020501</v>
      </c>
      <c r="D61" s="21" t="s">
        <v>117</v>
      </c>
      <c r="E61" s="6"/>
      <c r="F61" s="10">
        <v>20</v>
      </c>
      <c r="G61" s="20">
        <f>215+15</f>
        <v>230</v>
      </c>
      <c r="H61" s="14"/>
      <c r="I61" s="14">
        <v>270</v>
      </c>
      <c r="J61" s="14"/>
      <c r="K61" s="20">
        <v>285.2</v>
      </c>
      <c r="L61" s="11"/>
      <c r="M61" s="20">
        <v>285.2</v>
      </c>
      <c r="N61" s="12"/>
      <c r="O61" s="9"/>
    </row>
    <row r="62" spans="1:15" ht="115.2" hidden="1" x14ac:dyDescent="0.3">
      <c r="A62" s="6" t="s">
        <v>14</v>
      </c>
      <c r="B62" s="6" t="s">
        <v>15</v>
      </c>
      <c r="C62" s="28">
        <v>2020501</v>
      </c>
      <c r="D62" s="19" t="s">
        <v>134</v>
      </c>
      <c r="E62" s="6"/>
      <c r="F62" s="10">
        <v>20</v>
      </c>
      <c r="G62" s="20">
        <v>46</v>
      </c>
      <c r="H62" s="14"/>
      <c r="I62" s="14">
        <v>52</v>
      </c>
      <c r="J62" s="14"/>
      <c r="K62" s="20">
        <v>50</v>
      </c>
      <c r="L62" s="11"/>
      <c r="M62" s="20">
        <v>50</v>
      </c>
      <c r="N62" s="12"/>
      <c r="O62" s="9"/>
    </row>
    <row r="63" spans="1:15" ht="115.2" hidden="1" x14ac:dyDescent="0.3">
      <c r="A63" s="6" t="s">
        <v>14</v>
      </c>
      <c r="B63" s="6" t="s">
        <v>15</v>
      </c>
      <c r="C63" s="28">
        <v>2020501</v>
      </c>
      <c r="D63" s="21" t="s">
        <v>135</v>
      </c>
      <c r="E63" s="6"/>
      <c r="F63" s="10">
        <v>20</v>
      </c>
      <c r="G63" s="20">
        <v>7.5</v>
      </c>
      <c r="H63" s="14"/>
      <c r="I63" s="14">
        <v>7.5</v>
      </c>
      <c r="J63" s="14"/>
      <c r="K63" s="20">
        <v>8.3000000000000007</v>
      </c>
      <c r="L63" s="11"/>
      <c r="M63" s="20">
        <v>8.3000000000000007</v>
      </c>
      <c r="N63" s="12"/>
      <c r="O63" s="9"/>
    </row>
    <row r="64" spans="1:15" ht="115.2" hidden="1" x14ac:dyDescent="0.3">
      <c r="A64" s="6" t="s">
        <v>14</v>
      </c>
      <c r="B64" s="6" t="s">
        <v>15</v>
      </c>
      <c r="C64" s="28">
        <v>2020501</v>
      </c>
      <c r="D64" s="19" t="s">
        <v>136</v>
      </c>
      <c r="E64" s="6"/>
      <c r="F64" s="10">
        <v>20</v>
      </c>
      <c r="G64" s="20">
        <v>60</v>
      </c>
      <c r="H64" s="14"/>
      <c r="I64" s="14">
        <v>67</v>
      </c>
      <c r="J64" s="14"/>
      <c r="K64" s="20">
        <v>60</v>
      </c>
      <c r="L64" s="11"/>
      <c r="M64" s="20">
        <v>60</v>
      </c>
      <c r="N64" s="12"/>
      <c r="O64" s="9"/>
    </row>
    <row r="65" spans="1:15" ht="115.2" hidden="1" x14ac:dyDescent="0.3">
      <c r="A65" s="6" t="s">
        <v>14</v>
      </c>
      <c r="B65" s="6" t="s">
        <v>15</v>
      </c>
      <c r="C65" s="28">
        <v>2020501</v>
      </c>
      <c r="D65" s="19" t="s">
        <v>137</v>
      </c>
      <c r="E65" s="6"/>
      <c r="F65" s="10">
        <v>20</v>
      </c>
      <c r="G65" s="20">
        <v>210</v>
      </c>
      <c r="H65" s="14"/>
      <c r="I65" s="14">
        <v>210</v>
      </c>
      <c r="J65" s="14"/>
      <c r="K65" s="20">
        <v>250</v>
      </c>
      <c r="L65" s="11"/>
      <c r="M65" s="20">
        <v>250</v>
      </c>
      <c r="N65" s="12"/>
      <c r="O65" s="9"/>
    </row>
    <row r="66" spans="1:15" ht="115.2" hidden="1" x14ac:dyDescent="0.3">
      <c r="A66" s="6" t="s">
        <v>14</v>
      </c>
      <c r="B66" s="30" t="s">
        <v>15</v>
      </c>
      <c r="C66" s="28">
        <v>2020501</v>
      </c>
      <c r="D66" s="19" t="s">
        <v>115</v>
      </c>
      <c r="E66" s="6"/>
      <c r="F66" s="29" t="s">
        <v>138</v>
      </c>
      <c r="G66" s="20">
        <v>15</v>
      </c>
      <c r="H66" s="14"/>
      <c r="I66" s="14">
        <v>15</v>
      </c>
      <c r="J66" s="14"/>
      <c r="K66" s="20"/>
      <c r="L66" s="11"/>
      <c r="M66" s="20"/>
      <c r="N66" s="12"/>
      <c r="O66" s="9"/>
    </row>
    <row r="67" spans="1:15" ht="115.2" hidden="1" x14ac:dyDescent="0.3">
      <c r="A67" s="6" t="s">
        <v>14</v>
      </c>
      <c r="B67" s="30" t="s">
        <v>15</v>
      </c>
      <c r="C67" s="28">
        <v>2020501</v>
      </c>
      <c r="D67" s="19" t="s">
        <v>134</v>
      </c>
      <c r="E67" s="6"/>
      <c r="F67" s="29" t="s">
        <v>138</v>
      </c>
      <c r="G67" s="20">
        <v>4.2</v>
      </c>
      <c r="H67" s="14"/>
      <c r="I67" s="14">
        <v>4.2</v>
      </c>
      <c r="J67" s="14"/>
      <c r="K67" s="20"/>
      <c r="L67" s="11"/>
      <c r="M67" s="20"/>
      <c r="N67" s="12"/>
      <c r="O67" s="9"/>
    </row>
    <row r="68" spans="1:15" ht="115.2" hidden="1" x14ac:dyDescent="0.3">
      <c r="A68" s="6" t="s">
        <v>14</v>
      </c>
      <c r="B68" s="30" t="s">
        <v>15</v>
      </c>
      <c r="C68" s="28">
        <v>2020501</v>
      </c>
      <c r="D68" s="19" t="s">
        <v>137</v>
      </c>
      <c r="E68" s="6"/>
      <c r="F68" s="29" t="s">
        <v>138</v>
      </c>
      <c r="G68" s="20">
        <v>41.8</v>
      </c>
      <c r="H68" s="14"/>
      <c r="I68" s="14">
        <v>41.8</v>
      </c>
      <c r="J68" s="14"/>
      <c r="K68" s="20"/>
      <c r="L68" s="11"/>
      <c r="M68" s="20"/>
      <c r="N68" s="12"/>
      <c r="O68" s="9"/>
    </row>
    <row r="69" spans="1:15" ht="115.2" hidden="1" x14ac:dyDescent="0.3">
      <c r="A69" s="6" t="s">
        <v>92</v>
      </c>
      <c r="B69" s="6" t="s">
        <v>15</v>
      </c>
      <c r="C69" s="6">
        <v>2040201</v>
      </c>
      <c r="D69" s="6" t="s">
        <v>93</v>
      </c>
      <c r="E69" s="6"/>
      <c r="F69" s="11" t="s">
        <v>17</v>
      </c>
      <c r="G69" s="11">
        <v>20555.599999999999</v>
      </c>
      <c r="H69" s="11">
        <v>6801</v>
      </c>
      <c r="I69" s="11">
        <v>20945.599999999999</v>
      </c>
      <c r="J69" s="11">
        <v>7420.9</v>
      </c>
      <c r="K69" s="11">
        <v>26096.799999999999</v>
      </c>
      <c r="L69" s="11">
        <v>6648</v>
      </c>
      <c r="M69" s="11">
        <v>19000</v>
      </c>
      <c r="N69" s="11">
        <v>1248</v>
      </c>
      <c r="O69" s="9" t="s">
        <v>104</v>
      </c>
    </row>
    <row r="70" spans="1:15" ht="115.2" hidden="1" x14ac:dyDescent="0.3">
      <c r="A70" s="6" t="s">
        <v>92</v>
      </c>
      <c r="B70" s="6" t="s">
        <v>15</v>
      </c>
      <c r="C70" s="6">
        <v>2040201</v>
      </c>
      <c r="D70" s="6" t="s">
        <v>93</v>
      </c>
      <c r="E70" s="6"/>
      <c r="F70" s="11">
        <v>61</v>
      </c>
      <c r="G70" s="11">
        <v>3000</v>
      </c>
      <c r="H70" s="11">
        <v>3000</v>
      </c>
      <c r="I70" s="11">
        <v>3000</v>
      </c>
      <c r="J70" s="11">
        <v>3000</v>
      </c>
      <c r="K70" s="11"/>
      <c r="L70" s="11"/>
      <c r="M70" s="11">
        <v>3305</v>
      </c>
      <c r="N70" s="11">
        <v>3305</v>
      </c>
      <c r="O70" s="9" t="s">
        <v>114</v>
      </c>
    </row>
    <row r="71" spans="1:15" ht="115.2" hidden="1" x14ac:dyDescent="0.3">
      <c r="A71" s="6" t="s">
        <v>92</v>
      </c>
      <c r="B71" s="6" t="s">
        <v>15</v>
      </c>
      <c r="C71" s="6">
        <v>2040202</v>
      </c>
      <c r="D71" s="6" t="s">
        <v>94</v>
      </c>
      <c r="E71" s="6"/>
      <c r="F71" s="11" t="s">
        <v>17</v>
      </c>
      <c r="G71" s="11">
        <v>16490.5</v>
      </c>
      <c r="H71" s="11">
        <v>4189.5</v>
      </c>
      <c r="I71" s="11">
        <v>16490.5</v>
      </c>
      <c r="J71" s="11">
        <v>4189.3999999999996</v>
      </c>
      <c r="K71" s="11">
        <v>25823</v>
      </c>
      <c r="L71" s="11">
        <v>4695.1000000000004</v>
      </c>
      <c r="M71" s="11">
        <f>18300-600</f>
        <v>17700</v>
      </c>
      <c r="N71" s="11">
        <v>1000</v>
      </c>
      <c r="O71" s="9" t="s">
        <v>122</v>
      </c>
    </row>
    <row r="72" spans="1:15" ht="115.2" x14ac:dyDescent="0.3">
      <c r="A72" s="6" t="s">
        <v>95</v>
      </c>
      <c r="B72" s="6" t="s">
        <v>15</v>
      </c>
      <c r="C72" s="6">
        <v>2020106</v>
      </c>
      <c r="D72" s="6" t="s">
        <v>96</v>
      </c>
      <c r="E72" s="6"/>
      <c r="F72" s="11" t="s">
        <v>17</v>
      </c>
      <c r="G72" s="11">
        <v>466.2</v>
      </c>
      <c r="H72" s="11">
        <v>0</v>
      </c>
      <c r="I72" s="11">
        <v>466.2</v>
      </c>
      <c r="J72" s="11"/>
      <c r="K72" s="11">
        <v>510.2</v>
      </c>
      <c r="L72" s="11">
        <v>0</v>
      </c>
      <c r="M72" s="11">
        <v>510.2</v>
      </c>
      <c r="N72" s="12"/>
      <c r="O72" s="9" t="s">
        <v>97</v>
      </c>
    </row>
    <row r="73" spans="1:15" ht="99" customHeight="1" x14ac:dyDescent="0.3">
      <c r="A73" s="6" t="s">
        <v>95</v>
      </c>
      <c r="B73" s="6" t="s">
        <v>15</v>
      </c>
      <c r="C73" s="6">
        <v>2040101</v>
      </c>
      <c r="D73" s="6" t="s">
        <v>98</v>
      </c>
      <c r="E73" s="6"/>
      <c r="F73" s="11" t="s">
        <v>17</v>
      </c>
      <c r="G73" s="11">
        <v>71.8</v>
      </c>
      <c r="H73" s="11">
        <v>0</v>
      </c>
      <c r="I73" s="11">
        <v>71.8</v>
      </c>
      <c r="J73" s="11"/>
      <c r="K73" s="11">
        <v>71.8</v>
      </c>
      <c r="L73" s="11">
        <v>0</v>
      </c>
      <c r="M73" s="11">
        <v>71.8</v>
      </c>
      <c r="N73" s="12"/>
      <c r="O73" s="9" t="s">
        <v>99</v>
      </c>
    </row>
    <row r="74" spans="1:15" ht="42" customHeight="1" x14ac:dyDescent="0.3">
      <c r="A74" s="6" t="s">
        <v>95</v>
      </c>
      <c r="B74" s="6" t="s">
        <v>15</v>
      </c>
      <c r="C74" s="6">
        <v>2040404</v>
      </c>
      <c r="D74" s="6" t="s">
        <v>100</v>
      </c>
      <c r="E74" s="6"/>
      <c r="F74" s="11" t="s">
        <v>17</v>
      </c>
      <c r="G74" s="11">
        <v>130</v>
      </c>
      <c r="H74" s="11">
        <v>0</v>
      </c>
      <c r="I74" s="11">
        <v>130</v>
      </c>
      <c r="J74" s="11"/>
      <c r="K74" s="11">
        <v>119.7</v>
      </c>
      <c r="L74" s="11">
        <v>0</v>
      </c>
      <c r="M74" s="11">
        <v>119.7</v>
      </c>
      <c r="N74" s="12"/>
      <c r="O74" s="9" t="s">
        <v>101</v>
      </c>
    </row>
    <row r="75" spans="1:15" ht="40.200000000000003" hidden="1" customHeight="1" x14ac:dyDescent="0.3">
      <c r="A75" s="6" t="s">
        <v>92</v>
      </c>
      <c r="B75" s="6" t="s">
        <v>15</v>
      </c>
      <c r="C75" s="6">
        <v>2040202</v>
      </c>
      <c r="D75" s="6" t="s">
        <v>94</v>
      </c>
      <c r="E75" s="6"/>
      <c r="F75" s="11">
        <v>61</v>
      </c>
      <c r="G75" s="11">
        <v>1009.5</v>
      </c>
      <c r="H75" s="11">
        <v>1009.5</v>
      </c>
      <c r="I75" s="11">
        <v>1009.5</v>
      </c>
      <c r="J75" s="11">
        <v>1009.5</v>
      </c>
      <c r="K75" s="11"/>
      <c r="L75" s="11"/>
      <c r="M75" s="24">
        <v>695</v>
      </c>
      <c r="N75" s="24">
        <v>695</v>
      </c>
      <c r="O75" s="9" t="s">
        <v>114</v>
      </c>
    </row>
    <row r="76" spans="1:15" ht="28.2" customHeight="1" x14ac:dyDescent="0.3"/>
    <row r="77" spans="1:15" ht="13.95" customHeight="1" x14ac:dyDescent="0.3"/>
    <row r="79" spans="1:15" x14ac:dyDescent="0.3">
      <c r="M79" s="5"/>
    </row>
  </sheetData>
  <autoFilter ref="A1:O75">
    <filterColumn colId="0">
      <filters>
        <filter val="Švietimo, kultūros ir sporto departamentas"/>
      </filters>
    </filterColumn>
  </autoFilter>
  <pageMargins left="0.70866141732283472" right="0.70866141732283472" top="0.74803149606299213" bottom="0.74803149606299213" header="0.31496062992125984" footer="0.31496062992125984"/>
  <pageSetup paperSize="9" scale="5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1</vt:i4>
      </vt:variant>
    </vt:vector>
  </HeadingPairs>
  <TitlesOfParts>
    <vt:vector size="1" baseType="lpstr">
      <vt:lpstr>02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2018-01-08T07:14:09Z</dcterms:modified>
</cp:coreProperties>
</file>