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360" windowWidth="28800" windowHeight="10650"/>
  </bookViews>
  <sheets>
    <sheet name="14" sheetId="1" r:id="rId1"/>
    <sheet name="Lapas1" sheetId="2" r:id="rId2"/>
  </sheets>
  <definedNames>
    <definedName name="_xlnm._FilterDatabase" localSheetId="0" hidden="1">'14'!$A$1:$T$95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2" i="1" l="1"/>
  <c r="L81" i="1"/>
  <c r="L80" i="1"/>
  <c r="K82" i="1"/>
  <c r="K81" i="1"/>
  <c r="K80" i="1"/>
  <c r="N93" i="1" l="1"/>
  <c r="N92" i="1"/>
  <c r="M93" i="1"/>
  <c r="M62" i="1"/>
  <c r="M61" i="1"/>
  <c r="M82" i="1"/>
  <c r="M81" i="1"/>
  <c r="M80" i="1"/>
  <c r="M92" i="1"/>
  <c r="M60" i="1"/>
  <c r="M59" i="1"/>
  <c r="M58" i="1"/>
  <c r="M57" i="1"/>
  <c r="M68" i="1"/>
  <c r="M67" i="1"/>
  <c r="M6" i="1"/>
  <c r="M5" i="1"/>
  <c r="M4" i="1"/>
  <c r="M3" i="1"/>
  <c r="M2" i="1"/>
</calcChain>
</file>

<file path=xl/sharedStrings.xml><?xml version="1.0" encoding="utf-8"?>
<sst xmlns="http://schemas.openxmlformats.org/spreadsheetml/2006/main" count="478" uniqueCount="113">
  <si>
    <t xml:space="preserve">Asignavimų valdytojas </t>
  </si>
  <si>
    <t>Programa</t>
  </si>
  <si>
    <t>Priemonės kodas</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</si>
  <si>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</si>
  <si>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</si>
  <si>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</si>
  <si>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</si>
  <si>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</si>
  <si>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</si>
  <si>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</si>
  <si>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</si>
  <si>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Pastabos</t>
  </si>
  <si>
    <t>01</t>
  </si>
  <si>
    <t>2018m. projektas. Viso</t>
  </si>
  <si>
    <t>2018 m. projektas. Skoloms</t>
  </si>
  <si>
    <t>Miesto ūkio ir transporto departamentas</t>
  </si>
  <si>
    <t>14 programa ,,Miesto infrastruktūros objektų priežiūra ir modernizavimas“</t>
  </si>
  <si>
    <t>Teritorijų priežiūra</t>
  </si>
  <si>
    <t>Tęstinė priemonė. Teritorijų priežiūra  šiuo metu vykdoma pagal 2011 metais tarybos sprendimu patvirtintus įkainius.  2018 metų  balandžio mėn. baigiasi šių sutarčių galiojimo terminas (7 metai), todėl planuojamas naujas pirkimas. Skaičiuotina kaina ženkliai išaugo perskaičiavus  kainas  pagal šiuo metu galiojančius Sistelos įkainius, nuo 2011 metų padidėjusį miesto teritorijų plotą ir numatytus valymo periodiškumus. Nemažai tvarkymo paslaugų  bus užsakoma atskirai. 
Iš skirtų asignavimų bus  vykdoma:  Gatvių, kiemų  sanitarinis valymas,  gėlynų  priežiūra, šienavimo darbai, neužstatytų teritorijų priežiūra, kiti darbai; Gatvių mechaninė priežiūra vasarą (balandis - lapkritis); Vilniaus miesto saugotinų medžių ir krūmų, augančių ne miško žemėje, priežiūra; Miško parkų atokvėpio vietose suolų ir šiukšliadėžių įrengimas, remontas; Miško parkų priežiūra (medžių kirtimas, šiukšlių rinkimas, savartynų tvarkymas, žolės šienavimas ); Bernardinų sodo ir Vilniaus Parkų priežiūra (VŠĮ Vilniaus miesto parkai); spec. sanitariniai darbai (paslaugos); viešųjų  tualetų priežiūra (biotualetai).</t>
  </si>
  <si>
    <t>Tiltų ir viadukų  priežiūra ir remontas</t>
  </si>
  <si>
    <t>Tęstinė priemonė. Iš skirtų lėšų Vilniaus mieste bus eksploatuojamas 261 gatvės statinys, iš jų:  30 transporto tiltų, 18 pėsčiųjų tiltų, 42 transporto viadukai, 12 pėsčiųjų viadukų, 5 viadukai per geležinkelį, 5 estakados, 16 požeminių pėsčiųjų perėjų, 122 vandens pralaidos po gatve, 3 transporto tuneliai.</t>
  </si>
  <si>
    <t>Miesto kapinių priežiūra</t>
  </si>
  <si>
    <t xml:space="preserve">Tęstinė priemonė. Miesto kapinių plotas 257,5 ha (48 kapinės) . Iš skirtų lėšų bus atliekamos paslaugos: administratorių darbas, atliekų rūšiavimas, konteinerių aikštelių priežiūra, takų ir automobilių stovėjimo aikštelių priežiūra, šiukšlių rinkimas, šienavimas, lapų grėbimas ir išvežimas, nekanalizuotų tualetų priežiūra, naujų laidojimo vietų paruošimas, tvorų, vandens sistemų remontas, medžių kirtimas ir genėjimas, biotualetų pastatymas švenčių metu ir kt. darbai. </t>
  </si>
  <si>
    <t>Eismo reguliavimo priemonių priežiūra ir remontas</t>
  </si>
  <si>
    <t>Tęstinė priemonė. Už skirtas lėšas bus atliekama  272 šviesoforų postų ir   apie 25 tūkst. kelio ženklų priežiūra, į eismo valdymo sistemą SITTRAFIC jungiamos dar nepajungtos  sankryžos, atliekama kelio ženklų, šviečiančių kryptinių nuorodų, eismo saugumo priemonių įrengimas ir priežiūra, vykdomas  gatvių ženklinimas,važiuojamosios dalies ženklinimas ir fizinis A juostų atskyrimas borteliais, esamų sankryžų rekonstrukcijas, pakeičiant valdiklius ir jas pajungiant į Eismo valdymo sistemą geresniam transporto srautų reguliavimui ir valdymui, papildomų sekcijų įrengimas kairiesiems posūkiams dėl avaringumo mažinimo.</t>
  </si>
  <si>
    <t>Kiti darbai komunalinių paslaugų srityje</t>
  </si>
  <si>
    <t>Tęstinė priemonė. Lėšos bus naudojamos šiems darbams: gatvių pavadinimų lentelių gamybai ir tvirtinimui; kanalizuotų tualetų eksploatacijai, paplūdimių priežiūrai, fontanų priežiūrai, peronų ir įvažų stotelėse įrengimui ir priežiūrai; suoliukų ir kitų statinių remontui gyvenamųjų namų kiemuose, miesto papuošimui švenčių proga, riboženklių "Vilnius" remontui, nekilnojamo turto inventorizacijai, kitiems nenumatytiems darbams.</t>
  </si>
  <si>
    <t>Nekilnojamojo turto inventorizacija, registracija ir įvertinimas</t>
  </si>
  <si>
    <t>Gatvių apšvietimo tinklų priežiūra, remontas ir atstatymas</t>
  </si>
  <si>
    <t>Tęstinė priemonė. Vilniaus miesto apšvietimo sistemą sudaro (duomenys 2017.09.30 d.):  709 maitinimo punktai,  244 skirstomosios spintos,  60,6 km orinių, 1321,7 km kabelinių ir 336,0 km orinių kabelinių linijų, 50374 šviesos taškai,  iš jų 3356 vnt. su LED šviesos šaltiniu. Per 2017 m. šviesos taškų su LED šviesos šaltiniu padaugėjo beveik 2 kartus. 
2018 m. bus pradėtas įgyvendinti Vilniaus m. gatvių apšvietimo sistemos modernizavimo projektas, kurio bendra vertė – 21,64 mln EUR. Per 2018 metus planuojama pakeisti beveik 11.000 šviestuvų į šviestuvus su LED šviesos šaltiniu, 26,5 km apšvietimo elektros tiekimo linijų su priklausiniais, pradėti diegti vieningą valdymo ir kontrolės sistemą. 
Lėšos bus naudojamos gatvių apšvietimo tinklų priežiūrai, remontui ir atstatymui, naujo gatvių apšvietimo tinklo įrengimui, apmokėti  išlaidas už sunaudotą  elektros energiją  gatvėms apšviesti.</t>
  </si>
  <si>
    <t>Atstatomieji darbai ir avarijų likvidavimas elektros, šilumos, vandentiekio ir nuotekų namų vidaus tinkluose</t>
  </si>
  <si>
    <t>Tęstinė priemonė. Pagal 2011 m. gruodžio 29 d. Paslaugų teikimo sutartį Nr. A72-2190(3.1.36-UK), sudarytą su UAB "Grinda"  lėšos naudojamos Centrinės dispečerinės ir vidaus tinklų tarnybos išlaikymui. Ši tarnyba likviduoja arba lokalizuoja avarijas vidaus nuotekų, vandentiekio, šilumos ir elektros inžineriniuose tinkluose ir atlieka budėjimo, informacijos priėmimo ir kvalifikuotų informacinių paslaugų suteikimo funkcijas, kurių negali suteikti BPC.</t>
  </si>
  <si>
    <t>Vaikų žaidimo aikštelių įrengimas ir esančių atnaujinimas (priežiūra)</t>
  </si>
  <si>
    <t>Tęstinė priemonė. Lėšos bus naudojamos 545 naujo tipo vaikų žaidimo aikštelių eksploatavimui. 
2018 metais planuojama  įrengti  dar 68 naujas vaikų žaidimo aikšteles.</t>
  </si>
  <si>
    <t>Beglobių gyvūnų gaudymas, karantinavimas, švietėjiška veikla</t>
  </si>
  <si>
    <t xml:space="preserve">Tęstinė priemonė.
Planuojama parengti techninį projektą beglobių gyvūnų naujos prieglaudos statybai.
Lėšos naudojamos benamių gyvūnų sanitarinės tarnybos išlaikymui (gaudymas, karantinas, laikina globa, eutanazija). </t>
  </si>
  <si>
    <t>Statinių, kurių savininkai nenustatyti, avarinės būklės likvidavimas</t>
  </si>
  <si>
    <t>Tęstinė priemonė. 
Lėšos bus naudojamos bešeimininkių sandėliukų ir kitų statinių avarinės būklės likvidavimui.</t>
  </si>
  <si>
    <t>Delspinigiai ir palūkanos už pavėluotus mokėjimus</t>
  </si>
  <si>
    <t xml:space="preserve">Tęstinė priemonė. 
Už laiku neapmokėtas sąskaitas faktūras rangovas priskaičiuoja delspinigius. </t>
  </si>
  <si>
    <t>Pastatų konstrukcijų ir inžinerinių tinklų priežiūra</t>
  </si>
  <si>
    <t>Tęstinė priemonė. 
Grafičių valymas ir bešeimininkių inžinerinių tinklų remontas.</t>
  </si>
  <si>
    <t>Gatvių, kelių ir lietaus nuotekų tinklų priežiūra ir remontas</t>
  </si>
  <si>
    <t>Vilniaus miesto savivaldybės atsinaujinančių išteklių energijos naudojimo plėtros veiksmų planas 2012-2020 m.</t>
  </si>
  <si>
    <t xml:space="preserve">Tęstinė priemonė. Vilniaus miesto savivaldybės atsinaujinančių išteklių energijos  (AIE) naudojimo plėtros veiksmų planas 2012-2020 m. parengtas įgyvendinant Lietuvos Respublikos atsinaujinančių išteklių energetikos įstatymo nuostatas. AIE planas yra suderintas su Energetikos ministerija ir patvirtintas 2015-03-04 Tarybos sprendimu.  </t>
  </si>
  <si>
    <t>Tvarios energijos veiksmų plano rengimas įgyvendinti Merų paktą</t>
  </si>
  <si>
    <t>Energetinės paslaugos ikimokyklinio ugdymo įstaigose (darželiuose) ir švietimo įstaigose (mokyklose)</t>
  </si>
  <si>
    <t>Tęstinė priemonė. Atliekama 241 švietimo įstaigos inžinerinių sistemų techninė priežiūra bei eksploatavimas pagal galiojančių teisės aktų reikalavimus bei su inžinerinių sistemų avarijų šalinimu  susiję veiksmai, taip pat  šilumos ir elektros energijos suvartojimo pastatuose monitoringas, įskaitant kas mėnesinį informacijos apie šilumos ir elektros energijos suvartojimą  teikimas Savivaldybei. Kadangi 2018 m.  baigia galioti 2015- 01 -06 sutartis, paskelbtas naujas pirkimas.</t>
  </si>
  <si>
    <t>Kaimynijų programa</t>
  </si>
  <si>
    <t>Nauja priemonė. 
Asignavimai planuojami skirti 2017-07-26 Tarybos sprendimu Nr. 1-1058  patvirtintam  Kaimynijų atnaujinimo programos įgyvendinimui.</t>
  </si>
  <si>
    <t>Inžinerinių tinklų (vandentiekio, nuotekų ir elektros) prie gyvenamųjų namų atnaujinimas</t>
  </si>
  <si>
    <t xml:space="preserve">Tęstinė priemonė. LR geriamojo vandens tiekimo ir nuotekų tvarkymo įstatymo  2 straipsnio 4 dalis numato geriamojo vandens tiekėjų ir nuotekų tvarkytojų teisę ir pareigą: „Geriamojo vandens tiekimo ir nuotekų tvarkymo infrastruktūros naudojimo ir priežiūros taisyklėse ir kituose teisės aktuose nustatyta tvarka naudoti ir prižiūrėti nuosavybės teise ar kitaip teisėtai valdomą ir (arba) naudojamą geriamojo vandens tiekimo ir nuotekų tvarkymo infrastruktūrą, bešeimininkę infrastruktūrą, kitą valdomą turtą, reikalingą geriamojo vandens tiekimui ir nuotekų tvarkymui“. </t>
  </si>
  <si>
    <t>Tęstinė priemonė. 2016-10-16 sprendimas Nr.1-1495 „Dėl Vilniaus miesto Tvarios energijos veiksmų plano tvirtinimo“. VMSA yra įsipareigojusi parengti tvarios energijos veiksmį planą, siekdama sumažinti šiltnamio efektą sukeliančių dujų išmetimus iki 2020 metų ne mažiau kaip 20 proc. lyginant su baziniais 2003 metais ir 40 proc. iki 2030 metų. Teikti ataskaitas (atlikti monitoringą) kaip tas planas yra vykdomas.</t>
  </si>
  <si>
    <t>Centrinės miesto dalies priežiūra</t>
  </si>
  <si>
    <t>Pietinės- rytinės miesto dalies priežiūra</t>
  </si>
  <si>
    <t>Vakarinės I miesto dalies priežiūra</t>
  </si>
  <si>
    <t>Vakarinės II miesto dalies priežiūra</t>
  </si>
  <si>
    <t>Šiaurinės miesto dalies priežiūra</t>
  </si>
  <si>
    <t>Gatvių mechaninė priežiūra vasarą</t>
  </si>
  <si>
    <t xml:space="preserve">Medžių priežiūra </t>
  </si>
  <si>
    <t>Miško parko atokvėpio vietose suolų ir šiukšliadėžių įrengimas, remontas</t>
  </si>
  <si>
    <t>Miško parkų priežiūra</t>
  </si>
  <si>
    <t>Viešųjų tualetų priežiūra, biotualetų galinėse autobusų stotelėse priežiūra ir eksploatacija</t>
  </si>
  <si>
    <t>Bernardinų sodo priežiūra</t>
  </si>
  <si>
    <t>Spec. sanitariniai darbai</t>
  </si>
  <si>
    <t>61</t>
  </si>
  <si>
    <t>Požeminių perėjų liftų remontas ir priežiūra</t>
  </si>
  <si>
    <t>Tiltų, viadukų, požeminių perėjų, tunelio, pralaidų priežiūra ir remontas</t>
  </si>
  <si>
    <t>Kapinių priežiūra</t>
  </si>
  <si>
    <t>Investicinių Kairėnų kapinių priežiūra</t>
  </si>
  <si>
    <t>Informacinių nuorodų įrengimas ir remontas</t>
  </si>
  <si>
    <t>Kelio ženklų įrengimas ir priežiūra</t>
  </si>
  <si>
    <t>DB kūrimas, eismo saugumo analizės parengimas</t>
  </si>
  <si>
    <t>Šviesoforų postų priežiūra ir remontas (neįjungtų  į CEV sistemą (NECEV)</t>
  </si>
  <si>
    <t>Probleminių sankryžų pertvarkymas</t>
  </si>
  <si>
    <t>Gatvių pavadinimų lentelių gamyba ir tvirtinimas</t>
  </si>
  <si>
    <t>Kanalizuotų tualetų eksploatacija</t>
  </si>
  <si>
    <t>Kiti miesto tvarkymo darbai</t>
  </si>
  <si>
    <t>Paplūdimių priežiūra</t>
  </si>
  <si>
    <t>Fontanų priežiūra</t>
  </si>
  <si>
    <t>Peronų ir įvažų stotelėse įrengimas</t>
  </si>
  <si>
    <t>Projektavimo darbai (MT)</t>
  </si>
  <si>
    <t>Miesto papuošimas švenčių proga</t>
  </si>
  <si>
    <t>Riboženklių  "Vilnius"  remontas</t>
  </si>
  <si>
    <t>Gatvių inventorizacija, geodezinės nuotraukos, laboratoriniai darbai</t>
  </si>
  <si>
    <t xml:space="preserve">Teisinės paslaugos </t>
  </si>
  <si>
    <t>Gatviu apšvietimo tinklų elektros energija</t>
  </si>
  <si>
    <t>Gatviu apšvietimo tinklų  priežiūra ir remontas</t>
  </si>
  <si>
    <t>Gyvūnų gaudymas</t>
  </si>
  <si>
    <t>Naujos Gyvūnų prieglaudos statybos projekto rengimui</t>
  </si>
  <si>
    <t>Autotransporto tunelio lietaus nuotekų tinklo siurblinės priežiūra</t>
  </si>
  <si>
    <t>Avarinių situacijų lokalizavimas</t>
  </si>
  <si>
    <t>Gatvių mechanizuotas barstymas, valymas</t>
  </si>
  <si>
    <t>Centrinio I objekto dangų remontas</t>
  </si>
  <si>
    <t>Pietinio V objekto dangų remontas</t>
  </si>
  <si>
    <t>Rytinio III objekto dangų remontas</t>
  </si>
  <si>
    <t>Vakarinio II objekto dangų remontas</t>
  </si>
  <si>
    <t>Šiaurinio IV objekto dangų remontas</t>
  </si>
  <si>
    <t>Smėlio-druskos įsigijimas</t>
  </si>
  <si>
    <t>Sniego, grunto sąvartynų eksploatacija</t>
  </si>
  <si>
    <t>Kiti darbai, gatvių DB kūrimas, išplovos, atraminės sienutės</t>
  </si>
  <si>
    <t>Lietaus kanalizacijos eksploatacija ir priežiūra</t>
  </si>
  <si>
    <t>Lietaus kanalizacijos tinklų remontas</t>
  </si>
  <si>
    <t>Kiemų įvažiavimų tvarkymas</t>
  </si>
  <si>
    <t>A juostų įrengimas</t>
  </si>
  <si>
    <t>Šaligatvių atnaujinimas</t>
  </si>
  <si>
    <t>Skverų įrengimas</t>
  </si>
  <si>
    <t>Dviračių takų plėtra</t>
  </si>
  <si>
    <t>Sodų teritorijose esančių gatvių asfaltavimas</t>
  </si>
  <si>
    <t>iš jų skoloms mokėti</t>
  </si>
  <si>
    <t>iš jų koloms mokėti</t>
  </si>
  <si>
    <t>Išlaidų detalizavimas/investicinis projektas</t>
  </si>
  <si>
    <t xml:space="preserve">Tęstinė priemonė.  2018 metais planuojama: 
atnaujinti/naujai įrengti 15,0 km šaligatvių; 
sutvarkyti 10 viešųjų erdvių;
sutvarkyti apie 460  įvažiavimų į kiemus ir ugdymo įstaigas;  
nutiesti 22,6 km naujų dviračių takų (Dviračių takų statyba nuo Šilo tilto iki Vileišių skv.; Kairėnų gatvės nuo Plytinės g. iki miesto ribos rekonstravimo projektas; Pėsčiųjų ir dviračių takų tarp Baltojo tilto ir Vingio parko tilto statybos projektas; Dviračių tako trasos nuo Baltojo tilto iki Žaliojo tilto statybos projektas (dešinysis upės krantas); 
Vykdyti lietaus nuotekų tinklų priežiūrą. Paviršinių nuotekų tinklų ilgis apie 1500 km. Vilniaus Senamiestyje įrengta mišrioji nuotekų surinkimo su vandens separatoriais sistema. Naujamiestyje, Šnipiškėse ir Žvėryne buvusi mišrioji sistema yra dalinai pertvarkyta arba pertvarkoma į atskirąją; Siurblinė po Geležinio Vilko autotransporto tuneliu - 24  valandas per parą veikianti siurblinė, kadangi tunelis yra žemiau upės lygio pastoviai kaupiasi gruntiniai  bei  lietaus vandenys. Siurblinėje visą parą dirba budintis personalas;
Pastoviai vykdyti 1684,6 km gatvių priežiūrą, žiemos metu Vilniaus mieste barstyti  ir valyti 539 gatvių.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</si>
</sst>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86"/>
      <scheme val="minor"/>
    </font>
    <font>
      <sz val="8"/>
      <color theme="1"/>
      <name val="Times New Roman"/>
      <family val="1"/>
      <charset val="186"/>
    </font>
    <font>
      <sz val="8"/>
      <name val="Times New Roman"/>
      <family val="1"/>
      <charset val="186"/>
    </font>
    <font>
      <sz val="8"/>
      <color indexed="8"/>
      <name val="Times New Roman"/>
      <family val="1"/>
      <charset val="186"/>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1" fillId="0" borderId="1" xfId="0" applyFont="1" applyFill="1" applyBorder="1"/>
    <xf numFmtId="0" fontId="1" fillId="0" borderId="1" xfId="0" applyFont="1" applyFill="1" applyBorder="1" applyAlignment="1">
      <alignment horizontal="left"/>
    </xf>
    <xf numFmtId="0" fontId="1" fillId="0" borderId="1" xfId="0" applyFont="1" applyBorder="1" applyAlignment="1">
      <alignment horizontal="left"/>
    </xf>
    <xf numFmtId="0" fontId="1" fillId="0" borderId="1" xfId="0" applyNumberFormat="1" applyFont="1" applyBorder="1"/>
    <xf numFmtId="0" fontId="1" fillId="0" borderId="1" xfId="0" applyFont="1" applyBorder="1" applyAlignment="1">
      <alignment wrapText="1"/>
    </xf>
    <xf numFmtId="1" fontId="1" fillId="0" borderId="1" xfId="0" applyNumberFormat="1" applyFont="1" applyBorder="1"/>
    <xf numFmtId="49" fontId="1" fillId="0" borderId="1" xfId="0" applyNumberFormat="1" applyFont="1" applyBorder="1" applyAlignment="1"/>
    <xf numFmtId="0" fontId="2" fillId="0" borderId="1" xfId="0" applyFont="1" applyFill="1" applyBorder="1" applyAlignment="1">
      <alignment vertical="center" wrapText="1"/>
    </xf>
    <xf numFmtId="49" fontId="1" fillId="0" borderId="1" xfId="0" applyNumberFormat="1" applyFont="1" applyFill="1" applyBorder="1" applyAlignment="1">
      <alignment horizontal="left"/>
    </xf>
    <xf numFmtId="0" fontId="3" fillId="0" borderId="1" xfId="0" applyFont="1" applyFill="1" applyBorder="1" applyAlignment="1">
      <alignment vertical="center" wrapText="1"/>
    </xf>
    <xf numFmtId="49" fontId="1" fillId="0" borderId="1" xfId="0" applyNumberFormat="1" applyFont="1" applyBorder="1"/>
    <xf numFmtId="0" fontId="2" fillId="0" borderId="1" xfId="0" applyFont="1" applyFill="1" applyBorder="1" applyAlignment="1">
      <alignment vertical="center"/>
    </xf>
    <xf numFmtId="11" fontId="1" fillId="0" borderId="1" xfId="0" applyNumberFormat="1" applyFont="1" applyBorder="1"/>
    <xf numFmtId="11" fontId="1" fillId="0" borderId="0" xfId="0" applyNumberFormat="1" applyFont="1"/>
    <xf numFmtId="49" fontId="1" fillId="0" borderId="1" xfId="0" applyNumberFormat="1" applyFont="1" applyBorder="1" applyAlignment="1">
      <alignment horizontal="right"/>
    </xf>
    <xf numFmtId="2" fontId="1" fillId="0" borderId="1" xfId="0" applyNumberFormat="1" applyFont="1" applyBorder="1"/>
    <xf numFmtId="0" fontId="1" fillId="0" borderId="1" xfId="0" applyNumberFormat="1" applyFont="1" applyBorder="1" applyAlignment="1">
      <alignment horizontal="right"/>
    </xf>
    <xf numFmtId="0" fontId="1" fillId="0"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abSelected="1" topLeftCell="C1" workbookViewId="0">
      <pane ySplit="1" topLeftCell="A65" activePane="bottomLeft" state="frozen"/>
      <selection activeCell="C1" sqref="C1"/>
      <selection pane="bottomLeft" activeCell="N74" sqref="N74"/>
    </sheetView>
  </sheetViews>
  <sheetFormatPr defaultRowHeight="11.25" x14ac:dyDescent="0.2"/>
  <cols>
    <col min="1" max="1" width="27.5703125" style="2" customWidth="1"/>
    <col min="2" max="2" width="47.42578125" style="2" customWidth="1"/>
    <col min="3" max="3" width="12.140625" style="1" customWidth="1"/>
    <col min="4" max="4" width="30.7109375" style="2" customWidth="1"/>
    <col min="5" max="5" width="23.28515625" style="1" customWidth="1"/>
    <col min="6" max="6" width="9.140625" style="1"/>
    <col min="7" max="7" width="10.140625" style="1" customWidth="1"/>
    <col min="8" max="8" width="12" style="1" customWidth="1"/>
    <col min="9" max="9" width="11" style="1" customWidth="1"/>
    <col min="10" max="10" width="12.42578125" style="1" customWidth="1"/>
    <col min="11" max="11" width="12" style="1" customWidth="1"/>
    <col min="12" max="12" width="10.28515625" style="1" customWidth="1"/>
    <col min="13" max="13" width="12.28515625" style="1" customWidth="1"/>
    <col min="14" max="14" width="10.7109375" style="1" customWidth="1"/>
    <col min="15" max="15" width="75.140625" style="2" customWidth="1"/>
    <col min="16" max="16384" width="9.140625" style="1"/>
  </cols>
  <sheetData>
    <row r="1" spans="1:20" s="23" customFormat="1" ht="45" x14ac:dyDescent="0.25">
      <c r="A1" s="22" t="s">
        <v>0</v>
      </c>
      <c r="B1" s="22" t="s">
        <v>1</v>
      </c>
      <c r="C1" s="22" t="s">
        <v>2</v>
      </c>
      <c r="D1" s="22" t="s">
        <v>3</v>
      </c>
      <c r="E1" s="22" t="s">
        <v>111</v>
      </c>
      <c r="F1" s="22" t="s">
        <v>4</v>
      </c>
      <c r="G1" s="22" t="s">
        <v>5</v>
      </c>
      <c r="H1" s="22" t="s">
        <v>6</v>
      </c>
      <c r="I1" s="22" t="s">
        <v>7</v>
      </c>
      <c r="J1" s="22" t="s">
        <v>8</v>
      </c>
      <c r="K1" s="22" t="s">
        <v>9</v>
      </c>
      <c r="L1" s="22" t="s">
        <v>10</v>
      </c>
      <c r="M1" s="22" t="s">
        <v>13</v>
      </c>
      <c r="N1" s="22" t="s">
        <v>14</v>
      </c>
      <c r="O1" s="22" t="s">
        <v>11</v>
      </c>
      <c r="P1" s="22"/>
      <c r="Q1" s="22"/>
      <c r="R1" s="22"/>
      <c r="S1" s="22"/>
      <c r="T1" s="22"/>
    </row>
    <row r="2" spans="1:20" ht="101.25" customHeight="1" x14ac:dyDescent="0.2">
      <c r="A2" s="8" t="s">
        <v>15</v>
      </c>
      <c r="B2" s="8" t="s">
        <v>16</v>
      </c>
      <c r="C2" s="3">
        <v>14010102</v>
      </c>
      <c r="D2" s="8" t="s">
        <v>17</v>
      </c>
      <c r="E2" s="11" t="s">
        <v>53</v>
      </c>
      <c r="F2" s="3" t="s">
        <v>12</v>
      </c>
      <c r="G2" s="3">
        <v>2600</v>
      </c>
      <c r="H2" s="3"/>
      <c r="I2" s="3">
        <v>2500</v>
      </c>
      <c r="J2" s="3"/>
      <c r="K2" s="3">
        <v>5400</v>
      </c>
      <c r="L2" s="3"/>
      <c r="M2" s="3">
        <f>3200-700</f>
        <v>2500</v>
      </c>
      <c r="N2" s="3"/>
      <c r="O2" s="24" t="s">
        <v>18</v>
      </c>
      <c r="P2" s="3"/>
      <c r="Q2" s="3"/>
      <c r="R2" s="3"/>
      <c r="S2" s="3"/>
      <c r="T2" s="3"/>
    </row>
    <row r="3" spans="1:20" ht="22.5" x14ac:dyDescent="0.2">
      <c r="A3" s="8" t="s">
        <v>15</v>
      </c>
      <c r="B3" s="8" t="s">
        <v>16</v>
      </c>
      <c r="C3" s="3">
        <v>14010102</v>
      </c>
      <c r="D3" s="8" t="s">
        <v>17</v>
      </c>
      <c r="E3" s="11" t="s">
        <v>54</v>
      </c>
      <c r="F3" s="10" t="s">
        <v>12</v>
      </c>
      <c r="G3" s="3">
        <v>2500</v>
      </c>
      <c r="H3" s="3"/>
      <c r="I3" s="3">
        <v>2300</v>
      </c>
      <c r="J3" s="3"/>
      <c r="K3" s="3">
        <v>8200</v>
      </c>
      <c r="L3" s="3"/>
      <c r="M3" s="3">
        <f>4516.9-700</f>
        <v>3816.8999999999996</v>
      </c>
      <c r="N3" s="3"/>
      <c r="O3" s="26"/>
      <c r="P3" s="3"/>
      <c r="Q3" s="3"/>
      <c r="R3" s="3"/>
      <c r="S3" s="3"/>
      <c r="T3" s="3"/>
    </row>
    <row r="4" spans="1:20" ht="22.5" x14ac:dyDescent="0.2">
      <c r="A4" s="8" t="s">
        <v>15</v>
      </c>
      <c r="B4" s="8" t="s">
        <v>16</v>
      </c>
      <c r="C4" s="3">
        <v>14010102</v>
      </c>
      <c r="D4" s="8" t="s">
        <v>17</v>
      </c>
      <c r="E4" s="11" t="s">
        <v>55</v>
      </c>
      <c r="F4" s="10" t="s">
        <v>12</v>
      </c>
      <c r="G4" s="3">
        <v>2030</v>
      </c>
      <c r="H4" s="3"/>
      <c r="I4" s="3">
        <v>2030</v>
      </c>
      <c r="J4" s="3"/>
      <c r="K4" s="3">
        <v>4010</v>
      </c>
      <c r="L4" s="3"/>
      <c r="M4" s="3">
        <f>2505-700</f>
        <v>1805</v>
      </c>
      <c r="N4" s="3"/>
      <c r="O4" s="26"/>
      <c r="P4" s="3"/>
      <c r="Q4" s="3"/>
      <c r="R4" s="3"/>
      <c r="S4" s="3"/>
      <c r="T4" s="3"/>
    </row>
    <row r="5" spans="1:20" ht="22.5" x14ac:dyDescent="0.2">
      <c r="A5" s="8" t="s">
        <v>15</v>
      </c>
      <c r="B5" s="8" t="s">
        <v>16</v>
      </c>
      <c r="C5" s="3">
        <v>14010102</v>
      </c>
      <c r="D5" s="8" t="s">
        <v>17</v>
      </c>
      <c r="E5" s="11" t="s">
        <v>56</v>
      </c>
      <c r="F5" s="10" t="s">
        <v>12</v>
      </c>
      <c r="G5" s="3">
        <v>1300</v>
      </c>
      <c r="H5" s="3"/>
      <c r="I5" s="3">
        <v>2220</v>
      </c>
      <c r="J5" s="3"/>
      <c r="K5" s="3">
        <v>6400</v>
      </c>
      <c r="L5" s="3"/>
      <c r="M5" s="3">
        <f>3600-700</f>
        <v>2900</v>
      </c>
      <c r="N5" s="3"/>
      <c r="O5" s="26"/>
      <c r="P5" s="3"/>
      <c r="Q5" s="3"/>
      <c r="R5" s="3"/>
      <c r="S5" s="3"/>
      <c r="T5" s="3"/>
    </row>
    <row r="6" spans="1:20" ht="22.5" x14ac:dyDescent="0.2">
      <c r="A6" s="8" t="s">
        <v>15</v>
      </c>
      <c r="B6" s="8" t="s">
        <v>16</v>
      </c>
      <c r="C6" s="3">
        <v>14010102</v>
      </c>
      <c r="D6" s="8" t="s">
        <v>17</v>
      </c>
      <c r="E6" s="11" t="s">
        <v>57</v>
      </c>
      <c r="F6" s="10" t="s">
        <v>12</v>
      </c>
      <c r="G6" s="3">
        <v>1300</v>
      </c>
      <c r="H6" s="3"/>
      <c r="I6" s="3">
        <v>2200</v>
      </c>
      <c r="J6" s="3"/>
      <c r="K6" s="3">
        <v>6200</v>
      </c>
      <c r="L6" s="3"/>
      <c r="M6" s="3">
        <f>3500-700</f>
        <v>2800</v>
      </c>
      <c r="N6" s="3"/>
      <c r="O6" s="26"/>
      <c r="P6" s="3"/>
      <c r="Q6" s="3"/>
      <c r="R6" s="3"/>
      <c r="S6" s="3"/>
      <c r="T6" s="3"/>
    </row>
    <row r="7" spans="1:20" ht="22.5" x14ac:dyDescent="0.2">
      <c r="A7" s="8" t="s">
        <v>15</v>
      </c>
      <c r="B7" s="8" t="s">
        <v>16</v>
      </c>
      <c r="C7" s="3">
        <v>14010102</v>
      </c>
      <c r="D7" s="8" t="s">
        <v>17</v>
      </c>
      <c r="E7" s="11" t="s">
        <v>58</v>
      </c>
      <c r="F7" s="10" t="s">
        <v>12</v>
      </c>
      <c r="G7" s="3">
        <v>90</v>
      </c>
      <c r="H7" s="3"/>
      <c r="I7" s="3">
        <v>90</v>
      </c>
      <c r="J7" s="3"/>
      <c r="K7" s="3">
        <v>90</v>
      </c>
      <c r="L7" s="3"/>
      <c r="M7" s="3">
        <v>80</v>
      </c>
      <c r="N7" s="3"/>
      <c r="O7" s="26"/>
      <c r="P7" s="3"/>
      <c r="Q7" s="3"/>
      <c r="R7" s="3"/>
      <c r="S7" s="3"/>
      <c r="T7" s="3"/>
    </row>
    <row r="8" spans="1:20" ht="22.5" x14ac:dyDescent="0.2">
      <c r="A8" s="8" t="s">
        <v>15</v>
      </c>
      <c r="B8" s="8" t="s">
        <v>16</v>
      </c>
      <c r="C8" s="3">
        <v>14010102</v>
      </c>
      <c r="D8" s="8" t="s">
        <v>17</v>
      </c>
      <c r="E8" s="11" t="s">
        <v>59</v>
      </c>
      <c r="F8" s="10" t="s">
        <v>12</v>
      </c>
      <c r="G8" s="3">
        <v>140</v>
      </c>
      <c r="H8" s="3"/>
      <c r="I8" s="3">
        <v>140</v>
      </c>
      <c r="J8" s="3"/>
      <c r="K8" s="3">
        <v>200</v>
      </c>
      <c r="L8" s="3"/>
      <c r="M8" s="3">
        <v>90</v>
      </c>
      <c r="N8" s="3"/>
      <c r="O8" s="26"/>
      <c r="P8" s="3"/>
      <c r="Q8" s="3"/>
      <c r="R8" s="3"/>
      <c r="S8" s="3"/>
      <c r="T8" s="3"/>
    </row>
    <row r="9" spans="1:20" ht="33.75" x14ac:dyDescent="0.2">
      <c r="A9" s="8" t="s">
        <v>15</v>
      </c>
      <c r="B9" s="8" t="s">
        <v>16</v>
      </c>
      <c r="C9" s="3">
        <v>14010102</v>
      </c>
      <c r="D9" s="8" t="s">
        <v>17</v>
      </c>
      <c r="E9" s="11" t="s">
        <v>60</v>
      </c>
      <c r="F9" s="10" t="s">
        <v>12</v>
      </c>
      <c r="G9" s="3">
        <v>30</v>
      </c>
      <c r="H9" s="3"/>
      <c r="I9" s="3">
        <v>30</v>
      </c>
      <c r="J9" s="3"/>
      <c r="K9" s="3">
        <v>40</v>
      </c>
      <c r="L9" s="3"/>
      <c r="M9" s="3">
        <v>40</v>
      </c>
      <c r="N9" s="3"/>
      <c r="O9" s="26"/>
      <c r="P9" s="3"/>
      <c r="Q9" s="3"/>
      <c r="R9" s="3"/>
      <c r="S9" s="3"/>
      <c r="T9" s="3"/>
    </row>
    <row r="10" spans="1:20" ht="22.5" x14ac:dyDescent="0.2">
      <c r="A10" s="8" t="s">
        <v>15</v>
      </c>
      <c r="B10" s="8" t="s">
        <v>16</v>
      </c>
      <c r="C10" s="3">
        <v>14010102</v>
      </c>
      <c r="D10" s="8" t="s">
        <v>17</v>
      </c>
      <c r="E10" s="11" t="s">
        <v>61</v>
      </c>
      <c r="F10" s="10" t="s">
        <v>12</v>
      </c>
      <c r="G10" s="3">
        <v>250</v>
      </c>
      <c r="H10" s="3"/>
      <c r="I10" s="3">
        <v>250</v>
      </c>
      <c r="J10" s="3"/>
      <c r="K10" s="3">
        <v>300</v>
      </c>
      <c r="L10" s="3"/>
      <c r="M10" s="3">
        <v>250</v>
      </c>
      <c r="N10" s="3"/>
      <c r="O10" s="26"/>
      <c r="P10" s="3"/>
      <c r="Q10" s="3"/>
      <c r="R10" s="3"/>
      <c r="S10" s="3"/>
      <c r="T10" s="3"/>
    </row>
    <row r="11" spans="1:20" ht="22.5" x14ac:dyDescent="0.2">
      <c r="A11" s="8" t="s">
        <v>15</v>
      </c>
      <c r="B11" s="8" t="s">
        <v>16</v>
      </c>
      <c r="C11" s="3">
        <v>14010102</v>
      </c>
      <c r="D11" s="8" t="s">
        <v>17</v>
      </c>
      <c r="E11" s="11" t="s">
        <v>64</v>
      </c>
      <c r="F11" s="10" t="s">
        <v>12</v>
      </c>
      <c r="G11" s="3">
        <v>20</v>
      </c>
      <c r="H11" s="3"/>
      <c r="I11" s="3">
        <v>20</v>
      </c>
      <c r="J11" s="3"/>
      <c r="K11" s="3">
        <v>20</v>
      </c>
      <c r="L11" s="3"/>
      <c r="M11" s="3">
        <v>20</v>
      </c>
      <c r="N11" s="3"/>
      <c r="O11" s="26"/>
      <c r="P11" s="3"/>
      <c r="Q11" s="3"/>
      <c r="R11" s="3"/>
      <c r="S11" s="3"/>
      <c r="T11" s="3"/>
    </row>
    <row r="12" spans="1:20" ht="45" x14ac:dyDescent="0.2">
      <c r="A12" s="8" t="s">
        <v>15</v>
      </c>
      <c r="B12" s="8" t="s">
        <v>16</v>
      </c>
      <c r="C12" s="3">
        <v>14010102</v>
      </c>
      <c r="D12" s="8" t="s">
        <v>17</v>
      </c>
      <c r="E12" s="11" t="s">
        <v>62</v>
      </c>
      <c r="F12" s="10" t="s">
        <v>12</v>
      </c>
      <c r="G12" s="3">
        <v>40</v>
      </c>
      <c r="H12" s="3"/>
      <c r="I12" s="3">
        <v>40</v>
      </c>
      <c r="J12" s="3"/>
      <c r="K12" s="3">
        <v>40</v>
      </c>
      <c r="L12" s="3"/>
      <c r="M12" s="3">
        <v>40</v>
      </c>
      <c r="N12" s="3"/>
      <c r="O12" s="26"/>
      <c r="P12" s="3"/>
      <c r="Q12" s="3"/>
      <c r="R12" s="3"/>
      <c r="S12" s="3"/>
      <c r="T12" s="3"/>
    </row>
    <row r="13" spans="1:20" ht="22.5" x14ac:dyDescent="0.2">
      <c r="A13" s="8" t="s">
        <v>15</v>
      </c>
      <c r="B13" s="8" t="s">
        <v>16</v>
      </c>
      <c r="C13" s="3">
        <v>14010102</v>
      </c>
      <c r="D13" s="8" t="s">
        <v>17</v>
      </c>
      <c r="E13" s="11" t="s">
        <v>63</v>
      </c>
      <c r="F13" s="10" t="s">
        <v>12</v>
      </c>
      <c r="G13" s="3">
        <v>200</v>
      </c>
      <c r="H13" s="3"/>
      <c r="I13" s="3">
        <v>200</v>
      </c>
      <c r="J13" s="3"/>
      <c r="K13" s="3">
        <v>200</v>
      </c>
      <c r="L13" s="3"/>
      <c r="M13" s="3">
        <v>200</v>
      </c>
      <c r="N13" s="3"/>
      <c r="O13" s="26"/>
      <c r="P13" s="3"/>
      <c r="Q13" s="3"/>
      <c r="R13" s="3"/>
      <c r="S13" s="3"/>
      <c r="T13" s="3"/>
    </row>
    <row r="14" spans="1:20" ht="22.5" x14ac:dyDescent="0.2">
      <c r="A14" s="8" t="s">
        <v>15</v>
      </c>
      <c r="B14" s="8" t="s">
        <v>16</v>
      </c>
      <c r="C14" s="3">
        <v>14010102</v>
      </c>
      <c r="D14" s="8" t="s">
        <v>17</v>
      </c>
      <c r="E14" s="11" t="s">
        <v>109</v>
      </c>
      <c r="F14" s="10" t="s">
        <v>12</v>
      </c>
      <c r="G14" s="3"/>
      <c r="H14" s="3">
        <v>5404.2</v>
      </c>
      <c r="I14" s="3"/>
      <c r="J14" s="3">
        <v>3087.1</v>
      </c>
      <c r="K14" s="3"/>
      <c r="L14" s="3"/>
      <c r="M14" s="3"/>
      <c r="N14" s="3"/>
      <c r="O14" s="26"/>
      <c r="P14" s="3"/>
      <c r="Q14" s="3"/>
      <c r="R14" s="3"/>
      <c r="S14" s="3"/>
      <c r="T14" s="3"/>
    </row>
    <row r="15" spans="1:20" ht="22.5" x14ac:dyDescent="0.2">
      <c r="A15" s="8" t="s">
        <v>15</v>
      </c>
      <c r="B15" s="8" t="s">
        <v>16</v>
      </c>
      <c r="C15" s="3">
        <v>14010102</v>
      </c>
      <c r="D15" s="8" t="s">
        <v>17</v>
      </c>
      <c r="E15" s="11" t="s">
        <v>53</v>
      </c>
      <c r="F15" s="12" t="s">
        <v>65</v>
      </c>
      <c r="G15" s="4"/>
      <c r="H15" s="4"/>
      <c r="I15" s="4">
        <v>600</v>
      </c>
      <c r="J15" s="4">
        <v>600</v>
      </c>
      <c r="K15" s="4">
        <v>1000</v>
      </c>
      <c r="L15" s="3">
        <v>1000</v>
      </c>
      <c r="M15" s="3">
        <v>1000</v>
      </c>
      <c r="N15" s="3">
        <v>1000</v>
      </c>
      <c r="O15" s="26"/>
      <c r="P15" s="3"/>
      <c r="Q15" s="3"/>
      <c r="R15" s="3"/>
      <c r="S15" s="3"/>
      <c r="T15" s="3"/>
    </row>
    <row r="16" spans="1:20" ht="22.5" x14ac:dyDescent="0.2">
      <c r="A16" s="8" t="s">
        <v>15</v>
      </c>
      <c r="B16" s="8" t="s">
        <v>16</v>
      </c>
      <c r="C16" s="3">
        <v>14010102</v>
      </c>
      <c r="D16" s="8" t="s">
        <v>17</v>
      </c>
      <c r="E16" s="11" t="s">
        <v>54</v>
      </c>
      <c r="F16" s="12" t="s">
        <v>65</v>
      </c>
      <c r="G16" s="4"/>
      <c r="H16" s="4"/>
      <c r="I16" s="4">
        <v>800</v>
      </c>
      <c r="J16" s="4">
        <v>800</v>
      </c>
      <c r="K16" s="4">
        <v>1000</v>
      </c>
      <c r="L16" s="3">
        <v>1000</v>
      </c>
      <c r="M16" s="3">
        <v>1000</v>
      </c>
      <c r="N16" s="3">
        <v>1000</v>
      </c>
      <c r="O16" s="26"/>
      <c r="P16" s="3"/>
      <c r="Q16" s="3"/>
      <c r="R16" s="3"/>
      <c r="S16" s="3"/>
      <c r="T16" s="3"/>
    </row>
    <row r="17" spans="1:20" ht="22.5" x14ac:dyDescent="0.2">
      <c r="A17" s="8" t="s">
        <v>15</v>
      </c>
      <c r="B17" s="8" t="s">
        <v>16</v>
      </c>
      <c r="C17" s="3">
        <v>14010102</v>
      </c>
      <c r="D17" s="8" t="s">
        <v>17</v>
      </c>
      <c r="E17" s="11" t="s">
        <v>55</v>
      </c>
      <c r="F17" s="12" t="s">
        <v>65</v>
      </c>
      <c r="G17" s="4"/>
      <c r="H17" s="4"/>
      <c r="I17" s="4">
        <v>600</v>
      </c>
      <c r="J17" s="4">
        <v>600</v>
      </c>
      <c r="K17" s="4">
        <v>1000</v>
      </c>
      <c r="L17" s="3">
        <v>1000</v>
      </c>
      <c r="M17" s="3">
        <v>1000</v>
      </c>
      <c r="N17" s="3">
        <v>1000</v>
      </c>
      <c r="O17" s="26"/>
      <c r="P17" s="3"/>
      <c r="Q17" s="3"/>
      <c r="R17" s="3"/>
      <c r="S17" s="3"/>
      <c r="T17" s="3"/>
    </row>
    <row r="18" spans="1:20" ht="22.5" x14ac:dyDescent="0.2">
      <c r="A18" s="8" t="s">
        <v>15</v>
      </c>
      <c r="B18" s="8" t="s">
        <v>16</v>
      </c>
      <c r="C18" s="3">
        <v>14010102</v>
      </c>
      <c r="D18" s="8" t="s">
        <v>17</v>
      </c>
      <c r="E18" s="11" t="s">
        <v>56</v>
      </c>
      <c r="F18" s="12" t="s">
        <v>65</v>
      </c>
      <c r="G18" s="4">
        <v>1000</v>
      </c>
      <c r="H18" s="4">
        <v>1000</v>
      </c>
      <c r="I18" s="4">
        <v>500</v>
      </c>
      <c r="J18" s="4">
        <v>500</v>
      </c>
      <c r="K18" s="4">
        <v>1000</v>
      </c>
      <c r="L18" s="3">
        <v>1000</v>
      </c>
      <c r="M18" s="3">
        <v>1000</v>
      </c>
      <c r="N18" s="3">
        <v>1000</v>
      </c>
      <c r="O18" s="26"/>
      <c r="P18" s="3"/>
      <c r="Q18" s="3"/>
      <c r="R18" s="3"/>
      <c r="S18" s="3"/>
      <c r="T18" s="3"/>
    </row>
    <row r="19" spans="1:20" ht="22.5" x14ac:dyDescent="0.2">
      <c r="A19" s="8" t="s">
        <v>15</v>
      </c>
      <c r="B19" s="8" t="s">
        <v>16</v>
      </c>
      <c r="C19" s="3">
        <v>14010102</v>
      </c>
      <c r="D19" s="8" t="s">
        <v>17</v>
      </c>
      <c r="E19" s="11" t="s">
        <v>57</v>
      </c>
      <c r="F19" s="12" t="s">
        <v>65</v>
      </c>
      <c r="G19" s="4">
        <v>1000</v>
      </c>
      <c r="H19" s="4">
        <v>1000</v>
      </c>
      <c r="I19" s="4">
        <v>500</v>
      </c>
      <c r="J19" s="4">
        <v>500</v>
      </c>
      <c r="K19" s="4">
        <v>1000</v>
      </c>
      <c r="L19" s="3">
        <v>1000</v>
      </c>
      <c r="M19" s="3">
        <v>1000</v>
      </c>
      <c r="N19" s="3">
        <v>1000</v>
      </c>
      <c r="O19" s="25"/>
      <c r="P19" s="3"/>
      <c r="Q19" s="3"/>
      <c r="R19" s="3"/>
      <c r="S19" s="3"/>
      <c r="T19" s="3"/>
    </row>
    <row r="20" spans="1:20" ht="33.75" customHeight="1" x14ac:dyDescent="0.2">
      <c r="A20" s="8" t="s">
        <v>15</v>
      </c>
      <c r="B20" s="8" t="s">
        <v>16</v>
      </c>
      <c r="C20" s="3">
        <v>14010104</v>
      </c>
      <c r="D20" s="8" t="s">
        <v>19</v>
      </c>
      <c r="E20" s="13" t="s">
        <v>66</v>
      </c>
      <c r="F20" s="3" t="s">
        <v>12</v>
      </c>
      <c r="G20" s="3">
        <v>50</v>
      </c>
      <c r="H20" s="3"/>
      <c r="I20" s="3">
        <v>90</v>
      </c>
      <c r="J20" s="3"/>
      <c r="K20" s="3">
        <v>140</v>
      </c>
      <c r="L20" s="3"/>
      <c r="M20" s="3">
        <v>100</v>
      </c>
      <c r="N20" s="3"/>
      <c r="O20" s="24" t="s">
        <v>20</v>
      </c>
      <c r="P20" s="3"/>
      <c r="Q20" s="3"/>
      <c r="R20" s="3"/>
      <c r="S20" s="3"/>
      <c r="T20" s="3"/>
    </row>
    <row r="21" spans="1:20" ht="33.75" x14ac:dyDescent="0.2">
      <c r="A21" s="8" t="s">
        <v>15</v>
      </c>
      <c r="B21" s="8" t="s">
        <v>16</v>
      </c>
      <c r="C21" s="3">
        <v>14010104</v>
      </c>
      <c r="D21" s="8" t="s">
        <v>19</v>
      </c>
      <c r="E21" s="13" t="s">
        <v>67</v>
      </c>
      <c r="F21" s="12" t="s">
        <v>12</v>
      </c>
      <c r="G21" s="3">
        <v>690</v>
      </c>
      <c r="H21" s="3">
        <v>500</v>
      </c>
      <c r="I21" s="3">
        <v>942</v>
      </c>
      <c r="J21" s="3">
        <v>333.4</v>
      </c>
      <c r="K21" s="4">
        <v>1055</v>
      </c>
      <c r="L21" s="3">
        <v>300</v>
      </c>
      <c r="M21" s="3">
        <v>700</v>
      </c>
      <c r="N21" s="3">
        <v>300</v>
      </c>
      <c r="O21" s="26"/>
      <c r="P21" s="3"/>
      <c r="Q21" s="3"/>
      <c r="R21" s="3"/>
      <c r="S21" s="3"/>
      <c r="T21" s="3"/>
    </row>
    <row r="22" spans="1:20" ht="33.75" x14ac:dyDescent="0.2">
      <c r="A22" s="8" t="s">
        <v>15</v>
      </c>
      <c r="B22" s="8" t="s">
        <v>16</v>
      </c>
      <c r="C22" s="3">
        <v>14010104</v>
      </c>
      <c r="D22" s="8" t="s">
        <v>19</v>
      </c>
      <c r="E22" s="13" t="s">
        <v>67</v>
      </c>
      <c r="F22" s="5">
        <v>61</v>
      </c>
      <c r="G22" s="3"/>
      <c r="H22" s="3"/>
      <c r="I22" s="3">
        <v>500</v>
      </c>
      <c r="J22" s="3">
        <v>500</v>
      </c>
      <c r="K22" s="4"/>
      <c r="L22" s="3"/>
      <c r="M22" s="3"/>
      <c r="N22" s="3"/>
      <c r="O22" s="25"/>
      <c r="P22" s="3"/>
      <c r="Q22" s="3"/>
      <c r="R22" s="3"/>
      <c r="S22" s="3"/>
      <c r="T22" s="3"/>
    </row>
    <row r="23" spans="1:20" ht="56.25" customHeight="1" x14ac:dyDescent="0.2">
      <c r="A23" s="8" t="s">
        <v>15</v>
      </c>
      <c r="B23" s="8" t="s">
        <v>16</v>
      </c>
      <c r="C23" s="3">
        <v>14010106</v>
      </c>
      <c r="D23" s="8" t="s">
        <v>21</v>
      </c>
      <c r="E23" s="11" t="s">
        <v>68</v>
      </c>
      <c r="F23" s="3" t="s">
        <v>12</v>
      </c>
      <c r="G23" s="3">
        <v>280</v>
      </c>
      <c r="H23" s="3">
        <v>97</v>
      </c>
      <c r="I23" s="3">
        <v>645.4</v>
      </c>
      <c r="J23" s="3">
        <v>97</v>
      </c>
      <c r="K23" s="3">
        <v>615</v>
      </c>
      <c r="L23" s="3">
        <v>170</v>
      </c>
      <c r="M23" s="3">
        <v>470</v>
      </c>
      <c r="N23" s="3">
        <v>170</v>
      </c>
      <c r="O23" s="24" t="s">
        <v>22</v>
      </c>
      <c r="P23" s="3"/>
      <c r="Q23" s="3"/>
      <c r="R23" s="3"/>
      <c r="S23" s="3"/>
      <c r="T23" s="3"/>
    </row>
    <row r="24" spans="1:20" ht="22.5" x14ac:dyDescent="0.2">
      <c r="A24" s="8" t="s">
        <v>15</v>
      </c>
      <c r="B24" s="8" t="s">
        <v>16</v>
      </c>
      <c r="C24" s="3">
        <v>14010106</v>
      </c>
      <c r="D24" s="8" t="s">
        <v>21</v>
      </c>
      <c r="E24" s="11" t="s">
        <v>69</v>
      </c>
      <c r="F24" s="14" t="s">
        <v>12</v>
      </c>
      <c r="G24" s="3">
        <v>30</v>
      </c>
      <c r="H24" s="3"/>
      <c r="I24" s="3">
        <v>30</v>
      </c>
      <c r="J24" s="3"/>
      <c r="K24" s="3">
        <v>30</v>
      </c>
      <c r="L24" s="3"/>
      <c r="M24" s="3">
        <v>30</v>
      </c>
      <c r="N24" s="3"/>
      <c r="O24" s="25"/>
      <c r="P24" s="3"/>
      <c r="Q24" s="3"/>
      <c r="R24" s="3"/>
      <c r="S24" s="3"/>
      <c r="T24" s="3"/>
    </row>
    <row r="25" spans="1:20" ht="67.5" customHeight="1" x14ac:dyDescent="0.2">
      <c r="A25" s="8" t="s">
        <v>15</v>
      </c>
      <c r="B25" s="8" t="s">
        <v>16</v>
      </c>
      <c r="C25" s="3">
        <v>14010108</v>
      </c>
      <c r="D25" s="8" t="s">
        <v>23</v>
      </c>
      <c r="E25" s="11" t="s">
        <v>70</v>
      </c>
      <c r="F25" s="3" t="s">
        <v>12</v>
      </c>
      <c r="G25" s="3">
        <v>190</v>
      </c>
      <c r="H25" s="3"/>
      <c r="I25" s="3">
        <v>190</v>
      </c>
      <c r="J25" s="3"/>
      <c r="K25" s="3">
        <v>160</v>
      </c>
      <c r="L25" s="3"/>
      <c r="M25" s="3">
        <v>120</v>
      </c>
      <c r="N25" s="3"/>
      <c r="O25" s="24" t="s">
        <v>24</v>
      </c>
      <c r="P25" s="3"/>
      <c r="Q25" s="3"/>
      <c r="R25" s="3"/>
      <c r="S25" s="3"/>
      <c r="T25" s="3"/>
    </row>
    <row r="26" spans="1:20" ht="22.5" x14ac:dyDescent="0.2">
      <c r="A26" s="8" t="s">
        <v>15</v>
      </c>
      <c r="B26" s="8" t="s">
        <v>16</v>
      </c>
      <c r="C26" s="3">
        <v>14010108</v>
      </c>
      <c r="D26" s="8" t="s">
        <v>23</v>
      </c>
      <c r="E26" s="11" t="s">
        <v>71</v>
      </c>
      <c r="F26" s="14" t="s">
        <v>12</v>
      </c>
      <c r="G26" s="3">
        <v>370</v>
      </c>
      <c r="H26" s="3"/>
      <c r="I26" s="3">
        <v>370</v>
      </c>
      <c r="J26" s="3"/>
      <c r="K26" s="3">
        <v>800</v>
      </c>
      <c r="L26" s="3"/>
      <c r="M26" s="3">
        <v>420</v>
      </c>
      <c r="N26" s="3"/>
      <c r="O26" s="26"/>
      <c r="P26" s="3"/>
      <c r="Q26" s="3"/>
      <c r="R26" s="3"/>
      <c r="S26" s="3"/>
      <c r="T26" s="3"/>
    </row>
    <row r="27" spans="1:20" ht="22.5" x14ac:dyDescent="0.2">
      <c r="A27" s="8" t="s">
        <v>15</v>
      </c>
      <c r="B27" s="8" t="s">
        <v>16</v>
      </c>
      <c r="C27" s="3">
        <v>14010108</v>
      </c>
      <c r="D27" s="8" t="s">
        <v>23</v>
      </c>
      <c r="E27" s="11" t="s">
        <v>72</v>
      </c>
      <c r="F27" s="14" t="s">
        <v>12</v>
      </c>
      <c r="G27" s="3">
        <v>30</v>
      </c>
      <c r="H27" s="3"/>
      <c r="I27" s="3">
        <v>70</v>
      </c>
      <c r="J27" s="3"/>
      <c r="K27" s="3">
        <v>70</v>
      </c>
      <c r="L27" s="3"/>
      <c r="M27" s="3">
        <v>70</v>
      </c>
      <c r="N27" s="3"/>
      <c r="O27" s="26"/>
      <c r="P27" s="3"/>
      <c r="Q27" s="3"/>
      <c r="R27" s="3"/>
      <c r="S27" s="3"/>
      <c r="T27" s="3"/>
    </row>
    <row r="28" spans="1:20" ht="33.75" x14ac:dyDescent="0.2">
      <c r="A28" s="8" t="s">
        <v>15</v>
      </c>
      <c r="B28" s="8" t="s">
        <v>16</v>
      </c>
      <c r="C28" s="3">
        <v>14010108</v>
      </c>
      <c r="D28" s="8" t="s">
        <v>23</v>
      </c>
      <c r="E28" s="11" t="s">
        <v>73</v>
      </c>
      <c r="F28" s="14" t="s">
        <v>12</v>
      </c>
      <c r="G28" s="3">
        <v>370</v>
      </c>
      <c r="H28" s="3"/>
      <c r="I28" s="3">
        <v>370</v>
      </c>
      <c r="J28" s="3"/>
      <c r="K28" s="3">
        <v>464</v>
      </c>
      <c r="L28" s="3"/>
      <c r="M28" s="3">
        <v>440</v>
      </c>
      <c r="N28" s="3"/>
      <c r="O28" s="26"/>
      <c r="P28" s="3"/>
      <c r="Q28" s="3"/>
      <c r="R28" s="3"/>
      <c r="S28" s="3"/>
      <c r="T28" s="3"/>
    </row>
    <row r="29" spans="1:20" ht="22.5" x14ac:dyDescent="0.2">
      <c r="A29" s="8" t="s">
        <v>15</v>
      </c>
      <c r="B29" s="8" t="s">
        <v>16</v>
      </c>
      <c r="C29" s="3">
        <v>14010108</v>
      </c>
      <c r="D29" s="8" t="s">
        <v>23</v>
      </c>
      <c r="E29" s="11" t="s">
        <v>74</v>
      </c>
      <c r="F29" s="14" t="s">
        <v>12</v>
      </c>
      <c r="G29" s="3">
        <v>640</v>
      </c>
      <c r="H29" s="3"/>
      <c r="I29" s="3">
        <v>450</v>
      </c>
      <c r="J29" s="3"/>
      <c r="K29" s="3">
        <v>680</v>
      </c>
      <c r="L29" s="3"/>
      <c r="M29" s="3">
        <v>450</v>
      </c>
      <c r="N29" s="3"/>
      <c r="O29" s="26"/>
      <c r="P29" s="3"/>
      <c r="Q29" s="3"/>
      <c r="R29" s="3"/>
      <c r="S29" s="3"/>
      <c r="T29" s="3"/>
    </row>
    <row r="30" spans="1:20" ht="22.5" x14ac:dyDescent="0.2">
      <c r="A30" s="8" t="s">
        <v>15</v>
      </c>
      <c r="B30" s="8" t="s">
        <v>16</v>
      </c>
      <c r="C30" s="3">
        <v>14010108</v>
      </c>
      <c r="D30" s="8" t="s">
        <v>23</v>
      </c>
      <c r="E30" s="11" t="s">
        <v>110</v>
      </c>
      <c r="F30" s="14" t="s">
        <v>12</v>
      </c>
      <c r="G30" s="3"/>
      <c r="H30" s="3">
        <v>640.6</v>
      </c>
      <c r="I30" s="3"/>
      <c r="J30" s="3">
        <v>640.70000000000005</v>
      </c>
      <c r="K30" s="3"/>
      <c r="L30" s="3">
        <v>0</v>
      </c>
      <c r="M30" s="3"/>
      <c r="N30" s="3">
        <v>0</v>
      </c>
      <c r="O30" s="25"/>
      <c r="P30" s="3"/>
      <c r="Q30" s="3"/>
      <c r="R30" s="3"/>
      <c r="S30" s="3"/>
      <c r="T30" s="3"/>
    </row>
    <row r="31" spans="1:20" ht="56.25" customHeight="1" x14ac:dyDescent="0.2">
      <c r="A31" s="8" t="s">
        <v>15</v>
      </c>
      <c r="B31" s="8" t="s">
        <v>16</v>
      </c>
      <c r="C31" s="3">
        <v>14010109</v>
      </c>
      <c r="D31" s="8" t="s">
        <v>25</v>
      </c>
      <c r="E31" s="11" t="s">
        <v>75</v>
      </c>
      <c r="F31" s="3" t="s">
        <v>12</v>
      </c>
      <c r="G31" s="3">
        <v>20</v>
      </c>
      <c r="H31" s="3"/>
      <c r="I31" s="3">
        <v>20</v>
      </c>
      <c r="J31" s="3"/>
      <c r="K31" s="3">
        <v>30</v>
      </c>
      <c r="L31" s="3"/>
      <c r="M31" s="3">
        <v>30</v>
      </c>
      <c r="N31" s="3"/>
      <c r="O31" s="24" t="s">
        <v>26</v>
      </c>
      <c r="P31" s="3"/>
      <c r="Q31" s="3"/>
      <c r="R31" s="3"/>
      <c r="S31" s="3"/>
      <c r="T31" s="3"/>
    </row>
    <row r="32" spans="1:20" ht="22.5" x14ac:dyDescent="0.2">
      <c r="A32" s="8" t="s">
        <v>15</v>
      </c>
      <c r="B32" s="8" t="s">
        <v>16</v>
      </c>
      <c r="C32" s="3">
        <v>14010109</v>
      </c>
      <c r="D32" s="8" t="s">
        <v>25</v>
      </c>
      <c r="E32" s="11" t="s">
        <v>76</v>
      </c>
      <c r="F32" s="14" t="s">
        <v>12</v>
      </c>
      <c r="G32" s="3">
        <v>120</v>
      </c>
      <c r="H32" s="3"/>
      <c r="I32" s="3">
        <v>180</v>
      </c>
      <c r="J32" s="3"/>
      <c r="K32" s="3">
        <v>190</v>
      </c>
      <c r="L32" s="3"/>
      <c r="M32" s="3">
        <v>190</v>
      </c>
      <c r="N32" s="3"/>
      <c r="O32" s="26"/>
      <c r="P32" s="3"/>
      <c r="Q32" s="3"/>
      <c r="R32" s="3"/>
      <c r="S32" s="3"/>
      <c r="T32" s="3"/>
    </row>
    <row r="33" spans="1:20" ht="22.5" x14ac:dyDescent="0.2">
      <c r="A33" s="8" t="s">
        <v>15</v>
      </c>
      <c r="B33" s="8" t="s">
        <v>16</v>
      </c>
      <c r="C33" s="3">
        <v>14010109</v>
      </c>
      <c r="D33" s="8" t="s">
        <v>25</v>
      </c>
      <c r="E33" s="11" t="s">
        <v>77</v>
      </c>
      <c r="F33" s="14" t="s">
        <v>12</v>
      </c>
      <c r="G33" s="3">
        <v>105.2</v>
      </c>
      <c r="H33" s="3"/>
      <c r="I33" s="3">
        <v>195.2</v>
      </c>
      <c r="J33" s="3"/>
      <c r="K33" s="3">
        <v>225.2</v>
      </c>
      <c r="L33" s="3"/>
      <c r="M33" s="3">
        <v>225.2</v>
      </c>
      <c r="N33" s="3"/>
      <c r="O33" s="26"/>
      <c r="P33" s="3"/>
      <c r="Q33" s="3"/>
      <c r="R33" s="3"/>
      <c r="S33" s="3"/>
      <c r="T33" s="3"/>
    </row>
    <row r="34" spans="1:20" ht="22.5" x14ac:dyDescent="0.2">
      <c r="A34" s="8" t="s">
        <v>15</v>
      </c>
      <c r="B34" s="8" t="s">
        <v>16</v>
      </c>
      <c r="C34" s="3">
        <v>14010109</v>
      </c>
      <c r="D34" s="8" t="s">
        <v>25</v>
      </c>
      <c r="E34" s="11" t="s">
        <v>78</v>
      </c>
      <c r="F34" s="14" t="s">
        <v>12</v>
      </c>
      <c r="G34" s="3">
        <v>220</v>
      </c>
      <c r="H34" s="3"/>
      <c r="I34" s="3">
        <v>300</v>
      </c>
      <c r="J34" s="3"/>
      <c r="K34" s="3">
        <v>210</v>
      </c>
      <c r="L34" s="3"/>
      <c r="M34" s="3">
        <v>210</v>
      </c>
      <c r="N34" s="3"/>
      <c r="O34" s="26"/>
      <c r="P34" s="3"/>
      <c r="Q34" s="3"/>
      <c r="R34" s="3"/>
      <c r="S34" s="3"/>
      <c r="T34" s="3"/>
    </row>
    <row r="35" spans="1:20" ht="22.5" x14ac:dyDescent="0.2">
      <c r="A35" s="8" t="s">
        <v>15</v>
      </c>
      <c r="B35" s="8" t="s">
        <v>16</v>
      </c>
      <c r="C35" s="3">
        <v>14010109</v>
      </c>
      <c r="D35" s="8" t="s">
        <v>25</v>
      </c>
      <c r="E35" s="11" t="s">
        <v>79</v>
      </c>
      <c r="F35" s="14" t="s">
        <v>12</v>
      </c>
      <c r="G35" s="3">
        <v>71</v>
      </c>
      <c r="H35" s="3"/>
      <c r="I35" s="3">
        <v>111</v>
      </c>
      <c r="J35" s="3"/>
      <c r="K35" s="3">
        <v>91</v>
      </c>
      <c r="L35" s="3"/>
      <c r="M35" s="3">
        <v>91</v>
      </c>
      <c r="N35" s="3"/>
      <c r="O35" s="26"/>
      <c r="P35" s="3"/>
      <c r="Q35" s="3"/>
      <c r="R35" s="3"/>
      <c r="S35" s="3"/>
      <c r="T35" s="3"/>
    </row>
    <row r="36" spans="1:20" ht="22.5" x14ac:dyDescent="0.2">
      <c r="A36" s="8" t="s">
        <v>15</v>
      </c>
      <c r="B36" s="8" t="s">
        <v>16</v>
      </c>
      <c r="C36" s="3">
        <v>14010109</v>
      </c>
      <c r="D36" s="8" t="s">
        <v>25</v>
      </c>
      <c r="E36" s="11" t="s">
        <v>80</v>
      </c>
      <c r="F36" s="14" t="s">
        <v>12</v>
      </c>
      <c r="G36" s="3">
        <v>93</v>
      </c>
      <c r="H36" s="3"/>
      <c r="I36" s="3">
        <v>93</v>
      </c>
      <c r="J36" s="3"/>
      <c r="K36" s="3">
        <v>53</v>
      </c>
      <c r="L36" s="3"/>
      <c r="M36" s="3">
        <v>53</v>
      </c>
      <c r="N36" s="3"/>
      <c r="O36" s="26"/>
      <c r="P36" s="3"/>
      <c r="Q36" s="3"/>
      <c r="R36" s="3"/>
      <c r="S36" s="3"/>
      <c r="T36" s="3"/>
    </row>
    <row r="37" spans="1:20" ht="22.5" x14ac:dyDescent="0.2">
      <c r="A37" s="8" t="s">
        <v>15</v>
      </c>
      <c r="B37" s="8" t="s">
        <v>16</v>
      </c>
      <c r="C37" s="3">
        <v>14010109</v>
      </c>
      <c r="D37" s="8" t="s">
        <v>25</v>
      </c>
      <c r="E37" s="11" t="s">
        <v>81</v>
      </c>
      <c r="F37" s="14" t="s">
        <v>12</v>
      </c>
      <c r="G37" s="3">
        <v>197</v>
      </c>
      <c r="H37" s="3"/>
      <c r="I37" s="3">
        <v>257</v>
      </c>
      <c r="J37" s="3"/>
      <c r="K37" s="3">
        <v>250</v>
      </c>
      <c r="L37" s="3"/>
      <c r="M37" s="3">
        <v>250</v>
      </c>
      <c r="N37" s="3"/>
      <c r="O37" s="26"/>
      <c r="P37" s="3"/>
      <c r="Q37" s="3"/>
      <c r="R37" s="3"/>
      <c r="S37" s="3"/>
      <c r="T37" s="3"/>
    </row>
    <row r="38" spans="1:20" ht="22.5" x14ac:dyDescent="0.2">
      <c r="A38" s="8" t="s">
        <v>15</v>
      </c>
      <c r="B38" s="8" t="s">
        <v>16</v>
      </c>
      <c r="C38" s="3">
        <v>14010109</v>
      </c>
      <c r="D38" s="8" t="s">
        <v>25</v>
      </c>
      <c r="E38" s="11" t="s">
        <v>82</v>
      </c>
      <c r="F38" s="14" t="s">
        <v>12</v>
      </c>
      <c r="G38" s="3">
        <v>30.5</v>
      </c>
      <c r="H38" s="3"/>
      <c r="I38" s="3">
        <v>35.5</v>
      </c>
      <c r="J38" s="3"/>
      <c r="K38" s="3">
        <v>40.5</v>
      </c>
      <c r="L38" s="3"/>
      <c r="M38" s="3">
        <v>40.5</v>
      </c>
      <c r="N38" s="3"/>
      <c r="O38" s="26"/>
      <c r="P38" s="3"/>
      <c r="Q38" s="3"/>
      <c r="R38" s="3"/>
      <c r="S38" s="3"/>
      <c r="T38" s="3"/>
    </row>
    <row r="39" spans="1:20" ht="22.5" x14ac:dyDescent="0.2">
      <c r="A39" s="8" t="s">
        <v>15</v>
      </c>
      <c r="B39" s="8" t="s">
        <v>16</v>
      </c>
      <c r="C39" s="3">
        <v>14010109</v>
      </c>
      <c r="D39" s="8" t="s">
        <v>25</v>
      </c>
      <c r="E39" s="15" t="s">
        <v>83</v>
      </c>
      <c r="F39" s="14" t="s">
        <v>12</v>
      </c>
      <c r="G39" s="3">
        <v>25</v>
      </c>
      <c r="H39" s="3"/>
      <c r="I39" s="3">
        <v>25</v>
      </c>
      <c r="J39" s="3"/>
      <c r="K39" s="3">
        <v>30</v>
      </c>
      <c r="L39" s="3"/>
      <c r="M39" s="3">
        <v>30</v>
      </c>
      <c r="N39" s="3"/>
      <c r="O39" s="26"/>
      <c r="P39" s="3"/>
      <c r="Q39" s="3"/>
      <c r="R39" s="3"/>
      <c r="S39" s="3"/>
      <c r="T39" s="3"/>
    </row>
    <row r="40" spans="1:20" ht="33.75" x14ac:dyDescent="0.2">
      <c r="A40" s="8" t="s">
        <v>15</v>
      </c>
      <c r="B40" s="8" t="s">
        <v>16</v>
      </c>
      <c r="C40" s="3">
        <v>14010109</v>
      </c>
      <c r="D40" s="8" t="s">
        <v>25</v>
      </c>
      <c r="E40" s="11" t="s">
        <v>84</v>
      </c>
      <c r="F40" s="14" t="s">
        <v>12</v>
      </c>
      <c r="G40" s="3">
        <v>18.3</v>
      </c>
      <c r="H40" s="3"/>
      <c r="I40" s="3">
        <v>18.3</v>
      </c>
      <c r="J40" s="3"/>
      <c r="K40" s="3">
        <v>100</v>
      </c>
      <c r="L40" s="3"/>
      <c r="M40" s="3">
        <v>100</v>
      </c>
      <c r="N40" s="3"/>
      <c r="O40" s="26"/>
      <c r="P40" s="3"/>
      <c r="Q40" s="3"/>
      <c r="R40" s="3"/>
      <c r="S40" s="3"/>
      <c r="T40" s="3"/>
    </row>
    <row r="41" spans="1:20" ht="22.5" x14ac:dyDescent="0.2">
      <c r="A41" s="8" t="s">
        <v>15</v>
      </c>
      <c r="B41" s="8" t="s">
        <v>16</v>
      </c>
      <c r="C41" s="3">
        <v>14010109</v>
      </c>
      <c r="D41" s="8" t="s">
        <v>25</v>
      </c>
      <c r="E41" s="15" t="s">
        <v>85</v>
      </c>
      <c r="F41" s="14" t="s">
        <v>12</v>
      </c>
      <c r="G41" s="3"/>
      <c r="H41" s="3"/>
      <c r="I41" s="3">
        <v>78</v>
      </c>
      <c r="J41" s="3"/>
      <c r="K41" s="3">
        <v>515.29999999999995</v>
      </c>
      <c r="L41" s="3"/>
      <c r="M41" s="3">
        <v>780.3</v>
      </c>
      <c r="N41" s="3"/>
      <c r="O41" s="26"/>
      <c r="P41" s="3"/>
      <c r="Q41" s="3"/>
      <c r="R41" s="3"/>
      <c r="S41" s="3"/>
      <c r="T41" s="3"/>
    </row>
    <row r="42" spans="1:20" ht="22.5" x14ac:dyDescent="0.2">
      <c r="A42" s="8" t="s">
        <v>15</v>
      </c>
      <c r="B42" s="8" t="s">
        <v>16</v>
      </c>
      <c r="C42" s="3">
        <v>14010109</v>
      </c>
      <c r="D42" s="8" t="s">
        <v>25</v>
      </c>
      <c r="E42" s="11" t="s">
        <v>109</v>
      </c>
      <c r="F42" s="14" t="s">
        <v>12</v>
      </c>
      <c r="G42" s="3"/>
      <c r="H42" s="3">
        <v>196</v>
      </c>
      <c r="I42" s="3"/>
      <c r="J42" s="3">
        <v>196</v>
      </c>
      <c r="K42" s="3"/>
      <c r="L42" s="3">
        <v>490</v>
      </c>
      <c r="M42" s="3"/>
      <c r="N42" s="3">
        <v>490</v>
      </c>
      <c r="O42" s="25"/>
      <c r="P42" s="3"/>
      <c r="Q42" s="3"/>
      <c r="R42" s="3"/>
      <c r="S42" s="3"/>
      <c r="T42" s="3"/>
    </row>
    <row r="43" spans="1:20" ht="22.5" x14ac:dyDescent="0.2">
      <c r="A43" s="8" t="s">
        <v>15</v>
      </c>
      <c r="B43" s="8" t="s">
        <v>16</v>
      </c>
      <c r="C43" s="3">
        <v>14010109</v>
      </c>
      <c r="D43" s="8" t="s">
        <v>27</v>
      </c>
      <c r="E43" s="3"/>
      <c r="F43" s="3" t="s">
        <v>12</v>
      </c>
      <c r="G43" s="3">
        <v>37</v>
      </c>
      <c r="H43" s="3">
        <v>3.5</v>
      </c>
      <c r="I43" s="3">
        <v>37</v>
      </c>
      <c r="J43" s="3">
        <v>3.5</v>
      </c>
      <c r="K43" s="3"/>
      <c r="L43" s="3"/>
      <c r="M43" s="3"/>
      <c r="N43" s="3"/>
      <c r="O43" s="8"/>
      <c r="P43" s="3"/>
      <c r="Q43" s="3"/>
      <c r="R43" s="3"/>
      <c r="S43" s="3"/>
      <c r="T43" s="3"/>
    </row>
    <row r="44" spans="1:20" ht="112.5" customHeight="1" x14ac:dyDescent="0.2">
      <c r="A44" s="8" t="s">
        <v>15</v>
      </c>
      <c r="B44" s="8" t="s">
        <v>16</v>
      </c>
      <c r="C44" s="3">
        <v>14010112</v>
      </c>
      <c r="D44" s="8" t="s">
        <v>28</v>
      </c>
      <c r="E44" s="11" t="s">
        <v>86</v>
      </c>
      <c r="F44" s="3" t="s">
        <v>12</v>
      </c>
      <c r="G44" s="3">
        <v>2900</v>
      </c>
      <c r="H44" s="3"/>
      <c r="I44" s="3">
        <v>5200</v>
      </c>
      <c r="J44" s="3"/>
      <c r="K44" s="3">
        <v>3300</v>
      </c>
      <c r="L44" s="3">
        <v>0</v>
      </c>
      <c r="M44" s="3">
        <v>3300</v>
      </c>
      <c r="N44" s="3"/>
      <c r="O44" s="24" t="s">
        <v>29</v>
      </c>
      <c r="P44" s="3"/>
      <c r="Q44" s="3"/>
      <c r="R44" s="3"/>
      <c r="S44" s="3"/>
      <c r="T44" s="3"/>
    </row>
    <row r="45" spans="1:20" s="17" customFormat="1" ht="22.5" x14ac:dyDescent="0.2">
      <c r="A45" s="8" t="s">
        <v>15</v>
      </c>
      <c r="B45" s="8" t="s">
        <v>16</v>
      </c>
      <c r="C45" s="3">
        <v>14010112</v>
      </c>
      <c r="D45" s="8" t="s">
        <v>28</v>
      </c>
      <c r="E45" s="11" t="s">
        <v>87</v>
      </c>
      <c r="F45" s="14" t="s">
        <v>12</v>
      </c>
      <c r="G45" s="3">
        <v>2900</v>
      </c>
      <c r="H45" s="16"/>
      <c r="I45" s="18">
        <v>3720</v>
      </c>
      <c r="J45" s="19"/>
      <c r="K45" s="3">
        <v>4423.2</v>
      </c>
      <c r="L45" s="19">
        <v>0</v>
      </c>
      <c r="M45" s="3">
        <v>3700</v>
      </c>
      <c r="N45" s="19"/>
      <c r="O45" s="26"/>
      <c r="P45" s="16"/>
      <c r="Q45" s="16"/>
      <c r="R45" s="16"/>
      <c r="S45" s="16"/>
      <c r="T45" s="16"/>
    </row>
    <row r="46" spans="1:20" s="17" customFormat="1" ht="22.5" x14ac:dyDescent="0.2">
      <c r="A46" s="8" t="s">
        <v>15</v>
      </c>
      <c r="B46" s="8" t="s">
        <v>16</v>
      </c>
      <c r="C46" s="3">
        <v>14010112</v>
      </c>
      <c r="D46" s="8" t="s">
        <v>28</v>
      </c>
      <c r="E46" s="11" t="s">
        <v>109</v>
      </c>
      <c r="F46" s="10" t="s">
        <v>12</v>
      </c>
      <c r="G46" s="16"/>
      <c r="H46" s="20">
        <v>3795.2</v>
      </c>
      <c r="I46" s="16"/>
      <c r="J46" s="7">
        <v>3795.4</v>
      </c>
      <c r="K46" s="16"/>
      <c r="L46" s="7">
        <v>400</v>
      </c>
      <c r="M46" s="16"/>
      <c r="N46" s="7">
        <v>400</v>
      </c>
      <c r="O46" s="26"/>
      <c r="P46" s="16"/>
      <c r="Q46" s="16"/>
      <c r="R46" s="16"/>
      <c r="S46" s="16"/>
      <c r="T46" s="16"/>
    </row>
    <row r="47" spans="1:20" ht="22.5" x14ac:dyDescent="0.2">
      <c r="A47" s="8" t="s">
        <v>15</v>
      </c>
      <c r="B47" s="8" t="s">
        <v>16</v>
      </c>
      <c r="C47" s="3">
        <v>14010112</v>
      </c>
      <c r="D47" s="8" t="s">
        <v>28</v>
      </c>
      <c r="E47" s="11" t="s">
        <v>86</v>
      </c>
      <c r="F47" s="6">
        <v>61</v>
      </c>
      <c r="G47" s="3">
        <v>500</v>
      </c>
      <c r="H47" s="3">
        <v>500</v>
      </c>
      <c r="I47" s="3">
        <v>500</v>
      </c>
      <c r="J47" s="3">
        <v>500</v>
      </c>
      <c r="K47" s="3"/>
      <c r="L47" s="3"/>
      <c r="M47" s="3"/>
      <c r="N47" s="3"/>
      <c r="O47" s="25"/>
      <c r="P47" s="3"/>
      <c r="Q47" s="3"/>
      <c r="R47" s="3"/>
      <c r="S47" s="3"/>
      <c r="T47" s="3"/>
    </row>
    <row r="48" spans="1:20" ht="56.25" x14ac:dyDescent="0.2">
      <c r="A48" s="8" t="s">
        <v>15</v>
      </c>
      <c r="B48" s="8" t="s">
        <v>16</v>
      </c>
      <c r="C48" s="3">
        <v>14010114</v>
      </c>
      <c r="D48" s="8" t="s">
        <v>30</v>
      </c>
      <c r="E48" s="3"/>
      <c r="F48" s="3" t="s">
        <v>12</v>
      </c>
      <c r="G48" s="3">
        <v>230</v>
      </c>
      <c r="H48" s="3">
        <v>230</v>
      </c>
      <c r="I48" s="3">
        <v>380</v>
      </c>
      <c r="J48" s="3">
        <v>239.7</v>
      </c>
      <c r="K48" s="3">
        <v>310</v>
      </c>
      <c r="L48" s="3">
        <v>50</v>
      </c>
      <c r="M48" s="3">
        <v>220</v>
      </c>
      <c r="N48" s="3">
        <v>50</v>
      </c>
      <c r="O48" s="8" t="s">
        <v>31</v>
      </c>
      <c r="P48" s="3"/>
      <c r="Q48" s="3"/>
      <c r="R48" s="3"/>
      <c r="S48" s="3"/>
      <c r="T48" s="3"/>
    </row>
    <row r="49" spans="1:20" ht="22.5" x14ac:dyDescent="0.2">
      <c r="A49" s="8" t="s">
        <v>15</v>
      </c>
      <c r="B49" s="8" t="s">
        <v>16</v>
      </c>
      <c r="C49" s="3">
        <v>14010121</v>
      </c>
      <c r="D49" s="8" t="s">
        <v>32</v>
      </c>
      <c r="E49" s="3"/>
      <c r="F49" s="3" t="s">
        <v>12</v>
      </c>
      <c r="G49" s="3">
        <v>400</v>
      </c>
      <c r="H49" s="3">
        <v>186.7</v>
      </c>
      <c r="I49" s="3">
        <v>412</v>
      </c>
      <c r="J49" s="3">
        <v>186.7</v>
      </c>
      <c r="K49" s="3">
        <v>650</v>
      </c>
      <c r="L49" s="3">
        <v>150</v>
      </c>
      <c r="M49" s="3">
        <v>1440</v>
      </c>
      <c r="N49" s="3">
        <v>150</v>
      </c>
      <c r="O49" s="8" t="s">
        <v>33</v>
      </c>
      <c r="P49" s="3"/>
      <c r="Q49" s="3"/>
      <c r="R49" s="3"/>
      <c r="S49" s="3"/>
      <c r="T49" s="3"/>
    </row>
    <row r="50" spans="1:20" ht="45" customHeight="1" x14ac:dyDescent="0.2">
      <c r="A50" s="8" t="s">
        <v>15</v>
      </c>
      <c r="B50" s="8" t="s">
        <v>16</v>
      </c>
      <c r="C50" s="3">
        <v>14010124</v>
      </c>
      <c r="D50" s="8" t="s">
        <v>34</v>
      </c>
      <c r="E50" s="11" t="s">
        <v>88</v>
      </c>
      <c r="F50" s="3" t="s">
        <v>12</v>
      </c>
      <c r="G50" s="3">
        <v>420</v>
      </c>
      <c r="H50" s="3">
        <v>106.9</v>
      </c>
      <c r="I50" s="3">
        <v>312.3</v>
      </c>
      <c r="J50" s="3">
        <v>28.1</v>
      </c>
      <c r="K50" s="3">
        <v>500</v>
      </c>
      <c r="L50" s="3">
        <v>60</v>
      </c>
      <c r="M50" s="3">
        <v>400</v>
      </c>
      <c r="N50" s="3">
        <v>60</v>
      </c>
      <c r="O50" s="24" t="s">
        <v>35</v>
      </c>
      <c r="P50" s="3"/>
      <c r="Q50" s="3"/>
      <c r="R50" s="3"/>
      <c r="S50" s="3"/>
      <c r="T50" s="3"/>
    </row>
    <row r="51" spans="1:20" ht="22.5" x14ac:dyDescent="0.2">
      <c r="A51" s="8" t="s">
        <v>15</v>
      </c>
      <c r="B51" s="8" t="s">
        <v>16</v>
      </c>
      <c r="C51" s="3">
        <v>14010124</v>
      </c>
      <c r="D51" s="8" t="s">
        <v>34</v>
      </c>
      <c r="E51" s="11" t="s">
        <v>89</v>
      </c>
      <c r="F51" s="14" t="s">
        <v>12</v>
      </c>
      <c r="G51" s="3"/>
      <c r="H51" s="3"/>
      <c r="I51" s="3"/>
      <c r="J51" s="3"/>
      <c r="K51" s="3">
        <v>40</v>
      </c>
      <c r="L51" s="3"/>
      <c r="M51" s="3">
        <v>40</v>
      </c>
      <c r="N51" s="3"/>
      <c r="O51" s="25"/>
      <c r="P51" s="3"/>
      <c r="Q51" s="3"/>
      <c r="R51" s="3"/>
      <c r="S51" s="3"/>
      <c r="T51" s="3"/>
    </row>
    <row r="52" spans="1:20" ht="22.5" x14ac:dyDescent="0.2">
      <c r="A52" s="8" t="s">
        <v>15</v>
      </c>
      <c r="B52" s="8" t="s">
        <v>16</v>
      </c>
      <c r="C52" s="3">
        <v>14010126</v>
      </c>
      <c r="D52" s="8" t="s">
        <v>36</v>
      </c>
      <c r="E52" s="3"/>
      <c r="F52" s="3" t="s">
        <v>12</v>
      </c>
      <c r="G52" s="3">
        <v>140</v>
      </c>
      <c r="H52" s="3">
        <v>23.3</v>
      </c>
      <c r="I52" s="3">
        <v>140</v>
      </c>
      <c r="J52" s="3">
        <v>23.3</v>
      </c>
      <c r="K52" s="3">
        <v>200</v>
      </c>
      <c r="L52" s="3">
        <v>0</v>
      </c>
      <c r="M52" s="3">
        <v>150</v>
      </c>
      <c r="N52" s="3">
        <v>0</v>
      </c>
      <c r="O52" s="8" t="s">
        <v>37</v>
      </c>
      <c r="P52" s="3"/>
      <c r="Q52" s="3"/>
      <c r="R52" s="3"/>
      <c r="S52" s="3"/>
      <c r="T52" s="3"/>
    </row>
    <row r="53" spans="1:20" ht="22.5" x14ac:dyDescent="0.2">
      <c r="A53" s="8" t="s">
        <v>15</v>
      </c>
      <c r="B53" s="8" t="s">
        <v>16</v>
      </c>
      <c r="C53" s="3">
        <v>14010137</v>
      </c>
      <c r="D53" s="8" t="s">
        <v>38</v>
      </c>
      <c r="E53" s="3"/>
      <c r="F53" s="3" t="s">
        <v>12</v>
      </c>
      <c r="G53" s="3">
        <v>730</v>
      </c>
      <c r="H53" s="3">
        <v>339.1</v>
      </c>
      <c r="I53" s="3">
        <v>990</v>
      </c>
      <c r="J53" s="3">
        <v>339</v>
      </c>
      <c r="K53" s="3">
        <v>100</v>
      </c>
      <c r="L53" s="3"/>
      <c r="M53" s="3">
        <v>100</v>
      </c>
      <c r="N53" s="3"/>
      <c r="O53" s="8" t="s">
        <v>39</v>
      </c>
      <c r="P53" s="3"/>
      <c r="Q53" s="3"/>
      <c r="R53" s="3"/>
      <c r="S53" s="3"/>
      <c r="T53" s="3"/>
    </row>
    <row r="54" spans="1:20" ht="22.5" x14ac:dyDescent="0.2">
      <c r="A54" s="8" t="s">
        <v>15</v>
      </c>
      <c r="B54" s="8" t="s">
        <v>16</v>
      </c>
      <c r="C54" s="3">
        <v>14010141</v>
      </c>
      <c r="D54" s="8" t="s">
        <v>40</v>
      </c>
      <c r="E54" s="3"/>
      <c r="F54" s="3" t="s">
        <v>12</v>
      </c>
      <c r="G54" s="3">
        <v>30</v>
      </c>
      <c r="H54" s="3"/>
      <c r="I54" s="3">
        <v>30</v>
      </c>
      <c r="J54" s="3"/>
      <c r="K54" s="3">
        <v>40</v>
      </c>
      <c r="L54" s="3">
        <v>10</v>
      </c>
      <c r="M54" s="3">
        <v>30</v>
      </c>
      <c r="N54" s="3">
        <v>10</v>
      </c>
      <c r="O54" s="8" t="s">
        <v>41</v>
      </c>
      <c r="P54" s="3"/>
      <c r="Q54" s="3"/>
      <c r="R54" s="3"/>
      <c r="S54" s="3"/>
      <c r="T54" s="3"/>
    </row>
    <row r="55" spans="1:20" ht="22.5" customHeight="1" x14ac:dyDescent="0.2">
      <c r="A55" s="8" t="s">
        <v>15</v>
      </c>
      <c r="B55" s="8" t="s">
        <v>16</v>
      </c>
      <c r="C55" s="3">
        <v>14010143</v>
      </c>
      <c r="D55" s="8" t="s">
        <v>42</v>
      </c>
      <c r="E55" s="11" t="s">
        <v>90</v>
      </c>
      <c r="F55" s="7" t="s">
        <v>12</v>
      </c>
      <c r="G55" s="3">
        <v>70</v>
      </c>
      <c r="H55" s="3"/>
      <c r="I55" s="3">
        <v>80</v>
      </c>
      <c r="J55" s="3"/>
      <c r="K55" s="3">
        <v>70</v>
      </c>
      <c r="L55" s="3"/>
      <c r="M55" s="3">
        <v>70</v>
      </c>
      <c r="N55" s="3"/>
      <c r="O55" s="24" t="s">
        <v>112</v>
      </c>
      <c r="P55" s="3"/>
      <c r="Q55" s="3"/>
      <c r="R55" s="3"/>
      <c r="S55" s="3"/>
      <c r="T55" s="3"/>
    </row>
    <row r="56" spans="1:20" ht="22.5" x14ac:dyDescent="0.2">
      <c r="A56" s="8" t="s">
        <v>15</v>
      </c>
      <c r="B56" s="8" t="s">
        <v>16</v>
      </c>
      <c r="C56" s="3">
        <v>14010143</v>
      </c>
      <c r="D56" s="8" t="s">
        <v>42</v>
      </c>
      <c r="E56" s="11" t="s">
        <v>91</v>
      </c>
      <c r="F56" s="14" t="s">
        <v>12</v>
      </c>
      <c r="G56" s="3">
        <v>340.4</v>
      </c>
      <c r="H56" s="3"/>
      <c r="I56" s="3">
        <v>340.4</v>
      </c>
      <c r="J56" s="3"/>
      <c r="K56" s="3">
        <v>350</v>
      </c>
      <c r="L56" s="3"/>
      <c r="M56" s="3">
        <v>300</v>
      </c>
      <c r="N56" s="3"/>
      <c r="O56" s="26"/>
      <c r="P56" s="3"/>
      <c r="Q56" s="3"/>
      <c r="R56" s="3"/>
      <c r="S56" s="3"/>
      <c r="T56" s="3"/>
    </row>
    <row r="57" spans="1:20" ht="22.5" x14ac:dyDescent="0.2">
      <c r="A57" s="8" t="s">
        <v>15</v>
      </c>
      <c r="B57" s="8" t="s">
        <v>16</v>
      </c>
      <c r="C57" s="3">
        <v>14010143</v>
      </c>
      <c r="D57" s="8" t="s">
        <v>42</v>
      </c>
      <c r="E57" s="11" t="s">
        <v>92</v>
      </c>
      <c r="F57" s="14" t="s">
        <v>12</v>
      </c>
      <c r="G57" s="3">
        <v>1600</v>
      </c>
      <c r="H57" s="3"/>
      <c r="I57" s="3">
        <v>1800</v>
      </c>
      <c r="J57" s="3"/>
      <c r="K57" s="3">
        <v>1400</v>
      </c>
      <c r="L57" s="3">
        <v>0</v>
      </c>
      <c r="M57" s="3">
        <f>1700-500-100</f>
        <v>1100</v>
      </c>
      <c r="N57" s="3"/>
      <c r="O57" s="26"/>
      <c r="P57" s="3"/>
      <c r="Q57" s="3"/>
      <c r="R57" s="3"/>
      <c r="S57" s="3"/>
      <c r="T57" s="3"/>
    </row>
    <row r="58" spans="1:20" ht="22.5" x14ac:dyDescent="0.2">
      <c r="A58" s="8" t="s">
        <v>15</v>
      </c>
      <c r="B58" s="8" t="s">
        <v>16</v>
      </c>
      <c r="C58" s="3">
        <v>14010143</v>
      </c>
      <c r="D58" s="8" t="s">
        <v>42</v>
      </c>
      <c r="E58" s="11" t="s">
        <v>93</v>
      </c>
      <c r="F58" s="14" t="s">
        <v>12</v>
      </c>
      <c r="G58" s="3">
        <v>300</v>
      </c>
      <c r="H58" s="3"/>
      <c r="I58" s="3">
        <v>1600</v>
      </c>
      <c r="J58" s="3"/>
      <c r="K58" s="3">
        <v>1500</v>
      </c>
      <c r="L58" s="3"/>
      <c r="M58" s="3">
        <f>550-100</f>
        <v>450</v>
      </c>
      <c r="N58" s="3"/>
      <c r="O58" s="26"/>
      <c r="P58" s="3"/>
      <c r="Q58" s="3"/>
      <c r="R58" s="3"/>
      <c r="S58" s="3"/>
      <c r="T58" s="3"/>
    </row>
    <row r="59" spans="1:20" ht="22.5" x14ac:dyDescent="0.2">
      <c r="A59" s="8" t="s">
        <v>15</v>
      </c>
      <c r="B59" s="8" t="s">
        <v>16</v>
      </c>
      <c r="C59" s="3">
        <v>14010143</v>
      </c>
      <c r="D59" s="8" t="s">
        <v>42</v>
      </c>
      <c r="E59" s="11" t="s">
        <v>94</v>
      </c>
      <c r="F59" s="14" t="s">
        <v>12</v>
      </c>
      <c r="G59" s="3">
        <v>300</v>
      </c>
      <c r="H59" s="3"/>
      <c r="I59" s="3">
        <v>1300</v>
      </c>
      <c r="J59" s="3"/>
      <c r="K59" s="3">
        <v>1500</v>
      </c>
      <c r="L59" s="3"/>
      <c r="M59" s="3">
        <f>550-100</f>
        <v>450</v>
      </c>
      <c r="N59" s="3"/>
      <c r="O59" s="26"/>
      <c r="P59" s="3"/>
      <c r="Q59" s="3"/>
      <c r="R59" s="3"/>
      <c r="S59" s="3"/>
      <c r="T59" s="3"/>
    </row>
    <row r="60" spans="1:20" ht="22.5" x14ac:dyDescent="0.2">
      <c r="A60" s="8" t="s">
        <v>15</v>
      </c>
      <c r="B60" s="8" t="s">
        <v>16</v>
      </c>
      <c r="C60" s="3">
        <v>14010143</v>
      </c>
      <c r="D60" s="8" t="s">
        <v>42</v>
      </c>
      <c r="E60" s="11" t="s">
        <v>95</v>
      </c>
      <c r="F60" s="14" t="s">
        <v>12</v>
      </c>
      <c r="G60" s="3">
        <v>300</v>
      </c>
      <c r="H60" s="3"/>
      <c r="I60" s="3">
        <v>1350</v>
      </c>
      <c r="J60" s="3"/>
      <c r="K60" s="3">
        <v>1500</v>
      </c>
      <c r="L60" s="3"/>
      <c r="M60" s="3">
        <f>550-100</f>
        <v>450</v>
      </c>
      <c r="N60" s="3"/>
      <c r="O60" s="26"/>
      <c r="P60" s="3"/>
      <c r="Q60" s="3"/>
      <c r="R60" s="3"/>
      <c r="S60" s="3"/>
      <c r="T60" s="3"/>
    </row>
    <row r="61" spans="1:20" ht="22.5" x14ac:dyDescent="0.2">
      <c r="A61" s="8" t="s">
        <v>15</v>
      </c>
      <c r="B61" s="8" t="s">
        <v>16</v>
      </c>
      <c r="C61" s="3">
        <v>14010143</v>
      </c>
      <c r="D61" s="8" t="s">
        <v>42</v>
      </c>
      <c r="E61" s="11" t="s">
        <v>96</v>
      </c>
      <c r="F61" s="14" t="s">
        <v>12</v>
      </c>
      <c r="G61" s="3">
        <v>300</v>
      </c>
      <c r="H61" s="3"/>
      <c r="I61" s="3">
        <v>1250</v>
      </c>
      <c r="J61" s="3"/>
      <c r="K61" s="3">
        <v>1550</v>
      </c>
      <c r="L61" s="3"/>
      <c r="M61" s="3">
        <f>550</f>
        <v>550</v>
      </c>
      <c r="N61" s="3"/>
      <c r="O61" s="26"/>
      <c r="P61" s="3"/>
      <c r="Q61" s="3"/>
      <c r="R61" s="3"/>
      <c r="S61" s="3"/>
      <c r="T61" s="3"/>
    </row>
    <row r="62" spans="1:20" ht="22.5" x14ac:dyDescent="0.2">
      <c r="A62" s="8" t="s">
        <v>15</v>
      </c>
      <c r="B62" s="8" t="s">
        <v>16</v>
      </c>
      <c r="C62" s="3">
        <v>14010143</v>
      </c>
      <c r="D62" s="8" t="s">
        <v>42</v>
      </c>
      <c r="E62" s="11" t="s">
        <v>97</v>
      </c>
      <c r="F62" s="14" t="s">
        <v>12</v>
      </c>
      <c r="G62" s="3">
        <v>675</v>
      </c>
      <c r="H62" s="3"/>
      <c r="I62" s="3">
        <v>1585</v>
      </c>
      <c r="J62" s="3"/>
      <c r="K62" s="3">
        <v>1375</v>
      </c>
      <c r="L62" s="3"/>
      <c r="M62" s="3">
        <f>1068.1-500-100</f>
        <v>468.09999999999991</v>
      </c>
      <c r="N62" s="3"/>
      <c r="O62" s="26"/>
      <c r="P62" s="3"/>
      <c r="Q62" s="3"/>
      <c r="R62" s="3"/>
      <c r="S62" s="3"/>
      <c r="T62" s="3"/>
    </row>
    <row r="63" spans="1:20" ht="22.5" x14ac:dyDescent="0.2">
      <c r="A63" s="8" t="s">
        <v>15</v>
      </c>
      <c r="B63" s="8" t="s">
        <v>16</v>
      </c>
      <c r="C63" s="3">
        <v>14010143</v>
      </c>
      <c r="D63" s="8" t="s">
        <v>42</v>
      </c>
      <c r="E63" s="11" t="s">
        <v>98</v>
      </c>
      <c r="F63" s="14" t="s">
        <v>12</v>
      </c>
      <c r="G63" s="3">
        <v>450</v>
      </c>
      <c r="H63" s="3"/>
      <c r="I63" s="3">
        <v>510</v>
      </c>
      <c r="J63" s="3"/>
      <c r="K63" s="3">
        <v>400</v>
      </c>
      <c r="L63" s="3"/>
      <c r="M63" s="3">
        <v>400</v>
      </c>
      <c r="N63" s="3"/>
      <c r="O63" s="26"/>
      <c r="P63" s="3"/>
      <c r="Q63" s="3"/>
      <c r="R63" s="3"/>
      <c r="S63" s="3"/>
      <c r="T63" s="3"/>
    </row>
    <row r="64" spans="1:20" ht="22.5" x14ac:dyDescent="0.2">
      <c r="A64" s="8" t="s">
        <v>15</v>
      </c>
      <c r="B64" s="8" t="s">
        <v>16</v>
      </c>
      <c r="C64" s="3">
        <v>14010143</v>
      </c>
      <c r="D64" s="8" t="s">
        <v>42</v>
      </c>
      <c r="E64" s="11" t="s">
        <v>99</v>
      </c>
      <c r="F64" s="14" t="s">
        <v>12</v>
      </c>
      <c r="G64" s="3">
        <v>16</v>
      </c>
      <c r="H64" s="3"/>
      <c r="I64" s="3">
        <v>16</v>
      </c>
      <c r="J64" s="3"/>
      <c r="K64" s="3">
        <v>50</v>
      </c>
      <c r="L64" s="3"/>
      <c r="M64" s="3">
        <v>40</v>
      </c>
      <c r="N64" s="3"/>
      <c r="O64" s="26"/>
      <c r="P64" s="3"/>
      <c r="Q64" s="3"/>
      <c r="R64" s="3"/>
      <c r="S64" s="3"/>
      <c r="T64" s="3"/>
    </row>
    <row r="65" spans="1:20" ht="22.5" x14ac:dyDescent="0.2">
      <c r="A65" s="8" t="s">
        <v>15</v>
      </c>
      <c r="B65" s="8" t="s">
        <v>16</v>
      </c>
      <c r="C65" s="3">
        <v>14010143</v>
      </c>
      <c r="D65" s="8" t="s">
        <v>42</v>
      </c>
      <c r="E65" s="11" t="s">
        <v>100</v>
      </c>
      <c r="F65" s="14" t="s">
        <v>12</v>
      </c>
      <c r="G65" s="3">
        <v>300</v>
      </c>
      <c r="H65" s="3"/>
      <c r="I65" s="3">
        <v>325</v>
      </c>
      <c r="J65" s="3"/>
      <c r="K65" s="3">
        <v>118.7</v>
      </c>
      <c r="L65" s="3"/>
      <c r="M65" s="3">
        <v>50</v>
      </c>
      <c r="N65" s="3"/>
      <c r="O65" s="26"/>
      <c r="P65" s="3"/>
      <c r="Q65" s="3"/>
      <c r="R65" s="3"/>
      <c r="S65" s="3"/>
      <c r="T65" s="3"/>
    </row>
    <row r="66" spans="1:20" ht="22.5" x14ac:dyDescent="0.2">
      <c r="A66" s="8" t="s">
        <v>15</v>
      </c>
      <c r="B66" s="8" t="s">
        <v>16</v>
      </c>
      <c r="C66" s="3">
        <v>14010143</v>
      </c>
      <c r="D66" s="8" t="s">
        <v>42</v>
      </c>
      <c r="E66" s="11" t="s">
        <v>101</v>
      </c>
      <c r="F66" s="14" t="s">
        <v>12</v>
      </c>
      <c r="G66" s="3">
        <v>650</v>
      </c>
      <c r="H66" s="3"/>
      <c r="I66" s="3">
        <v>650</v>
      </c>
      <c r="J66" s="3"/>
      <c r="K66" s="3">
        <v>734</v>
      </c>
      <c r="L66" s="3"/>
      <c r="M66" s="3">
        <v>680</v>
      </c>
      <c r="N66" s="3"/>
      <c r="O66" s="26"/>
      <c r="P66" s="3"/>
      <c r="Q66" s="3"/>
      <c r="R66" s="3"/>
      <c r="S66" s="3"/>
      <c r="T66" s="3"/>
    </row>
    <row r="67" spans="1:20" ht="22.5" x14ac:dyDescent="0.2">
      <c r="A67" s="8" t="s">
        <v>15</v>
      </c>
      <c r="B67" s="8" t="s">
        <v>16</v>
      </c>
      <c r="C67" s="3">
        <v>14010143</v>
      </c>
      <c r="D67" s="8" t="s">
        <v>42</v>
      </c>
      <c r="E67" s="11" t="s">
        <v>102</v>
      </c>
      <c r="F67" s="14" t="s">
        <v>12</v>
      </c>
      <c r="G67" s="3">
        <v>300</v>
      </c>
      <c r="H67" s="3"/>
      <c r="I67" s="3">
        <v>300</v>
      </c>
      <c r="J67" s="3"/>
      <c r="K67" s="3">
        <v>1500</v>
      </c>
      <c r="L67" s="3"/>
      <c r="M67" s="3">
        <f>1500-500</f>
        <v>1000</v>
      </c>
      <c r="N67" s="3"/>
      <c r="O67" s="26"/>
      <c r="P67" s="3"/>
      <c r="Q67" s="3"/>
      <c r="R67" s="3"/>
      <c r="S67" s="3"/>
      <c r="T67" s="3"/>
    </row>
    <row r="68" spans="1:20" ht="22.5" x14ac:dyDescent="0.2">
      <c r="A68" s="8" t="s">
        <v>15</v>
      </c>
      <c r="B68" s="8" t="s">
        <v>16</v>
      </c>
      <c r="C68" s="3">
        <v>14010143</v>
      </c>
      <c r="D68" s="8" t="s">
        <v>42</v>
      </c>
      <c r="E68" s="15" t="s">
        <v>103</v>
      </c>
      <c r="F68" s="14" t="s">
        <v>12</v>
      </c>
      <c r="G68" s="3">
        <v>2500</v>
      </c>
      <c r="H68" s="3"/>
      <c r="I68" s="3">
        <v>2500</v>
      </c>
      <c r="J68" s="3"/>
      <c r="K68" s="3">
        <v>2000</v>
      </c>
      <c r="L68" s="3"/>
      <c r="M68" s="3">
        <f>2500-500</f>
        <v>2000</v>
      </c>
      <c r="N68" s="3"/>
      <c r="O68" s="26"/>
      <c r="P68" s="3"/>
      <c r="Q68" s="3"/>
      <c r="R68" s="3"/>
      <c r="S68" s="3"/>
      <c r="T68" s="3"/>
    </row>
    <row r="69" spans="1:20" ht="22.5" x14ac:dyDescent="0.2">
      <c r="A69" s="8" t="s">
        <v>15</v>
      </c>
      <c r="B69" s="8" t="s">
        <v>16</v>
      </c>
      <c r="C69" s="3">
        <v>14010143</v>
      </c>
      <c r="D69" s="8" t="s">
        <v>42</v>
      </c>
      <c r="E69" s="15" t="s">
        <v>104</v>
      </c>
      <c r="F69" s="14" t="s">
        <v>12</v>
      </c>
      <c r="G69" s="3">
        <v>100</v>
      </c>
      <c r="H69" s="3"/>
      <c r="I69" s="3">
        <v>100</v>
      </c>
      <c r="J69" s="3"/>
      <c r="K69" s="3">
        <v>100</v>
      </c>
      <c r="L69" s="3"/>
      <c r="M69" s="3">
        <v>100</v>
      </c>
      <c r="N69" s="3"/>
      <c r="O69" s="26"/>
      <c r="P69" s="3"/>
      <c r="Q69" s="3"/>
      <c r="R69" s="3"/>
      <c r="S69" s="3"/>
      <c r="T69" s="3"/>
    </row>
    <row r="70" spans="1:20" ht="22.5" x14ac:dyDescent="0.2">
      <c r="A70" s="8" t="s">
        <v>15</v>
      </c>
      <c r="B70" s="8" t="s">
        <v>16</v>
      </c>
      <c r="C70" s="3">
        <v>14010143</v>
      </c>
      <c r="D70" s="8" t="s">
        <v>42</v>
      </c>
      <c r="E70" s="15" t="s">
        <v>105</v>
      </c>
      <c r="F70" s="14" t="s">
        <v>12</v>
      </c>
      <c r="G70" s="3">
        <v>500</v>
      </c>
      <c r="H70" s="3"/>
      <c r="I70" s="3">
        <v>500</v>
      </c>
      <c r="J70" s="3"/>
      <c r="K70" s="3">
        <v>500</v>
      </c>
      <c r="L70" s="3"/>
      <c r="M70" s="3">
        <v>500</v>
      </c>
      <c r="N70" s="3"/>
      <c r="O70" s="26"/>
      <c r="P70" s="3"/>
      <c r="Q70" s="3"/>
      <c r="R70" s="3"/>
      <c r="S70" s="3"/>
      <c r="T70" s="3"/>
    </row>
    <row r="71" spans="1:20" ht="22.5" x14ac:dyDescent="0.2">
      <c r="A71" s="8" t="s">
        <v>15</v>
      </c>
      <c r="B71" s="8" t="s">
        <v>16</v>
      </c>
      <c r="C71" s="3">
        <v>14010143</v>
      </c>
      <c r="D71" s="8" t="s">
        <v>42</v>
      </c>
      <c r="E71" s="15" t="s">
        <v>106</v>
      </c>
      <c r="F71" s="14" t="s">
        <v>12</v>
      </c>
      <c r="G71" s="3">
        <v>1000</v>
      </c>
      <c r="H71" s="3"/>
      <c r="I71" s="3">
        <v>1000</v>
      </c>
      <c r="J71" s="3"/>
      <c r="K71" s="3">
        <v>1000</v>
      </c>
      <c r="L71" s="3"/>
      <c r="M71" s="3">
        <v>1000</v>
      </c>
      <c r="N71" s="3"/>
      <c r="O71" s="26"/>
      <c r="P71" s="3"/>
      <c r="Q71" s="3"/>
      <c r="R71" s="3"/>
      <c r="S71" s="3"/>
      <c r="T71" s="3"/>
    </row>
    <row r="72" spans="1:20" ht="22.5" x14ac:dyDescent="0.2">
      <c r="A72" s="8" t="s">
        <v>15</v>
      </c>
      <c r="B72" s="8" t="s">
        <v>16</v>
      </c>
      <c r="C72" s="3">
        <v>14010143</v>
      </c>
      <c r="D72" s="8" t="s">
        <v>42</v>
      </c>
      <c r="E72" s="15" t="s">
        <v>107</v>
      </c>
      <c r="F72" s="14" t="s">
        <v>12</v>
      </c>
      <c r="G72" s="3">
        <v>500</v>
      </c>
      <c r="H72" s="3"/>
      <c r="I72" s="3">
        <v>500</v>
      </c>
      <c r="J72" s="3"/>
      <c r="K72" s="3">
        <v>500</v>
      </c>
      <c r="L72" s="3"/>
      <c r="M72" s="3">
        <v>500</v>
      </c>
      <c r="N72" s="3"/>
      <c r="O72" s="26"/>
      <c r="P72" s="3"/>
      <c r="Q72" s="3"/>
      <c r="R72" s="3"/>
      <c r="S72" s="3"/>
      <c r="T72" s="3"/>
    </row>
    <row r="73" spans="1:20" ht="22.5" x14ac:dyDescent="0.2">
      <c r="A73" s="8" t="s">
        <v>15</v>
      </c>
      <c r="B73" s="8" t="s">
        <v>16</v>
      </c>
      <c r="C73" s="3">
        <v>14010143</v>
      </c>
      <c r="D73" s="8" t="s">
        <v>42</v>
      </c>
      <c r="E73" s="21" t="s">
        <v>108</v>
      </c>
      <c r="F73" s="14" t="s">
        <v>12</v>
      </c>
      <c r="G73" s="3"/>
      <c r="H73" s="3"/>
      <c r="I73" s="3"/>
      <c r="J73" s="3"/>
      <c r="K73" s="3">
        <v>600</v>
      </c>
      <c r="L73" s="3"/>
      <c r="M73" s="3">
        <v>600</v>
      </c>
      <c r="N73" s="3"/>
      <c r="O73" s="26"/>
      <c r="P73" s="3"/>
      <c r="Q73" s="3"/>
      <c r="R73" s="3"/>
      <c r="S73" s="3"/>
      <c r="T73" s="3"/>
    </row>
    <row r="74" spans="1:20" ht="22.5" x14ac:dyDescent="0.2">
      <c r="A74" s="8" t="s">
        <v>15</v>
      </c>
      <c r="B74" s="8" t="s">
        <v>16</v>
      </c>
      <c r="C74" s="3">
        <v>14010143</v>
      </c>
      <c r="D74" s="8" t="s">
        <v>42</v>
      </c>
      <c r="E74" s="11" t="s">
        <v>109</v>
      </c>
      <c r="F74" s="14" t="s">
        <v>12</v>
      </c>
      <c r="G74" s="3"/>
      <c r="H74" s="3">
        <v>3267.8</v>
      </c>
      <c r="I74" s="3"/>
      <c r="J74" s="3">
        <v>1684.3</v>
      </c>
      <c r="K74" s="3"/>
      <c r="L74" s="3">
        <v>1870</v>
      </c>
      <c r="M74" s="3"/>
      <c r="N74" s="4">
        <v>1870</v>
      </c>
      <c r="O74" s="26"/>
      <c r="P74" s="3"/>
      <c r="Q74" s="3"/>
      <c r="R74" s="3"/>
      <c r="S74" s="3"/>
      <c r="T74" s="3"/>
    </row>
    <row r="75" spans="1:20" ht="22.5" x14ac:dyDescent="0.2">
      <c r="A75" s="8" t="s">
        <v>15</v>
      </c>
      <c r="B75" s="8" t="s">
        <v>16</v>
      </c>
      <c r="C75" s="3">
        <v>14010143</v>
      </c>
      <c r="D75" s="8" t="s">
        <v>42</v>
      </c>
      <c r="E75" s="11" t="s">
        <v>95</v>
      </c>
      <c r="F75" s="6">
        <v>30</v>
      </c>
      <c r="G75" s="3">
        <v>600</v>
      </c>
      <c r="H75" s="9">
        <v>300</v>
      </c>
      <c r="I75" s="3">
        <v>50</v>
      </c>
      <c r="J75" s="3"/>
      <c r="K75" s="3"/>
      <c r="L75" s="3"/>
      <c r="M75" s="3"/>
      <c r="N75" s="3"/>
      <c r="O75" s="26"/>
      <c r="P75" s="3"/>
      <c r="Q75" s="3"/>
      <c r="R75" s="3"/>
      <c r="S75" s="3"/>
      <c r="T75" s="3"/>
    </row>
    <row r="76" spans="1:20" ht="22.5" x14ac:dyDescent="0.2">
      <c r="A76" s="8" t="s">
        <v>15</v>
      </c>
      <c r="B76" s="8" t="s">
        <v>16</v>
      </c>
      <c r="C76" s="3">
        <v>14010143</v>
      </c>
      <c r="D76" s="8" t="s">
        <v>42</v>
      </c>
      <c r="E76" s="11" t="s">
        <v>97</v>
      </c>
      <c r="F76" s="6">
        <v>30</v>
      </c>
      <c r="G76" s="3">
        <v>866</v>
      </c>
      <c r="H76" s="9">
        <v>400</v>
      </c>
      <c r="I76" s="3">
        <v>416.3</v>
      </c>
      <c r="J76" s="3">
        <v>129.1</v>
      </c>
      <c r="K76" s="3">
        <v>706.3</v>
      </c>
      <c r="L76" s="3"/>
      <c r="M76" s="3">
        <v>706.3</v>
      </c>
      <c r="N76" s="3"/>
      <c r="O76" s="26"/>
      <c r="P76" s="3"/>
      <c r="Q76" s="3"/>
      <c r="R76" s="3"/>
      <c r="S76" s="3"/>
      <c r="T76" s="3"/>
    </row>
    <row r="77" spans="1:20" ht="22.5" x14ac:dyDescent="0.2">
      <c r="A77" s="8" t="s">
        <v>15</v>
      </c>
      <c r="B77" s="8" t="s">
        <v>16</v>
      </c>
      <c r="C77" s="3">
        <v>14010143</v>
      </c>
      <c r="D77" s="8" t="s">
        <v>42</v>
      </c>
      <c r="E77" s="11" t="s">
        <v>98</v>
      </c>
      <c r="F77" s="6">
        <v>30</v>
      </c>
      <c r="G77" s="3">
        <v>0.3</v>
      </c>
      <c r="H77" s="9"/>
      <c r="I77" s="3"/>
      <c r="J77" s="3"/>
      <c r="K77" s="3"/>
      <c r="L77" s="3"/>
      <c r="M77" s="3"/>
      <c r="N77" s="3"/>
      <c r="O77" s="26"/>
      <c r="P77" s="3"/>
      <c r="Q77" s="3"/>
      <c r="R77" s="3"/>
      <c r="S77" s="3"/>
      <c r="T77" s="3"/>
    </row>
    <row r="78" spans="1:20" ht="22.5" x14ac:dyDescent="0.2">
      <c r="A78" s="8" t="s">
        <v>15</v>
      </c>
      <c r="B78" s="8" t="s">
        <v>16</v>
      </c>
      <c r="C78" s="3">
        <v>14010143</v>
      </c>
      <c r="D78" s="8" t="s">
        <v>42</v>
      </c>
      <c r="E78" s="11" t="s">
        <v>93</v>
      </c>
      <c r="F78" s="6">
        <v>30</v>
      </c>
      <c r="G78" s="3"/>
      <c r="H78" s="9"/>
      <c r="I78" s="3">
        <v>500</v>
      </c>
      <c r="J78" s="3"/>
      <c r="K78" s="3"/>
      <c r="L78" s="3"/>
      <c r="M78" s="3"/>
      <c r="N78" s="3"/>
      <c r="O78" s="26"/>
      <c r="P78" s="3"/>
      <c r="Q78" s="3"/>
      <c r="R78" s="3"/>
      <c r="S78" s="3"/>
      <c r="T78" s="3"/>
    </row>
    <row r="79" spans="1:20" ht="22.5" x14ac:dyDescent="0.2">
      <c r="A79" s="8" t="s">
        <v>15</v>
      </c>
      <c r="B79" s="8" t="s">
        <v>16</v>
      </c>
      <c r="C79" s="3">
        <v>14010143</v>
      </c>
      <c r="D79" s="8" t="s">
        <v>42</v>
      </c>
      <c r="E79" s="11" t="s">
        <v>94</v>
      </c>
      <c r="F79" s="6">
        <v>30</v>
      </c>
      <c r="G79" s="3"/>
      <c r="H79" s="9"/>
      <c r="I79" s="3">
        <v>500</v>
      </c>
      <c r="J79" s="3"/>
      <c r="K79" s="3"/>
      <c r="L79" s="3"/>
      <c r="M79" s="3"/>
      <c r="N79" s="3"/>
      <c r="O79" s="26"/>
      <c r="P79" s="3"/>
      <c r="Q79" s="3"/>
      <c r="R79" s="3"/>
      <c r="S79" s="3"/>
      <c r="T79" s="3"/>
    </row>
    <row r="80" spans="1:20" ht="22.5" x14ac:dyDescent="0.2">
      <c r="A80" s="8" t="s">
        <v>15</v>
      </c>
      <c r="B80" s="8" t="s">
        <v>16</v>
      </c>
      <c r="C80" s="3">
        <v>14010143</v>
      </c>
      <c r="D80" s="8" t="s">
        <v>42</v>
      </c>
      <c r="E80" s="11" t="s">
        <v>93</v>
      </c>
      <c r="F80" s="5">
        <v>61</v>
      </c>
      <c r="G80" s="3">
        <v>800</v>
      </c>
      <c r="H80" s="9">
        <v>800</v>
      </c>
      <c r="I80" s="3"/>
      <c r="J80" s="3"/>
      <c r="K80" s="3">
        <f t="shared" ref="K80:M82" si="0">500+100</f>
        <v>600</v>
      </c>
      <c r="L80" s="3">
        <f t="shared" si="0"/>
        <v>600</v>
      </c>
      <c r="M80" s="3">
        <f t="shared" si="0"/>
        <v>600</v>
      </c>
      <c r="N80" s="3">
        <v>600</v>
      </c>
      <c r="O80" s="26"/>
      <c r="P80" s="3"/>
      <c r="Q80" s="3"/>
      <c r="R80" s="3"/>
      <c r="S80" s="3"/>
      <c r="T80" s="3"/>
    </row>
    <row r="81" spans="1:20" ht="22.5" x14ac:dyDescent="0.2">
      <c r="A81" s="8" t="s">
        <v>15</v>
      </c>
      <c r="B81" s="8" t="s">
        <v>16</v>
      </c>
      <c r="C81" s="3">
        <v>14010143</v>
      </c>
      <c r="D81" s="8" t="s">
        <v>42</v>
      </c>
      <c r="E81" s="11" t="s">
        <v>94</v>
      </c>
      <c r="F81" s="5">
        <v>61</v>
      </c>
      <c r="G81" s="3">
        <v>900</v>
      </c>
      <c r="H81" s="9">
        <v>900</v>
      </c>
      <c r="I81" s="3"/>
      <c r="J81" s="3"/>
      <c r="K81" s="3">
        <f t="shared" si="0"/>
        <v>600</v>
      </c>
      <c r="L81" s="3">
        <f t="shared" si="0"/>
        <v>600</v>
      </c>
      <c r="M81" s="3">
        <f t="shared" si="0"/>
        <v>600</v>
      </c>
      <c r="N81" s="3">
        <v>600</v>
      </c>
      <c r="O81" s="26"/>
      <c r="P81" s="3"/>
      <c r="Q81" s="3"/>
      <c r="R81" s="3"/>
      <c r="S81" s="3"/>
      <c r="T81" s="3"/>
    </row>
    <row r="82" spans="1:20" ht="22.5" x14ac:dyDescent="0.2">
      <c r="A82" s="8" t="s">
        <v>15</v>
      </c>
      <c r="B82" s="8" t="s">
        <v>16</v>
      </c>
      <c r="C82" s="3">
        <v>14010143</v>
      </c>
      <c r="D82" s="8" t="s">
        <v>42</v>
      </c>
      <c r="E82" s="11" t="s">
        <v>95</v>
      </c>
      <c r="F82" s="5">
        <v>61</v>
      </c>
      <c r="G82" s="3">
        <v>300</v>
      </c>
      <c r="H82" s="9">
        <v>300</v>
      </c>
      <c r="I82" s="3">
        <v>500</v>
      </c>
      <c r="J82" s="3">
        <v>500</v>
      </c>
      <c r="K82" s="3">
        <f t="shared" si="0"/>
        <v>600</v>
      </c>
      <c r="L82" s="3">
        <f t="shared" si="0"/>
        <v>600</v>
      </c>
      <c r="M82" s="3">
        <f t="shared" si="0"/>
        <v>600</v>
      </c>
      <c r="N82" s="3">
        <v>600</v>
      </c>
      <c r="O82" s="26"/>
      <c r="P82" s="3"/>
      <c r="Q82" s="3"/>
      <c r="R82" s="3"/>
      <c r="S82" s="3"/>
      <c r="T82" s="3"/>
    </row>
    <row r="83" spans="1:20" ht="22.5" x14ac:dyDescent="0.2">
      <c r="A83" s="8" t="s">
        <v>15</v>
      </c>
      <c r="B83" s="8" t="s">
        <v>16</v>
      </c>
      <c r="C83" s="3">
        <v>14010143</v>
      </c>
      <c r="D83" s="8" t="s">
        <v>42</v>
      </c>
      <c r="E83" s="11" t="s">
        <v>96</v>
      </c>
      <c r="F83" s="5">
        <v>67</v>
      </c>
      <c r="G83" s="3">
        <v>800</v>
      </c>
      <c r="H83" s="9"/>
      <c r="I83" s="3">
        <v>600</v>
      </c>
      <c r="J83" s="3">
        <v>600</v>
      </c>
      <c r="K83" s="4"/>
      <c r="L83" s="3"/>
      <c r="M83" s="3"/>
      <c r="N83" s="3"/>
      <c r="O83" s="26"/>
      <c r="P83" s="3"/>
      <c r="Q83" s="3"/>
      <c r="R83" s="3"/>
      <c r="S83" s="3"/>
      <c r="T83" s="3"/>
    </row>
    <row r="84" spans="1:20" ht="22.5" x14ac:dyDescent="0.2">
      <c r="A84" s="8" t="s">
        <v>15</v>
      </c>
      <c r="B84" s="8" t="s">
        <v>16</v>
      </c>
      <c r="C84" s="3">
        <v>14010143</v>
      </c>
      <c r="D84" s="8" t="s">
        <v>42</v>
      </c>
      <c r="E84" s="11" t="s">
        <v>97</v>
      </c>
      <c r="F84" s="5">
        <v>67</v>
      </c>
      <c r="G84" s="3"/>
      <c r="H84" s="9"/>
      <c r="I84" s="3">
        <v>183.7</v>
      </c>
      <c r="J84" s="3">
        <v>183.7</v>
      </c>
      <c r="K84" s="4"/>
      <c r="L84" s="3"/>
      <c r="M84" s="3"/>
      <c r="N84" s="3"/>
      <c r="O84" s="26"/>
      <c r="P84" s="3"/>
      <c r="Q84" s="3"/>
      <c r="R84" s="3"/>
      <c r="S84" s="3"/>
      <c r="T84" s="3"/>
    </row>
    <row r="85" spans="1:20" ht="22.5" x14ac:dyDescent="0.2">
      <c r="A85" s="8" t="s">
        <v>15</v>
      </c>
      <c r="B85" s="8" t="s">
        <v>16</v>
      </c>
      <c r="C85" s="3">
        <v>14010143</v>
      </c>
      <c r="D85" s="8" t="s">
        <v>42</v>
      </c>
      <c r="E85" s="11" t="s">
        <v>98</v>
      </c>
      <c r="F85" s="5">
        <v>67</v>
      </c>
      <c r="G85" s="3">
        <v>59.7</v>
      </c>
      <c r="H85" s="9"/>
      <c r="I85" s="3">
        <v>70</v>
      </c>
      <c r="J85" s="3">
        <v>70</v>
      </c>
      <c r="K85" s="4"/>
      <c r="L85" s="3"/>
      <c r="M85" s="3"/>
      <c r="N85" s="3"/>
      <c r="O85" s="26"/>
      <c r="P85" s="3"/>
      <c r="Q85" s="3"/>
      <c r="R85" s="3"/>
      <c r="S85" s="3"/>
      <c r="T85" s="3"/>
    </row>
    <row r="86" spans="1:20" ht="22.5" x14ac:dyDescent="0.2">
      <c r="A86" s="8" t="s">
        <v>15</v>
      </c>
      <c r="B86" s="8" t="s">
        <v>16</v>
      </c>
      <c r="C86" s="3">
        <v>14010143</v>
      </c>
      <c r="D86" s="8" t="s">
        <v>42</v>
      </c>
      <c r="E86" s="11" t="s">
        <v>99</v>
      </c>
      <c r="F86" s="5">
        <v>67</v>
      </c>
      <c r="G86" s="3"/>
      <c r="H86" s="9"/>
      <c r="I86" s="3">
        <v>6</v>
      </c>
      <c r="J86" s="3">
        <v>6</v>
      </c>
      <c r="K86" s="4"/>
      <c r="L86" s="3"/>
      <c r="M86" s="3"/>
      <c r="N86" s="3"/>
      <c r="O86" s="25"/>
      <c r="P86" s="3"/>
      <c r="Q86" s="3"/>
      <c r="R86" s="3"/>
      <c r="S86" s="3"/>
      <c r="T86" s="3"/>
    </row>
    <row r="87" spans="1:20" ht="45" x14ac:dyDescent="0.2">
      <c r="A87" s="8" t="s">
        <v>15</v>
      </c>
      <c r="B87" s="8" t="s">
        <v>16</v>
      </c>
      <c r="C87" s="3">
        <v>14010144</v>
      </c>
      <c r="D87" s="8" t="s">
        <v>43</v>
      </c>
      <c r="E87" s="3"/>
      <c r="F87" s="3" t="s">
        <v>12</v>
      </c>
      <c r="G87" s="3">
        <v>10</v>
      </c>
      <c r="H87" s="3"/>
      <c r="I87" s="3">
        <v>10</v>
      </c>
      <c r="J87" s="3"/>
      <c r="K87" s="3">
        <v>10</v>
      </c>
      <c r="L87" s="3"/>
      <c r="M87" s="3">
        <v>10</v>
      </c>
      <c r="N87" s="3">
        <v>0</v>
      </c>
      <c r="O87" s="8" t="s">
        <v>44</v>
      </c>
      <c r="P87" s="3"/>
      <c r="Q87" s="3"/>
      <c r="R87" s="3"/>
      <c r="S87" s="3"/>
      <c r="T87" s="3"/>
    </row>
    <row r="88" spans="1:20" ht="45" x14ac:dyDescent="0.2">
      <c r="A88" s="8" t="s">
        <v>15</v>
      </c>
      <c r="B88" s="8" t="s">
        <v>16</v>
      </c>
      <c r="C88" s="3">
        <v>14010145</v>
      </c>
      <c r="D88" s="8" t="s">
        <v>45</v>
      </c>
      <c r="E88" s="3"/>
      <c r="F88" s="3" t="s">
        <v>12</v>
      </c>
      <c r="G88" s="3">
        <v>10</v>
      </c>
      <c r="H88" s="3"/>
      <c r="I88" s="3">
        <v>18</v>
      </c>
      <c r="J88" s="3">
        <v>17.899999999999999</v>
      </c>
      <c r="K88" s="3">
        <v>10</v>
      </c>
      <c r="L88" s="3"/>
      <c r="M88" s="3">
        <v>10</v>
      </c>
      <c r="N88" s="3">
        <v>0</v>
      </c>
      <c r="O88" s="8" t="s">
        <v>52</v>
      </c>
      <c r="P88" s="3"/>
      <c r="Q88" s="3"/>
      <c r="R88" s="3"/>
      <c r="S88" s="3"/>
      <c r="T88" s="3"/>
    </row>
    <row r="89" spans="1:20" ht="56.25" x14ac:dyDescent="0.2">
      <c r="A89" s="8" t="s">
        <v>15</v>
      </c>
      <c r="B89" s="8" t="s">
        <v>16</v>
      </c>
      <c r="C89" s="3">
        <v>14010146</v>
      </c>
      <c r="D89" s="8" t="s">
        <v>46</v>
      </c>
      <c r="E89" s="3"/>
      <c r="F89" s="3" t="s">
        <v>12</v>
      </c>
      <c r="G89" s="3">
        <v>2000</v>
      </c>
      <c r="H89" s="3">
        <v>1000</v>
      </c>
      <c r="I89" s="3">
        <v>5208.3999999999996</v>
      </c>
      <c r="J89" s="3">
        <v>2107.6</v>
      </c>
      <c r="K89" s="3">
        <v>3350</v>
      </c>
      <c r="L89" s="3">
        <v>500</v>
      </c>
      <c r="M89" s="3">
        <v>2500</v>
      </c>
      <c r="N89" s="3">
        <v>500</v>
      </c>
      <c r="O89" s="8" t="s">
        <v>47</v>
      </c>
      <c r="P89" s="3"/>
      <c r="Q89" s="3"/>
      <c r="R89" s="3"/>
      <c r="S89" s="3"/>
      <c r="T89" s="3"/>
    </row>
    <row r="90" spans="1:20" ht="33.75" x14ac:dyDescent="0.2">
      <c r="A90" s="8" t="s">
        <v>15</v>
      </c>
      <c r="B90" s="8" t="s">
        <v>16</v>
      </c>
      <c r="C90" s="3">
        <v>14010147</v>
      </c>
      <c r="D90" s="8" t="s">
        <v>48</v>
      </c>
      <c r="E90" s="3"/>
      <c r="F90" s="3" t="s">
        <v>12</v>
      </c>
      <c r="G90" s="3"/>
      <c r="H90" s="3"/>
      <c r="I90" s="3"/>
      <c r="J90" s="3"/>
      <c r="K90" s="3">
        <v>2000</v>
      </c>
      <c r="L90" s="3"/>
      <c r="M90" s="3">
        <v>1841</v>
      </c>
      <c r="N90" s="3">
        <v>0</v>
      </c>
      <c r="O90" s="8" t="s">
        <v>49</v>
      </c>
      <c r="P90" s="3"/>
      <c r="Q90" s="3"/>
      <c r="R90" s="3"/>
      <c r="S90" s="3"/>
      <c r="T90" s="3"/>
    </row>
    <row r="91" spans="1:20" ht="67.5" x14ac:dyDescent="0.2">
      <c r="A91" s="8" t="s">
        <v>15</v>
      </c>
      <c r="B91" s="8" t="s">
        <v>16</v>
      </c>
      <c r="C91" s="3">
        <v>14020106</v>
      </c>
      <c r="D91" s="8" t="s">
        <v>50</v>
      </c>
      <c r="E91" s="3"/>
      <c r="F91" s="3" t="s">
        <v>12</v>
      </c>
      <c r="G91" s="3">
        <v>25</v>
      </c>
      <c r="H91" s="3">
        <v>1.3</v>
      </c>
      <c r="I91" s="3">
        <v>25</v>
      </c>
      <c r="J91" s="3">
        <v>1.3</v>
      </c>
      <c r="K91" s="3">
        <v>50</v>
      </c>
      <c r="L91" s="3"/>
      <c r="M91" s="3">
        <v>50</v>
      </c>
      <c r="N91" s="3"/>
      <c r="O91" s="8" t="s">
        <v>51</v>
      </c>
      <c r="P91" s="3"/>
      <c r="Q91" s="3"/>
      <c r="R91" s="3"/>
      <c r="S91" s="3"/>
      <c r="T91" s="3"/>
    </row>
    <row r="92" spans="1:20" ht="22.5" x14ac:dyDescent="0.2">
      <c r="A92" s="8" t="s">
        <v>15</v>
      </c>
      <c r="B92" s="8" t="s">
        <v>16</v>
      </c>
      <c r="C92" s="3">
        <v>14010143</v>
      </c>
      <c r="D92" s="8" t="s">
        <v>42</v>
      </c>
      <c r="E92" s="11" t="s">
        <v>92</v>
      </c>
      <c r="F92" s="14" t="s">
        <v>65</v>
      </c>
      <c r="G92" s="3"/>
      <c r="H92" s="3"/>
      <c r="I92" s="3"/>
      <c r="J92" s="3"/>
      <c r="K92" s="3">
        <v>600</v>
      </c>
      <c r="L92" s="3">
        <v>600</v>
      </c>
      <c r="M92" s="3">
        <f>500+100</f>
        <v>600</v>
      </c>
      <c r="N92" s="3">
        <f>500+100</f>
        <v>600</v>
      </c>
      <c r="P92" s="3"/>
      <c r="Q92" s="3"/>
      <c r="R92" s="3"/>
      <c r="S92" s="3"/>
      <c r="T92" s="3"/>
    </row>
    <row r="93" spans="1:20" ht="22.5" x14ac:dyDescent="0.2">
      <c r="A93" s="8" t="s">
        <v>15</v>
      </c>
      <c r="B93" s="8" t="s">
        <v>16</v>
      </c>
      <c r="C93" s="3">
        <v>14010143</v>
      </c>
      <c r="D93" s="8" t="s">
        <v>42</v>
      </c>
      <c r="E93" s="11" t="s">
        <v>97</v>
      </c>
      <c r="F93" s="14" t="s">
        <v>65</v>
      </c>
      <c r="G93" s="3">
        <v>0</v>
      </c>
      <c r="H93" s="3"/>
      <c r="I93" s="3">
        <v>0</v>
      </c>
      <c r="J93" s="3"/>
      <c r="K93" s="3">
        <v>600</v>
      </c>
      <c r="L93" s="3">
        <v>600</v>
      </c>
      <c r="M93" s="3">
        <f>500+100</f>
        <v>600</v>
      </c>
      <c r="N93" s="3">
        <f>500+100</f>
        <v>600</v>
      </c>
      <c r="P93" s="3"/>
      <c r="Q93" s="3"/>
      <c r="R93" s="3"/>
      <c r="S93" s="3"/>
      <c r="T93" s="3"/>
    </row>
    <row r="94" spans="1:20" ht="22.5" x14ac:dyDescent="0.2">
      <c r="A94" s="8" t="s">
        <v>15</v>
      </c>
      <c r="B94" s="8" t="s">
        <v>16</v>
      </c>
      <c r="C94" s="3">
        <v>14010143</v>
      </c>
      <c r="D94" s="8" t="s">
        <v>42</v>
      </c>
      <c r="E94" s="11" t="s">
        <v>101</v>
      </c>
      <c r="F94" s="14" t="s">
        <v>65</v>
      </c>
      <c r="G94" s="3">
        <v>0</v>
      </c>
      <c r="H94" s="3"/>
      <c r="I94" s="3">
        <v>0</v>
      </c>
      <c r="J94" s="3"/>
      <c r="K94" s="3">
        <v>500</v>
      </c>
      <c r="L94" s="3">
        <v>500</v>
      </c>
      <c r="M94" s="3">
        <v>500</v>
      </c>
      <c r="N94" s="3">
        <v>500</v>
      </c>
      <c r="P94" s="3"/>
      <c r="Q94" s="3"/>
      <c r="R94" s="3"/>
      <c r="S94" s="3"/>
      <c r="T94" s="3"/>
    </row>
    <row r="95" spans="1:20" ht="22.5" x14ac:dyDescent="0.2">
      <c r="A95" s="8" t="s">
        <v>15</v>
      </c>
      <c r="B95" s="8" t="s">
        <v>16</v>
      </c>
      <c r="C95" s="3">
        <v>14010143</v>
      </c>
      <c r="D95" s="8" t="s">
        <v>42</v>
      </c>
      <c r="E95" s="15" t="s">
        <v>103</v>
      </c>
      <c r="F95" s="14" t="s">
        <v>65</v>
      </c>
      <c r="G95" s="3">
        <v>0</v>
      </c>
      <c r="H95" s="3"/>
      <c r="I95" s="3">
        <v>0</v>
      </c>
      <c r="J95" s="3"/>
      <c r="K95" s="3">
        <v>500</v>
      </c>
      <c r="L95" s="3">
        <v>500</v>
      </c>
      <c r="M95" s="3">
        <v>500</v>
      </c>
      <c r="N95" s="3">
        <v>500</v>
      </c>
      <c r="P95" s="3"/>
      <c r="Q95" s="3"/>
      <c r="R95" s="3"/>
      <c r="S95" s="3"/>
      <c r="T95" s="3"/>
    </row>
  </sheetData>
  <autoFilter ref="A1:T95"/>
  <mergeCells count="8">
    <mergeCell ref="O50:O51"/>
    <mergeCell ref="O55:O86"/>
    <mergeCell ref="O2:O19"/>
    <mergeCell ref="O20:O22"/>
    <mergeCell ref="O23:O24"/>
    <mergeCell ref="O25:O30"/>
    <mergeCell ref="O31:O42"/>
    <mergeCell ref="O44:O4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2</vt:i4>
      </vt:variant>
    </vt:vector>
  </HeadingPairs>
  <TitlesOfParts>
    <vt:vector size="2" baseType="lpstr">
      <vt:lpstr>14</vt:lpstr>
      <vt:lpstr>Lapas1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Banga Valickiene</cp:lastModifiedBy>
  <dcterms:created xsi:type="dcterms:W3CDTF">2017-11-10T09:24:31Z</dcterms:created>
  <dcterms:modified xsi:type="dcterms:W3CDTF">2018-01-08T08:52:34Z</dcterms:modified>
</cp:coreProperties>
</file>