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416" windowHeight="11016"/>
  </bookViews>
  <sheets>
    <sheet name="16" sheetId="1" r:id="rId1"/>
  </sheets>
  <definedNames>
    <definedName name="_xlnm._FilterDatabase" localSheetId="0" hidden="1">'16'!$A$1:$P$1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K2" i="1"/>
  <c r="K11" i="1"/>
  <c r="M11" i="1"/>
  <c r="M3" i="1" l="1"/>
  <c r="K3" i="1"/>
  <c r="K26" i="1" l="1"/>
  <c r="M18" i="1" l="1"/>
  <c r="K18" i="1"/>
  <c r="M30" i="1" l="1"/>
  <c r="K30" i="1"/>
  <c r="M26" i="1" l="1"/>
</calcChain>
</file>

<file path=xl/sharedStrings.xml><?xml version="1.0" encoding="utf-8"?>
<sst xmlns="http://schemas.openxmlformats.org/spreadsheetml/2006/main" count="170" uniqueCount="73">
  <si>
    <t xml:space="preserve">Asignavimų valdytojas </t>
  </si>
  <si>
    <t>Programa</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</si>
  <si>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</si>
  <si>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</si>
  <si>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</si>
  <si>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</si>
  <si>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</si>
  <si>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</si>
  <si>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</si>
  <si>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</si>
  <si>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Pastabos</t>
  </si>
  <si>
    <t>01</t>
  </si>
  <si>
    <t>2018m. projektas. Viso</t>
  </si>
  <si>
    <t>2018 m. projektas. Skoloms</t>
  </si>
  <si>
    <t>Savivaldybės administracija</t>
  </si>
  <si>
    <t>16 programa „Savivaldybės veiklos pagrindinių funkcijų vykdymo strategijos formavimas ir įgyvendinimas“</t>
  </si>
  <si>
    <t>Administracijos, Tarybos ir seniūnijų darbo organizavimas</t>
  </si>
  <si>
    <t>Grąžintino neišmokėto DU daliai išmokėti.</t>
  </si>
  <si>
    <t>Savivaldybės turto ir finansų valdymas, darbo rinkos politikos priemonių įgyvendinimas</t>
  </si>
  <si>
    <t xml:space="preserve">Energetinių ir komunalinių objektų statybos, rekonstrukcijos, remonto ir priežiūros darbų organizavimas </t>
  </si>
  <si>
    <t xml:space="preserve">Kultūros, švietimo ir sporto sistemos valdymas, plėtros krypčių formavimas </t>
  </si>
  <si>
    <t>Didėja lėšų poreikis darbo užmokesčiui ir socialinio draudimo įmokoms.</t>
  </si>
  <si>
    <t>Subalansuotos miesto plėtros politikos formavimas ir įgyvendinimo organizavimas</t>
  </si>
  <si>
    <t>Sveikatos, socialinės apsaugos ir vaikų teisių apsaugos sistemos valdymas, kontrolė ir plėtra</t>
  </si>
  <si>
    <t xml:space="preserve">Kvalifikacijos kėlimui planuojama skirti nuo 1 iki 5 % valstybės tarnautojų darbo užmokesčiui nustatytų asignavimų (Valstybės tarnybos įstatymo 46 straipsnis). Kvalifikacijos kėlimas planuojamas darbuotojams, dirbantiems pagal darbo sutartis. </t>
  </si>
  <si>
    <t>LR Civiliniu kodeksu priskirtas civilinės būklės aktų registravimas</t>
  </si>
  <si>
    <t>Socialinių išmokų, pašalpų ir kompensacijų administravimas</t>
  </si>
  <si>
    <t>Lėšų poreikis Socialinių išmokų skyriaus išlaikymui iš Savivaldybės biudžeto lėšų.</t>
  </si>
  <si>
    <t>LR Valstybinės kalbos komisijos statuso įstatyme numatyta valstybinės kalbos vartojimo ir taisyklingumo kontrolė</t>
  </si>
  <si>
    <t>LR Archyvų įstatyme savivaldybėms priskirtų archyvinių dokumentų tvarkymas</t>
  </si>
  <si>
    <t>Žemės ūkio klausimų koordinavimas</t>
  </si>
  <si>
    <t>Valstybės garantuojamos pirminės teisinės pagalbos teikimas</t>
  </si>
  <si>
    <t>Surengti užsienio šalių svečių protokolinius priėmimus, organizuoti renginius</t>
  </si>
  <si>
    <t>Didėja lėšų poreikis Vilniaus miesto savivaldybės atstovavimui šalies viduje ir užsienyje.</t>
  </si>
  <si>
    <t>Dalyvauti tarptautinių organizacijų ir LSA veikloje</t>
  </si>
  <si>
    <t>Visuomenės informavimas apie Savivaldybės veiklą, informacijos monitoringas</t>
  </si>
  <si>
    <t xml:space="preserve">Didėja lėšų poreikis visuomenės informavimui apie Savivaldybės veiklą. </t>
  </si>
  <si>
    <t>Teismų išlaidų apmokėjimas</t>
  </si>
  <si>
    <t>Lėšos planuojamos 2017 m. patvirtinto biudžeto lygyje.</t>
  </si>
  <si>
    <t>ES paramos valdymo vertinimas</t>
  </si>
  <si>
    <t>Saugaus miesto departamentas</t>
  </si>
  <si>
    <t>Nusikaltimų ir kitų teisės pažeidimų prevencinių priemonių įgyvendinimas</t>
  </si>
  <si>
    <t>Vaizdo kamerų transliuojamo vaizdo stebėjimo paslauga</t>
  </si>
  <si>
    <t>Lėšos planuojamos sąskaitoms apmokėti pagal pasirašytą sutartį  su UAB „Eurointegracijos projektai“ (Nr.  A64-43/17(3.10.22-TD2) už Vaizdo kamerų transliuojamo vaizdo stebėjimo Vilniaus apskrities vyriausiajame policijos komisariate paslaugų teikimą).</t>
  </si>
  <si>
    <t>Dalyvavimas užtikrinant viešąją tvarką ir gyventojų rimtį</t>
  </si>
  <si>
    <t xml:space="preserve">Tęstinė programa. Saugaus miesto departamentas numato parengti programą, pagal kurią būtų galima konkurso būdu finansuoti nevyriausybinių organizacijų ir bendruomenių projektus (saugios aplinkos kūrimo, teisės pažeidimų prevencijos, viešosios tvarkos palaikymo srityse, smurto artimoje aplinkoje prevencinių priemonių įgyvendinimui). Programoje turėtų būti nustatyta projektų pateikimo, atrankos, finansavimo ir atsiskaitymo už projektų įgyvendinimą tvarka. </t>
  </si>
  <si>
    <t>LR Civilinės saugos įstatymu priskirtas civilinės saugos organizavimas bei dalyvavimas rengiantis mobilizacija</t>
  </si>
  <si>
    <t>Turto departamentas</t>
  </si>
  <si>
    <t xml:space="preserve"> Teismo, šildymo, leidybos, programinės įrangos priežiūros, reitingavimo ir kitos išlaidos</t>
  </si>
  <si>
    <t>Programa tęstinė. Lėšos naudojamos negyvenamųjų pastatų, statinių, patalpų ir butų bei žemės sklypų įregistravimui Vilniaus miesto savivaldybės vardu, pardavimo procedūros parengimui, bei išlaikymo, šildymo, remonto, apsaugos, priežiūros ir kitoms eksploatavimo išlaidoms padengti. Padidėję poreikis paskaičiuotas, įvertinus, kad 2018 metais iš UAB "Start Vilnius" bus išpirkta dalis turto.</t>
  </si>
  <si>
    <t xml:space="preserve"> Laisvų patalpų išlaikymo, šildymo, patalpų remonto, apsaugos, bešeimininkio turto įteisinimo ir jo priežiūros ir kitos eksploatavimo išlaidos</t>
  </si>
  <si>
    <t xml:space="preserve"> Turto išpirkimas Savivaldybės investiciniams projektams įgyvendinti, Savivaldybės turtui deramai valdyti ir Savivaldybės funkcijoms deramai įgyvendinti</t>
  </si>
  <si>
    <t>KAT</t>
  </si>
  <si>
    <t>Savivaldybės kontrolieriaus funkcijų vykdymas</t>
  </si>
  <si>
    <t>361,7</t>
  </si>
  <si>
    <t>Tarnyboje patvirtinta 17 etatų. 2018 m. darbo užmokesčio poreikis padidėjo dėl padidėjusios kategorijos vienam tarnautojui ir dėl padidėjusio poriedo už tarnybos stažą šešiems tarnautojams bei dėl Lietuvos Respublikos valstybės ir savivaldybių įstaigų darbuotojų darbo apmokėjimo įstatymo 9 ir 10 straipsnio pakeitimo.</t>
  </si>
  <si>
    <t xml:space="preserve">Planuojamos lėšos tarptautiniams mokesčiams, LSA nario mokesčiui apmokėti. </t>
  </si>
  <si>
    <t>Priemonės kodas</t>
  </si>
  <si>
    <t>Administracijos direktoriaus rezervas</t>
  </si>
  <si>
    <t>Vykdant šią priemonę 2018 metais numatoma koordinuoti projektų ES fondo investicijoms gauti planavimo, rengimo ir įgyvendinimo procesą Savivaldybės struktūriniuose padaliniuose ir Savivaldybės kuruojamose įstaigose ir įmonėse, administruoti projektus. Šios priemonės vykdymui lėšos naudojamos ekspertų ir konsultantų paslaugų pirkimams dėl paraiškų bei kitų reikalingų dokumentų rengimo, projektų valdymo bei administravimo.</t>
  </si>
  <si>
    <t>Didėja lėšų poreikis Civilinės metrikacijos skyriui darbo užmokesčiui, socialinio draudimo įmokoms ir keltuvo įrengimui neįgaliesiems.</t>
  </si>
  <si>
    <t>Savivaldybės administracijos darbuotojų mokymo programos vykdymas</t>
  </si>
  <si>
    <t>Pagal Lietuvos Respublikos biudžeto sandaros įstatymo 25 straipsnį Savivaldybė gali sudaryti Savivaldybės administracijos direktoriaus rezervą, kuris turi būti ne didesnis kaip 1 proc. patvirtintų Savivaldybės biudžeto asignavimų sumos.
Administracijos rezervo lėšos gali būti naudojamos ekstremaliosioms situacijoms ir (arba) ekstremaliesiems įvykiams likviduoti, jų padariniams šalinti ir padarytiems nuostoliams iš dalies apmokėti, gaisrų ir stichinių nelaimių padariniams likviduoti ir jų padarytiems nuostoliams iš dalies apmokėti.</t>
  </si>
  <si>
    <t>Iš jų:
- 5,0 tūkst. Eur atšvaitams (akcijai „Apsaugok mane“);
- 28,0 tūkst. Eur nešiojami kompiuteriai ir spausdintuvai į VTS automobilius;
- 6,1 tūkst. Eur nešiojamos vaizdo kameros, skirtos nešioti pareigūnams vykdant VTS funkcijas;
- 2,0 tūkst. Eur Viešuosios tvarkos skyrius numato įsigyti 2 dviračius;
- 15,0 tūkst. Eur Planuojama įgyvendinti tikslines priemones kartu su Vilniaus apskrities VPK  bendruomenės pareigūnais ir bendruomenėmis: grafiti prevencija, akcija „Pramogauk saugiai“, patruliavimą su dviračiais. Tęsti tikslinę priemonę su bendruomenėmis informuojant apie gyvūnų augintinių ekskrementų rinkimo svarbą viešosiose vietose (akcija „Auginu atsakingai“).  Planuojamos vykdyti tęstinės priemonės švietimo įstaigose supažindinant moksleivius su elgesio viešosiose vietose reikalavimais, atsakomybe ir pasekmėmis, organizuojant žinių patikrinimo testus ir apdovanojant simbolinėmis atminimo dovanomis .  Vykdyti edukacines pamokas moksleiviams dėl saugaus elgesio su šunimis, bendradarbiaujant su Lietuvos policijos kriminalistinių tyrimų centro Kinologijos valdyba;
- 12,5 tūkst. Eur Eiliniai mokėjimai AB "Telia" pagal 2017 m. vasario 13 d. sutartį Nr. A64-15/17(3.10.22-TD2) dėl Bernardinų sodo vaizdo stebėjimo kamerų vaizdo transliavimo ir priežiūros paslaugų  pirkimo.
- 77,0 tūkst. Eur stebėjimo kamerų vaizdo transliavimo paslaugoms;
- 6,5 tūkst. Eur administracinių nusižengimų (pažeidimų) administravimo procesų optimizavimui;
- 45,0 tūkst. Eur radijo ryšio ir vietos identifikavimo paslaugoms;
- 272,0 tūkst. Eur Planuojama įsigyti paslaugą, kai lengvajame automobilyje įrengta pažeidimų fiksavimo sistema du paslaugos teikėjo darbuotojai fiksuos Kelių eismo taisyklių pažeidimus, o trys tos pačios įmonės darbuotojai Vilniaus apskrities VPK Kelių policijos valdyboje padės apdoroti užfiksuotų pažeidimų duomenis;
- 10,0 tūkst.  Eur bešeimininkių kačių būdų (slėptuvių) įrengimui;
- 97,0 tūkst. Eur grafičių valymui ir grafičių ant statinių uždažymui.</t>
  </si>
  <si>
    <t>Nepaskirstytos paramos lėšos infrastruktūros plėtrai</t>
  </si>
  <si>
    <t>Vadovaujantis Tarybos 2016-01-20 sprendimu Nr. 1-291 „Dėl paramos socialinės ir inžinerinės infrastruktūros plėtrai dydžių ir teikimo“ šios lėšos, gautos iš paramos teikėjų, yra apskaitomos Savivaldybės biudžete ir bus naudojamos socialinės infrastruktūros objektų plėtrai, t.y. mokykloms, darželiams, visuomeninio transporto funkcionavimo organizavimui, visuomeninių teritorijų aplinkos gerinimui (sąrašą bei lėšų poreikį tvirtina komisija, sudaryta Mero potvarkiu).</t>
  </si>
  <si>
    <r>
      <t xml:space="preserve">Didėja lėšų poreikis darbo užmokesčiui, socialinio draudimo įmokoms, transporto priemonių įsigijimui, VMSA pastato ir seniūnijų patalpų remonto darbams, transporto priemonių įsigijimui, ilgalaikio materialiojo turto įsigijimui  ir kitoms išlaidoms. Padidėjus vidutiniam darbo užmokesčiui šalies ūkyje išaugo lėšų poreikis apmokėjimui už Tarybos narių darbą. Planuojamos lėšos archyvinių dokumentų ir archyvinės įrangos perkraustymui.
</t>
    </r>
    <r>
      <rPr>
        <i/>
        <sz val="11"/>
        <color theme="1"/>
        <rFont val="Calibri"/>
        <family val="2"/>
        <charset val="186"/>
        <scheme val="minor"/>
      </rPr>
      <t/>
    </r>
  </si>
  <si>
    <t xml:space="preserve">
50,0 tūkst. Eur planuojamas informacinių technologijų pagrindu parengtos ekstremaliųjų situacijų ir jų padarinių likvidavimo organizavimo programos įsigijimas;
78,0 tūkst. Ekstremaliųjų situacijų operacijų centro darbo vietos įrengimas;
180,0 tūkst. gyventojų perspėjimo ir informavimo sistemos plėtra (29 sirenų įsigijimas).                                                                                                          </t>
  </si>
  <si>
    <t>Išlaidų detalizavimas/investicinis projektas</t>
  </si>
  <si>
    <t>Teismo, leidybos, programinės įrangos priežiūros, reitingavimo ir kitoms nenumatytoms išlaidoms Finansų ir strateginio planavimo dep. funkcijoms vykdyti</t>
  </si>
  <si>
    <t>Paskolų ir palūkanų mokėjimas pagal grafiką</t>
  </si>
  <si>
    <t xml:space="preserve">Finansų ir str. planavimo dep. funkcijoms vykdyti (bankams perduotų skolų fin. įsipareigojimams vykdyti, kitoms nenumatytoms išlaidoms padengti) patikslintas poreikis 27.933,5 tūkst. Eur (18.333,5 tūkst. Eur numatoma iš Savivaldybės biudžeto lėšų, 9.600,0 tūkst. Eur planuojama iš dotacijos pagal Taikos sutartį); Finansiniams įsipareigojimams vykdyti (UAB VVK palūkanos už paskolą OP bankui) - 40,1 tūkst. Eur; Viešųjų pirkimų, teismo, notarų ir programinės įrangos priežiūros išlaidoms Mokesčių skyriaus funkcijoms vykdyti - 97,2 tūkst. Eur; Teismo, antstolių, notarų paslaugoms ir skelbimams spaudoje apmokėti - 500,0 tūkst. Eur. </t>
  </si>
  <si>
    <t>Patikslintas poreikis paskolų grąžinimui, įvertinant, kad 2018 m. pirmoje pusėje paskolos SEB ir Nordea bankui paskutinė mokėtina suma – 12,6 mln. Eur (baloon) bus pakeista pratęsiant paskolos laikotarpį, sudaro 11.846,1 tūkst. Eur (iš jų 2.846,1 tūkst. Eur numatoma iš SB lėšų, 9.000,0 tūkst. Eur planuojama iš dotacijos pagal Taikos sutartį). Poreikis palūkanoms mokėti - 4.900,0 tūkst.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</si>
</sst>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charset val="186"/>
      <scheme val="minor"/>
    </font>
    <font>
      <sz val="11"/>
      <color theme="1"/>
      <name val="Times New Roman"/>
      <family val="1"/>
      <charset val="186"/>
    </font>
    <font>
      <i/>
      <sz val="11"/>
      <color theme="1"/>
      <name val="Calibri"/>
      <family val="2"/>
      <charset val="186"/>
      <scheme val="minor"/>
    </font>
    <font>
      <sz val="11"/>
      <name val="Calibri"/>
      <family val="2"/>
      <charset val="186"/>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horizontal="left"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left" vertical="center"/>
    </xf>
    <xf numFmtId="164" fontId="3" fillId="0" borderId="1" xfId="0" applyNumberFormat="1" applyFont="1" applyBorder="1" applyAlignment="1">
      <alignment horizontal="center" vertical="center"/>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topLeftCell="C1" zoomScale="80" zoomScaleNormal="80" workbookViewId="0">
      <selection activeCell="M2" sqref="M2:M19"/>
    </sheetView>
  </sheetViews>
  <sheetFormatPr defaultRowHeight="14.4" x14ac:dyDescent="0.3"/>
  <cols>
    <col min="1" max="1" width="16.6640625" style="3" customWidth="1"/>
    <col min="2" max="2" width="11.33203125" style="13" customWidth="1"/>
    <col min="3" max="3" width="11.6640625" style="3" customWidth="1"/>
    <col min="4" max="5" width="38.5546875" style="2" customWidth="1"/>
    <col min="6" max="7" width="12.6640625" style="3" customWidth="1"/>
    <col min="8" max="8" width="11.33203125" style="3" customWidth="1"/>
    <col min="9" max="9" width="12.33203125" style="3" customWidth="1"/>
    <col min="10" max="10" width="11.6640625" style="3" customWidth="1"/>
    <col min="11" max="12" width="9.33203125" style="3" customWidth="1"/>
    <col min="13" max="13" width="10" style="3" customWidth="1"/>
    <col min="14" max="14" width="10.5546875" style="3" customWidth="1"/>
    <col min="15" max="15" width="145.6640625" style="2" customWidth="1"/>
    <col min="16" max="16" width="45.6640625" customWidth="1"/>
  </cols>
  <sheetData>
    <row r="1" spans="1:20" ht="124.95" customHeight="1" x14ac:dyDescent="0.3">
      <c r="A1" s="4" t="s">
        <v>0</v>
      </c>
      <c r="B1" s="11" t="s">
        <v>1</v>
      </c>
      <c r="C1" s="4" t="s">
        <v>57</v>
      </c>
      <c r="D1" s="5" t="s">
        <v>2</v>
      </c>
      <c r="E1" s="5" t="s">
        <v>68</v>
      </c>
      <c r="F1" s="4" t="s">
        <v>3</v>
      </c>
      <c r="G1" s="4" t="s">
        <v>4</v>
      </c>
      <c r="H1" s="4" t="s">
        <v>5</v>
      </c>
      <c r="I1" s="4" t="s">
        <v>6</v>
      </c>
      <c r="J1" s="4" t="s">
        <v>7</v>
      </c>
      <c r="K1" s="4" t="s">
        <v>8</v>
      </c>
      <c r="L1" s="4" t="s">
        <v>9</v>
      </c>
      <c r="M1" s="4" t="s">
        <v>12</v>
      </c>
      <c r="N1" s="4" t="s">
        <v>13</v>
      </c>
      <c r="O1" s="5" t="s">
        <v>10</v>
      </c>
      <c r="P1" s="1"/>
    </row>
    <row r="2" spans="1:20" ht="67.95" customHeight="1" x14ac:dyDescent="0.3">
      <c r="A2" s="4" t="s">
        <v>14</v>
      </c>
      <c r="B2" s="12" t="s">
        <v>15</v>
      </c>
      <c r="C2" s="6">
        <v>16010101</v>
      </c>
      <c r="D2" s="5" t="s">
        <v>16</v>
      </c>
      <c r="E2" s="5"/>
      <c r="F2" s="6" t="s">
        <v>11</v>
      </c>
      <c r="G2" s="7">
        <v>11560.5</v>
      </c>
      <c r="H2" s="7"/>
      <c r="I2" s="7">
        <v>12032.6</v>
      </c>
      <c r="J2" s="7"/>
      <c r="K2" s="7">
        <f>177.6+13659.4-25.3+14-10+351.4</f>
        <v>14167.1</v>
      </c>
      <c r="L2" s="7"/>
      <c r="M2" s="7">
        <f>157+13502.4+177.6-25.3+14-10+351.4</f>
        <v>14167.1</v>
      </c>
      <c r="N2" s="6"/>
      <c r="O2" s="5" t="s">
        <v>66</v>
      </c>
      <c r="P2" s="1"/>
      <c r="Q2" s="1"/>
      <c r="R2" s="1"/>
      <c r="S2" s="1"/>
      <c r="T2" s="1"/>
    </row>
    <row r="3" spans="1:20" ht="67.95" customHeight="1" x14ac:dyDescent="0.3">
      <c r="A3" s="4" t="s">
        <v>14</v>
      </c>
      <c r="B3" s="12" t="s">
        <v>15</v>
      </c>
      <c r="C3" s="6">
        <v>16010101</v>
      </c>
      <c r="D3" s="5" t="s">
        <v>16</v>
      </c>
      <c r="E3" s="5"/>
      <c r="F3" s="6" t="s">
        <v>11</v>
      </c>
      <c r="G3" s="7">
        <v>320</v>
      </c>
      <c r="H3" s="7"/>
      <c r="I3" s="7">
        <v>320</v>
      </c>
      <c r="J3" s="7"/>
      <c r="K3" s="7">
        <f>441-14</f>
        <v>427</v>
      </c>
      <c r="L3" s="7"/>
      <c r="M3" s="7">
        <f>-14+441</f>
        <v>427</v>
      </c>
      <c r="N3" s="6"/>
      <c r="O3" s="5" t="s">
        <v>17</v>
      </c>
      <c r="P3" s="1"/>
      <c r="Q3" s="1"/>
      <c r="R3" s="1"/>
      <c r="S3" s="1"/>
      <c r="T3" s="1"/>
    </row>
    <row r="4" spans="1:20" ht="48" customHeight="1" x14ac:dyDescent="0.3">
      <c r="A4" s="4" t="s">
        <v>14</v>
      </c>
      <c r="B4" s="12" t="s">
        <v>15</v>
      </c>
      <c r="C4" s="6">
        <v>16010102</v>
      </c>
      <c r="D4" s="5" t="s">
        <v>18</v>
      </c>
      <c r="E4" s="5"/>
      <c r="F4" s="6" t="s">
        <v>11</v>
      </c>
      <c r="G4" s="7">
        <v>1927.7</v>
      </c>
      <c r="H4" s="7"/>
      <c r="I4" s="7">
        <v>2055.6</v>
      </c>
      <c r="J4" s="7"/>
      <c r="K4" s="7">
        <v>2196.6</v>
      </c>
      <c r="L4" s="7"/>
      <c r="M4" s="7">
        <v>2196.6</v>
      </c>
      <c r="N4" s="6"/>
      <c r="O4" s="5" t="s">
        <v>21</v>
      </c>
      <c r="P4" s="1"/>
      <c r="Q4" s="1"/>
      <c r="R4" s="1"/>
      <c r="S4" s="1"/>
      <c r="T4" s="1"/>
    </row>
    <row r="5" spans="1:20" ht="48" customHeight="1" x14ac:dyDescent="0.3">
      <c r="A5" s="4" t="s">
        <v>14</v>
      </c>
      <c r="B5" s="12" t="s">
        <v>15</v>
      </c>
      <c r="C5" s="6">
        <v>16010103</v>
      </c>
      <c r="D5" s="5" t="s">
        <v>19</v>
      </c>
      <c r="E5" s="5"/>
      <c r="F5" s="6" t="s">
        <v>11</v>
      </c>
      <c r="G5" s="7">
        <v>1968.6</v>
      </c>
      <c r="H5" s="7"/>
      <c r="I5" s="7">
        <v>2041.1</v>
      </c>
      <c r="J5" s="7"/>
      <c r="K5" s="7">
        <v>2197.4</v>
      </c>
      <c r="L5" s="7"/>
      <c r="M5" s="7">
        <v>2197.4</v>
      </c>
      <c r="N5" s="6"/>
      <c r="O5" s="5" t="s">
        <v>21</v>
      </c>
      <c r="P5" s="1"/>
      <c r="Q5" s="1"/>
      <c r="R5" s="1"/>
      <c r="S5" s="1"/>
      <c r="T5" s="1"/>
    </row>
    <row r="6" spans="1:20" ht="43.95" customHeight="1" x14ac:dyDescent="0.3">
      <c r="A6" s="4" t="s">
        <v>14</v>
      </c>
      <c r="B6" s="12" t="s">
        <v>15</v>
      </c>
      <c r="C6" s="6">
        <v>16010105</v>
      </c>
      <c r="D6" s="5" t="s">
        <v>20</v>
      </c>
      <c r="E6" s="5"/>
      <c r="F6" s="6" t="s">
        <v>11</v>
      </c>
      <c r="G6" s="7">
        <v>743.1</v>
      </c>
      <c r="H6" s="7"/>
      <c r="I6" s="7">
        <v>807.4</v>
      </c>
      <c r="J6" s="7"/>
      <c r="K6" s="7">
        <v>940.7</v>
      </c>
      <c r="L6" s="7"/>
      <c r="M6" s="7">
        <v>940.7</v>
      </c>
      <c r="N6" s="6"/>
      <c r="O6" s="5" t="s">
        <v>21</v>
      </c>
      <c r="P6" s="1"/>
      <c r="Q6" s="1"/>
      <c r="R6" s="1"/>
      <c r="S6" s="1"/>
      <c r="T6" s="1"/>
    </row>
    <row r="7" spans="1:20" ht="50.4" customHeight="1" x14ac:dyDescent="0.3">
      <c r="A7" s="4" t="s">
        <v>14</v>
      </c>
      <c r="B7" s="12" t="s">
        <v>15</v>
      </c>
      <c r="C7" s="6">
        <v>16010106</v>
      </c>
      <c r="D7" s="5" t="s">
        <v>22</v>
      </c>
      <c r="E7" s="5"/>
      <c r="F7" s="6" t="s">
        <v>11</v>
      </c>
      <c r="G7" s="7">
        <v>1560.5</v>
      </c>
      <c r="H7" s="7"/>
      <c r="I7" s="7">
        <v>1677.3</v>
      </c>
      <c r="J7" s="7"/>
      <c r="K7" s="7">
        <v>1863.2</v>
      </c>
      <c r="L7" s="7"/>
      <c r="M7" s="7">
        <v>1863.2</v>
      </c>
      <c r="N7" s="6"/>
      <c r="O7" s="5" t="s">
        <v>21</v>
      </c>
      <c r="P7" s="1"/>
      <c r="Q7" s="1"/>
      <c r="R7" s="1"/>
      <c r="S7" s="1"/>
      <c r="T7" s="1"/>
    </row>
    <row r="8" spans="1:20" ht="45.75" customHeight="1" x14ac:dyDescent="0.3">
      <c r="A8" s="4" t="s">
        <v>14</v>
      </c>
      <c r="B8" s="12" t="s">
        <v>15</v>
      </c>
      <c r="C8" s="6">
        <v>16010107</v>
      </c>
      <c r="D8" s="5" t="s">
        <v>23</v>
      </c>
      <c r="E8" s="5"/>
      <c r="F8" s="6" t="s">
        <v>11</v>
      </c>
      <c r="G8" s="7">
        <v>596.1</v>
      </c>
      <c r="H8" s="7"/>
      <c r="I8" s="7">
        <v>673.1</v>
      </c>
      <c r="J8" s="7"/>
      <c r="K8" s="7">
        <v>830.9</v>
      </c>
      <c r="L8" s="7"/>
      <c r="M8" s="7">
        <v>830.9</v>
      </c>
      <c r="N8" s="6"/>
      <c r="O8" s="5" t="s">
        <v>21</v>
      </c>
      <c r="P8" s="1"/>
      <c r="Q8" s="1"/>
      <c r="R8" s="1"/>
      <c r="S8" s="1"/>
      <c r="T8" s="1"/>
    </row>
    <row r="9" spans="1:20" ht="41.4" customHeight="1" x14ac:dyDescent="0.3">
      <c r="A9" s="4" t="s">
        <v>14</v>
      </c>
      <c r="B9" s="12" t="s">
        <v>15</v>
      </c>
      <c r="C9" s="6">
        <v>16010109</v>
      </c>
      <c r="D9" s="5" t="s">
        <v>61</v>
      </c>
      <c r="E9" s="5"/>
      <c r="F9" s="6" t="s">
        <v>11</v>
      </c>
      <c r="G9" s="7">
        <v>157.19999999999999</v>
      </c>
      <c r="H9" s="7"/>
      <c r="I9" s="7">
        <v>202.2</v>
      </c>
      <c r="J9" s="7"/>
      <c r="K9" s="7">
        <v>261.60000000000002</v>
      </c>
      <c r="L9" s="7"/>
      <c r="M9" s="7">
        <v>261.60000000000002</v>
      </c>
      <c r="N9" s="6"/>
      <c r="O9" s="5" t="s">
        <v>24</v>
      </c>
      <c r="P9" s="1"/>
      <c r="Q9" s="1"/>
      <c r="R9" s="1"/>
      <c r="S9" s="1"/>
      <c r="T9" s="1"/>
    </row>
    <row r="10" spans="1:20" ht="34.950000000000003" customHeight="1" x14ac:dyDescent="0.3">
      <c r="A10" s="4" t="s">
        <v>14</v>
      </c>
      <c r="B10" s="12" t="s">
        <v>15</v>
      </c>
      <c r="C10" s="6">
        <v>16020101</v>
      </c>
      <c r="D10" s="5" t="s">
        <v>25</v>
      </c>
      <c r="E10" s="5"/>
      <c r="F10" s="6" t="s">
        <v>11</v>
      </c>
      <c r="G10" s="7">
        <v>110.4</v>
      </c>
      <c r="H10" s="7"/>
      <c r="I10" s="7">
        <v>127.2</v>
      </c>
      <c r="J10" s="7"/>
      <c r="K10" s="7">
        <v>64.400000000000006</v>
      </c>
      <c r="L10" s="7"/>
      <c r="M10" s="7">
        <v>64.400000000000006</v>
      </c>
      <c r="N10" s="6"/>
      <c r="O10" s="5" t="s">
        <v>60</v>
      </c>
      <c r="P10" s="1"/>
      <c r="Q10" s="1"/>
      <c r="R10" s="1"/>
      <c r="S10" s="1"/>
      <c r="T10" s="1"/>
    </row>
    <row r="11" spans="1:20" ht="34.950000000000003" customHeight="1" x14ac:dyDescent="0.3">
      <c r="A11" s="4" t="s">
        <v>14</v>
      </c>
      <c r="B11" s="12" t="s">
        <v>15</v>
      </c>
      <c r="C11" s="6">
        <v>16020104</v>
      </c>
      <c r="D11" s="5" t="s">
        <v>26</v>
      </c>
      <c r="E11" s="5"/>
      <c r="F11" s="6" t="s">
        <v>11</v>
      </c>
      <c r="G11" s="7">
        <v>905.2</v>
      </c>
      <c r="H11" s="7"/>
      <c r="I11" s="7">
        <v>1029.4000000000001</v>
      </c>
      <c r="J11" s="7"/>
      <c r="K11" s="7">
        <f>-351.4+1114</f>
        <v>762.6</v>
      </c>
      <c r="L11" s="7"/>
      <c r="M11" s="7">
        <f>-351.4+1114</f>
        <v>762.6</v>
      </c>
      <c r="N11" s="6"/>
      <c r="O11" s="5" t="s">
        <v>27</v>
      </c>
      <c r="P11" s="1"/>
      <c r="Q11" s="1"/>
      <c r="R11" s="1"/>
      <c r="S11" s="1"/>
      <c r="T11" s="1"/>
    </row>
    <row r="12" spans="1:20" ht="43.2" x14ac:dyDescent="0.3">
      <c r="A12" s="4" t="s">
        <v>14</v>
      </c>
      <c r="B12" s="12" t="s">
        <v>15</v>
      </c>
      <c r="C12" s="6">
        <v>16020105</v>
      </c>
      <c r="D12" s="5" t="s">
        <v>28</v>
      </c>
      <c r="E12" s="5"/>
      <c r="F12" s="6" t="s">
        <v>11</v>
      </c>
      <c r="G12" s="7"/>
      <c r="H12" s="7"/>
      <c r="I12" s="7">
        <v>6.7</v>
      </c>
      <c r="J12" s="7"/>
      <c r="K12" s="7"/>
      <c r="L12" s="7"/>
      <c r="M12" s="7"/>
      <c r="N12" s="6"/>
      <c r="O12" s="5"/>
      <c r="P12" s="1"/>
      <c r="Q12" s="1"/>
      <c r="R12" s="1"/>
      <c r="S12" s="1"/>
      <c r="T12" s="1"/>
    </row>
    <row r="13" spans="1:20" ht="36" customHeight="1" x14ac:dyDescent="0.3">
      <c r="A13" s="4" t="s">
        <v>14</v>
      </c>
      <c r="B13" s="12" t="s">
        <v>15</v>
      </c>
      <c r="C13" s="6">
        <v>16020106</v>
      </c>
      <c r="D13" s="5" t="s">
        <v>29</v>
      </c>
      <c r="E13" s="5"/>
      <c r="F13" s="6" t="s">
        <v>11</v>
      </c>
      <c r="G13" s="7">
        <v>28.8</v>
      </c>
      <c r="H13" s="7"/>
      <c r="I13" s="7">
        <v>20.2</v>
      </c>
      <c r="J13" s="7"/>
      <c r="K13" s="7"/>
      <c r="L13" s="7"/>
      <c r="M13" s="7"/>
      <c r="N13" s="6"/>
      <c r="O13" s="5"/>
      <c r="P13" s="1"/>
      <c r="Q13" s="1"/>
      <c r="R13" s="1"/>
      <c r="S13" s="1"/>
      <c r="T13" s="1"/>
    </row>
    <row r="14" spans="1:20" ht="28.8" x14ac:dyDescent="0.3">
      <c r="A14" s="4" t="s">
        <v>14</v>
      </c>
      <c r="B14" s="12" t="s">
        <v>15</v>
      </c>
      <c r="C14" s="6">
        <v>16020110</v>
      </c>
      <c r="D14" s="5" t="s">
        <v>30</v>
      </c>
      <c r="E14" s="5"/>
      <c r="F14" s="6" t="s">
        <v>11</v>
      </c>
      <c r="G14" s="7">
        <v>37.6</v>
      </c>
      <c r="H14" s="7"/>
      <c r="I14" s="7">
        <v>38.799999999999997</v>
      </c>
      <c r="J14" s="7"/>
      <c r="K14" s="7">
        <v>41.2</v>
      </c>
      <c r="L14" s="7"/>
      <c r="M14" s="7">
        <v>41.2</v>
      </c>
      <c r="N14" s="6"/>
      <c r="O14" s="5" t="s">
        <v>21</v>
      </c>
      <c r="P14" s="1"/>
      <c r="Q14" s="1"/>
      <c r="R14" s="1"/>
      <c r="S14" s="1"/>
      <c r="T14" s="1"/>
    </row>
    <row r="15" spans="1:20" ht="28.8" x14ac:dyDescent="0.3">
      <c r="A15" s="4" t="s">
        <v>14</v>
      </c>
      <c r="B15" s="12" t="s">
        <v>15</v>
      </c>
      <c r="C15" s="6">
        <v>16020111</v>
      </c>
      <c r="D15" s="5" t="s">
        <v>31</v>
      </c>
      <c r="E15" s="5"/>
      <c r="F15" s="6" t="s">
        <v>11</v>
      </c>
      <c r="G15" s="7">
        <v>15.5</v>
      </c>
      <c r="H15" s="7"/>
      <c r="I15" s="7">
        <v>18.5</v>
      </c>
      <c r="J15" s="7"/>
      <c r="K15" s="7">
        <v>21.1</v>
      </c>
      <c r="L15" s="7"/>
      <c r="M15" s="7">
        <v>21.1</v>
      </c>
      <c r="N15" s="6"/>
      <c r="O15" s="5" t="s">
        <v>21</v>
      </c>
      <c r="P15" s="1"/>
      <c r="Q15" s="1"/>
      <c r="R15" s="1"/>
      <c r="S15" s="1"/>
      <c r="T15" s="1"/>
    </row>
    <row r="16" spans="1:20" ht="50.4" customHeight="1" x14ac:dyDescent="0.3">
      <c r="A16" s="4" t="s">
        <v>14</v>
      </c>
      <c r="B16" s="12" t="s">
        <v>15</v>
      </c>
      <c r="C16" s="6">
        <v>16030101</v>
      </c>
      <c r="D16" s="5" t="s">
        <v>32</v>
      </c>
      <c r="E16" s="5"/>
      <c r="F16" s="6" t="s">
        <v>11</v>
      </c>
      <c r="G16" s="7">
        <v>208.8</v>
      </c>
      <c r="H16" s="7"/>
      <c r="I16" s="7">
        <v>208.8</v>
      </c>
      <c r="J16" s="7"/>
      <c r="K16" s="7">
        <v>259.39999999999998</v>
      </c>
      <c r="L16" s="7"/>
      <c r="M16" s="7">
        <v>259.39999999999998</v>
      </c>
      <c r="N16" s="6"/>
      <c r="O16" s="5" t="s">
        <v>33</v>
      </c>
      <c r="P16" s="1"/>
      <c r="Q16" s="1"/>
      <c r="R16" s="1"/>
      <c r="S16" s="1"/>
      <c r="T16" s="1"/>
    </row>
    <row r="17" spans="1:20" ht="34.200000000000003" customHeight="1" x14ac:dyDescent="0.3">
      <c r="A17" s="4" t="s">
        <v>14</v>
      </c>
      <c r="B17" s="12" t="s">
        <v>15</v>
      </c>
      <c r="C17" s="6">
        <v>16030102</v>
      </c>
      <c r="D17" s="5" t="s">
        <v>34</v>
      </c>
      <c r="E17" s="5"/>
      <c r="F17" s="6" t="s">
        <v>11</v>
      </c>
      <c r="G17" s="7">
        <v>61.1</v>
      </c>
      <c r="H17" s="7"/>
      <c r="I17" s="7">
        <v>61.1</v>
      </c>
      <c r="J17" s="7"/>
      <c r="K17" s="7">
        <v>147.69999999999999</v>
      </c>
      <c r="L17" s="7"/>
      <c r="M17" s="7">
        <v>147.69999999999999</v>
      </c>
      <c r="N17" s="6"/>
      <c r="O17" s="5" t="s">
        <v>56</v>
      </c>
      <c r="P17" s="1"/>
      <c r="Q17" s="1"/>
      <c r="R17" s="1"/>
      <c r="S17" s="1"/>
      <c r="T17" s="1"/>
    </row>
    <row r="18" spans="1:20" ht="43.95" customHeight="1" x14ac:dyDescent="0.3">
      <c r="A18" s="4" t="s">
        <v>14</v>
      </c>
      <c r="B18" s="12" t="s">
        <v>15</v>
      </c>
      <c r="C18" s="6">
        <v>16030105</v>
      </c>
      <c r="D18" s="5" t="s">
        <v>35</v>
      </c>
      <c r="E18" s="5"/>
      <c r="F18" s="6" t="s">
        <v>11</v>
      </c>
      <c r="G18" s="7">
        <v>154</v>
      </c>
      <c r="H18" s="7"/>
      <c r="I18" s="7">
        <v>188</v>
      </c>
      <c r="J18" s="7"/>
      <c r="K18" s="7">
        <f>25.3+298.8</f>
        <v>324.10000000000002</v>
      </c>
      <c r="L18" s="7"/>
      <c r="M18" s="7">
        <f>25.3+298.8</f>
        <v>324.10000000000002</v>
      </c>
      <c r="N18" s="6"/>
      <c r="O18" s="5" t="s">
        <v>36</v>
      </c>
      <c r="P18" s="1"/>
      <c r="Q18" s="1"/>
      <c r="R18" s="1"/>
      <c r="S18" s="1"/>
      <c r="T18" s="1"/>
    </row>
    <row r="19" spans="1:20" ht="28.8" x14ac:dyDescent="0.3">
      <c r="A19" s="4" t="s">
        <v>14</v>
      </c>
      <c r="B19" s="12" t="s">
        <v>15</v>
      </c>
      <c r="C19" s="6">
        <v>16040109</v>
      </c>
      <c r="D19" s="5" t="s">
        <v>37</v>
      </c>
      <c r="E19" s="5"/>
      <c r="F19" s="6" t="s">
        <v>11</v>
      </c>
      <c r="G19" s="7">
        <v>9</v>
      </c>
      <c r="H19" s="7"/>
      <c r="I19" s="7">
        <v>9</v>
      </c>
      <c r="J19" s="7"/>
      <c r="K19" s="7">
        <v>9</v>
      </c>
      <c r="L19" s="7"/>
      <c r="M19" s="7">
        <v>9</v>
      </c>
      <c r="N19" s="6"/>
      <c r="O19" s="5" t="s">
        <v>38</v>
      </c>
      <c r="P19" s="1"/>
      <c r="Q19" s="1"/>
      <c r="R19" s="1"/>
      <c r="S19" s="1"/>
      <c r="T19" s="1"/>
    </row>
    <row r="20" spans="1:20" ht="66.75" customHeight="1" x14ac:dyDescent="0.3">
      <c r="A20" s="4" t="s">
        <v>14</v>
      </c>
      <c r="B20" s="12" t="s">
        <v>15</v>
      </c>
      <c r="C20" s="6">
        <v>16040112</v>
      </c>
      <c r="D20" s="5" t="s">
        <v>69</v>
      </c>
      <c r="E20" s="5"/>
      <c r="F20" s="6" t="s">
        <v>11</v>
      </c>
      <c r="G20" s="6">
        <v>33563.599999999999</v>
      </c>
      <c r="H20" s="6">
        <v>29921.200000000001</v>
      </c>
      <c r="I20" s="6">
        <v>27955.1</v>
      </c>
      <c r="J20" s="6">
        <v>24225.7</v>
      </c>
      <c r="K20" s="15">
        <v>18970.8</v>
      </c>
      <c r="L20" s="6">
        <v>15395.5</v>
      </c>
      <c r="M20" s="6">
        <v>18970.8</v>
      </c>
      <c r="N20" s="6">
        <v>15395.5</v>
      </c>
      <c r="O20" s="5" t="s">
        <v>71</v>
      </c>
      <c r="P20" s="1"/>
      <c r="Q20" s="1"/>
      <c r="R20" s="1"/>
      <c r="S20" s="1"/>
      <c r="T20" s="1"/>
    </row>
    <row r="21" spans="1:20" ht="42.75" customHeight="1" x14ac:dyDescent="0.3">
      <c r="A21" s="4" t="s">
        <v>14</v>
      </c>
      <c r="B21" s="12" t="s">
        <v>15</v>
      </c>
      <c r="C21" s="6">
        <v>16050101</v>
      </c>
      <c r="D21" s="5" t="s">
        <v>70</v>
      </c>
      <c r="E21" s="5"/>
      <c r="F21" s="6" t="s">
        <v>11</v>
      </c>
      <c r="G21" s="6">
        <v>20615</v>
      </c>
      <c r="H21" s="6"/>
      <c r="I21" s="6">
        <v>11868.1</v>
      </c>
      <c r="J21" s="6"/>
      <c r="K21" s="6">
        <v>7746.1</v>
      </c>
      <c r="L21" s="6"/>
      <c r="M21" s="6">
        <v>7746.1</v>
      </c>
      <c r="N21" s="6"/>
      <c r="O21" s="5" t="s">
        <v>72</v>
      </c>
      <c r="P21" s="1"/>
      <c r="Q21" s="1"/>
      <c r="R21" s="1"/>
      <c r="S21" s="1"/>
      <c r="T21" s="1"/>
    </row>
    <row r="22" spans="1:20" ht="43.2" x14ac:dyDescent="0.3">
      <c r="A22" s="4" t="s">
        <v>14</v>
      </c>
      <c r="B22" s="12" t="s">
        <v>15</v>
      </c>
      <c r="C22" s="6">
        <v>16060102</v>
      </c>
      <c r="D22" s="5" t="s">
        <v>39</v>
      </c>
      <c r="E22" s="5"/>
      <c r="F22" s="6" t="s">
        <v>11</v>
      </c>
      <c r="G22" s="6">
        <v>320</v>
      </c>
      <c r="H22" s="6"/>
      <c r="I22" s="6">
        <v>320</v>
      </c>
      <c r="J22" s="6"/>
      <c r="K22" s="6">
        <v>320</v>
      </c>
      <c r="L22" s="6"/>
      <c r="M22" s="6">
        <v>320</v>
      </c>
      <c r="N22" s="6"/>
      <c r="O22" s="5" t="s">
        <v>59</v>
      </c>
      <c r="P22" s="1"/>
      <c r="Q22" s="1"/>
      <c r="R22" s="1"/>
      <c r="S22" s="1"/>
      <c r="T22" s="1"/>
    </row>
    <row r="23" spans="1:20" ht="315.60000000000002" customHeight="1" x14ac:dyDescent="0.3">
      <c r="A23" s="4" t="s">
        <v>40</v>
      </c>
      <c r="B23" s="11" t="s">
        <v>15</v>
      </c>
      <c r="C23" s="6">
        <v>16030301</v>
      </c>
      <c r="D23" s="5" t="s">
        <v>41</v>
      </c>
      <c r="E23" s="5"/>
      <c r="F23" s="6" t="s">
        <v>11</v>
      </c>
      <c r="G23" s="6">
        <v>1189.3</v>
      </c>
      <c r="H23" s="6"/>
      <c r="I23" s="6">
        <v>573.70000000000005</v>
      </c>
      <c r="J23" s="6"/>
      <c r="K23" s="7">
        <v>576.1</v>
      </c>
      <c r="L23" s="7"/>
      <c r="M23" s="7">
        <v>576.1</v>
      </c>
      <c r="N23" s="6"/>
      <c r="O23" s="5" t="s">
        <v>63</v>
      </c>
      <c r="P23" s="1"/>
      <c r="Q23" s="1"/>
      <c r="R23" s="1"/>
      <c r="S23" s="1"/>
      <c r="T23" s="1"/>
    </row>
    <row r="24" spans="1:20" ht="45" customHeight="1" x14ac:dyDescent="0.3">
      <c r="A24" s="4" t="s">
        <v>40</v>
      </c>
      <c r="B24" s="12" t="s">
        <v>15</v>
      </c>
      <c r="C24" s="6">
        <v>16030306</v>
      </c>
      <c r="D24" s="5" t="s">
        <v>42</v>
      </c>
      <c r="E24" s="5"/>
      <c r="F24" s="6" t="s">
        <v>11</v>
      </c>
      <c r="G24" s="7">
        <v>51</v>
      </c>
      <c r="H24" s="7"/>
      <c r="I24" s="7">
        <v>51</v>
      </c>
      <c r="J24" s="6"/>
      <c r="K24" s="7">
        <v>40</v>
      </c>
      <c r="L24" s="7"/>
      <c r="M24" s="7">
        <v>40</v>
      </c>
      <c r="N24" s="6"/>
      <c r="O24" s="5" t="s">
        <v>43</v>
      </c>
      <c r="P24" s="1"/>
      <c r="Q24" s="1"/>
      <c r="R24" s="1"/>
      <c r="S24" s="1"/>
      <c r="T24" s="1"/>
    </row>
    <row r="25" spans="1:20" ht="55.2" customHeight="1" x14ac:dyDescent="0.3">
      <c r="A25" s="4" t="s">
        <v>40</v>
      </c>
      <c r="B25" s="12" t="s">
        <v>15</v>
      </c>
      <c r="C25" s="6">
        <v>16030303</v>
      </c>
      <c r="D25" s="5" t="s">
        <v>44</v>
      </c>
      <c r="E25" s="5"/>
      <c r="F25" s="6" t="s">
        <v>11</v>
      </c>
      <c r="G25" s="7">
        <v>200</v>
      </c>
      <c r="H25" s="7"/>
      <c r="I25" s="7"/>
      <c r="J25" s="6"/>
      <c r="K25" s="7">
        <v>293.89999999999998</v>
      </c>
      <c r="L25" s="7"/>
      <c r="M25" s="7">
        <v>293.89999999999998</v>
      </c>
      <c r="N25" s="6"/>
      <c r="O25" s="5" t="s">
        <v>45</v>
      </c>
      <c r="P25" s="1"/>
      <c r="Q25" s="1"/>
      <c r="R25" s="1"/>
      <c r="S25" s="1"/>
      <c r="T25" s="1"/>
    </row>
    <row r="26" spans="1:20" ht="78" customHeight="1" x14ac:dyDescent="0.3">
      <c r="A26" s="4" t="s">
        <v>40</v>
      </c>
      <c r="B26" s="12" t="s">
        <v>15</v>
      </c>
      <c r="C26" s="6">
        <v>16020109</v>
      </c>
      <c r="D26" s="5" t="s">
        <v>46</v>
      </c>
      <c r="E26" s="5"/>
      <c r="F26" s="6" t="s">
        <v>11</v>
      </c>
      <c r="G26" s="6">
        <v>302.7</v>
      </c>
      <c r="H26" s="6"/>
      <c r="I26" s="6">
        <v>302.7</v>
      </c>
      <c r="J26" s="6"/>
      <c r="K26" s="7">
        <f>50+40+218</f>
        <v>308</v>
      </c>
      <c r="L26" s="7"/>
      <c r="M26" s="7">
        <f>50+40</f>
        <v>90</v>
      </c>
      <c r="N26" s="6"/>
      <c r="O26" s="5" t="s">
        <v>67</v>
      </c>
      <c r="P26" s="1"/>
      <c r="Q26" s="1"/>
      <c r="R26" s="1"/>
      <c r="S26" s="1"/>
      <c r="T26" s="1"/>
    </row>
    <row r="27" spans="1:20" ht="58.2" customHeight="1" x14ac:dyDescent="0.3">
      <c r="A27" s="4" t="s">
        <v>47</v>
      </c>
      <c r="B27" s="12" t="s">
        <v>15</v>
      </c>
      <c r="C27" s="6">
        <v>16040103</v>
      </c>
      <c r="D27" s="5" t="s">
        <v>48</v>
      </c>
      <c r="E27" s="5"/>
      <c r="F27" s="6" t="s">
        <v>11</v>
      </c>
      <c r="G27" s="6">
        <v>136</v>
      </c>
      <c r="H27" s="6">
        <v>0</v>
      </c>
      <c r="I27" s="6">
        <v>136</v>
      </c>
      <c r="J27" s="6"/>
      <c r="K27" s="6">
        <v>180</v>
      </c>
      <c r="L27" s="6">
        <v>0</v>
      </c>
      <c r="M27" s="6">
        <v>160</v>
      </c>
      <c r="N27" s="6"/>
      <c r="O27" s="5" t="s">
        <v>49</v>
      </c>
      <c r="P27" s="1"/>
      <c r="Q27" s="1"/>
      <c r="R27" s="1"/>
      <c r="S27" s="1"/>
      <c r="T27" s="1"/>
    </row>
    <row r="28" spans="1:20" ht="57.6" x14ac:dyDescent="0.3">
      <c r="A28" s="4" t="s">
        <v>47</v>
      </c>
      <c r="B28" s="12" t="s">
        <v>15</v>
      </c>
      <c r="C28" s="6">
        <v>16040202</v>
      </c>
      <c r="D28" s="5" t="s">
        <v>50</v>
      </c>
      <c r="E28" s="5"/>
      <c r="F28" s="6" t="s">
        <v>11</v>
      </c>
      <c r="G28" s="6">
        <v>182</v>
      </c>
      <c r="H28" s="6">
        <v>0</v>
      </c>
      <c r="I28" s="6">
        <v>182</v>
      </c>
      <c r="J28" s="6"/>
      <c r="K28" s="6">
        <v>232</v>
      </c>
      <c r="L28" s="6">
        <v>0</v>
      </c>
      <c r="M28" s="6">
        <v>182</v>
      </c>
      <c r="N28" s="6"/>
      <c r="O28" s="5"/>
      <c r="P28" s="1"/>
      <c r="Q28" s="1"/>
      <c r="R28" s="1"/>
      <c r="S28" s="1"/>
      <c r="T28" s="1"/>
    </row>
    <row r="29" spans="1:20" ht="57.6" x14ac:dyDescent="0.3">
      <c r="A29" s="4" t="s">
        <v>47</v>
      </c>
      <c r="B29" s="12" t="s">
        <v>15</v>
      </c>
      <c r="C29" s="6">
        <v>16040301</v>
      </c>
      <c r="D29" s="5" t="s">
        <v>51</v>
      </c>
      <c r="E29" s="5"/>
      <c r="F29" s="6" t="s">
        <v>11</v>
      </c>
      <c r="G29" s="6">
        <v>28</v>
      </c>
      <c r="H29" s="6">
        <v>0</v>
      </c>
      <c r="I29" s="6">
        <v>157.69999999999999</v>
      </c>
      <c r="J29" s="6"/>
      <c r="K29" s="6">
        <v>2000</v>
      </c>
      <c r="L29" s="6">
        <v>0</v>
      </c>
      <c r="M29" s="6">
        <v>2000</v>
      </c>
      <c r="N29" s="6"/>
      <c r="O29" s="5" t="s">
        <v>49</v>
      </c>
      <c r="P29" s="1"/>
      <c r="Q29" s="1"/>
      <c r="R29" s="1"/>
      <c r="S29" s="1"/>
      <c r="T29" s="1"/>
    </row>
    <row r="30" spans="1:20" ht="49.2" customHeight="1" x14ac:dyDescent="0.3">
      <c r="A30" s="4" t="s">
        <v>52</v>
      </c>
      <c r="B30" s="12" t="s">
        <v>15</v>
      </c>
      <c r="C30" s="6">
        <v>16010104</v>
      </c>
      <c r="D30" s="5" t="s">
        <v>53</v>
      </c>
      <c r="E30" s="5"/>
      <c r="F30" s="6" t="s">
        <v>11</v>
      </c>
      <c r="G30" s="6" t="s">
        <v>54</v>
      </c>
      <c r="H30" s="6"/>
      <c r="I30" s="6">
        <v>361.7</v>
      </c>
      <c r="J30" s="6"/>
      <c r="K30" s="6">
        <f>4.1+417.5</f>
        <v>421.6</v>
      </c>
      <c r="L30" s="6"/>
      <c r="M30" s="6">
        <f>4.1+417.5</f>
        <v>421.6</v>
      </c>
      <c r="N30" s="6"/>
      <c r="O30" s="5" t="s">
        <v>55</v>
      </c>
      <c r="P30" s="1"/>
      <c r="Q30" s="1"/>
      <c r="R30" s="1"/>
      <c r="S30" s="1"/>
      <c r="T30" s="1"/>
    </row>
    <row r="31" spans="1:20" ht="87" customHeight="1" x14ac:dyDescent="0.3">
      <c r="A31" s="8" t="s">
        <v>58</v>
      </c>
      <c r="B31" s="8" t="s">
        <v>15</v>
      </c>
      <c r="C31" s="9"/>
      <c r="D31" s="10" t="s">
        <v>58</v>
      </c>
      <c r="E31" s="10"/>
      <c r="F31" s="6" t="s">
        <v>11</v>
      </c>
      <c r="G31" s="9">
        <v>289.60000000000002</v>
      </c>
      <c r="H31" s="9"/>
      <c r="I31" s="9">
        <v>289.60000000000002</v>
      </c>
      <c r="J31" s="9"/>
      <c r="K31" s="9">
        <v>300</v>
      </c>
      <c r="L31" s="9"/>
      <c r="M31" s="9">
        <v>300</v>
      </c>
      <c r="N31" s="9"/>
      <c r="O31" s="5" t="s">
        <v>62</v>
      </c>
      <c r="P31" s="1"/>
      <c r="Q31" s="1"/>
      <c r="R31" s="1"/>
      <c r="S31" s="1"/>
      <c r="T31" s="1"/>
    </row>
    <row r="32" spans="1:20" ht="61.95" customHeight="1" x14ac:dyDescent="0.3">
      <c r="A32" s="4" t="s">
        <v>14</v>
      </c>
      <c r="B32" s="11" t="s">
        <v>15</v>
      </c>
      <c r="C32" s="6">
        <v>16040112</v>
      </c>
      <c r="D32" s="5" t="s">
        <v>69</v>
      </c>
      <c r="E32" s="5"/>
      <c r="F32" s="6">
        <v>61</v>
      </c>
      <c r="G32" s="6">
        <v>1307.2</v>
      </c>
      <c r="H32" s="6">
        <v>1307.2</v>
      </c>
      <c r="I32" s="6">
        <v>1307.2</v>
      </c>
      <c r="J32" s="6">
        <v>1307.2</v>
      </c>
      <c r="K32" s="6"/>
      <c r="L32" s="6"/>
      <c r="M32" s="6"/>
      <c r="N32" s="6"/>
      <c r="O32" s="14"/>
    </row>
    <row r="33" spans="1:15" ht="87.75" customHeight="1" x14ac:dyDescent="0.3">
      <c r="A33" s="4" t="s">
        <v>64</v>
      </c>
      <c r="B33" s="8" t="s">
        <v>15</v>
      </c>
      <c r="C33" s="6"/>
      <c r="D33" s="5" t="s">
        <v>64</v>
      </c>
      <c r="E33" s="5"/>
      <c r="F33" s="6">
        <v>28</v>
      </c>
      <c r="G33" s="6">
        <v>16.3</v>
      </c>
      <c r="H33" s="6"/>
      <c r="I33" s="6">
        <v>16.3</v>
      </c>
      <c r="J33" s="6"/>
      <c r="K33" s="6">
        <v>162.1</v>
      </c>
      <c r="L33" s="6"/>
      <c r="M33" s="6">
        <v>162.1</v>
      </c>
      <c r="N33" s="6"/>
      <c r="O33" s="5" t="s">
        <v>65</v>
      </c>
    </row>
  </sheetData>
  <autoFilter ref="A1:P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vt:i4>
      </vt:variant>
    </vt:vector>
  </HeadingPairs>
  <TitlesOfParts>
    <vt:vector size="1" baseType="lpstr">
      <vt:lpstr>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Liucija Aleksandrovič</cp:lastModifiedBy>
  <cp:lastPrinted>2017-11-19T11:47:53Z</cp:lastPrinted>
  <dcterms:created xsi:type="dcterms:W3CDTF">2017-11-10T09:24:31Z</dcterms:created>
  <dcterms:modified xsi:type="dcterms:W3CDTF">2018-01-08T08:27:13Z</dcterms:modified>
</cp:coreProperties>
</file>