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ga\Desktop\DOKUMENTAI\GRINDA\PROCENTUOTĖS\2015 m\Raimis\"/>
    </mc:Choice>
  </mc:AlternateContent>
  <bookViews>
    <workbookView xWindow="360" yWindow="1815" windowWidth="9180" windowHeight="3735"/>
  </bookViews>
  <sheets>
    <sheet name="Sheet1" sheetId="1" r:id="rId1"/>
    <sheet name="Sheet3" sheetId="3" r:id="rId2"/>
    <sheet name="Sheet2" sheetId="2" r:id="rId3"/>
  </sheets>
  <definedNames>
    <definedName name="_xlnm.Print_Titles" localSheetId="0">Sheet1!$16:$17</definedName>
  </definedNames>
  <calcPr calcId="152511"/>
</workbook>
</file>

<file path=xl/calcChain.xml><?xml version="1.0" encoding="utf-8"?>
<calcChain xmlns="http://schemas.openxmlformats.org/spreadsheetml/2006/main">
  <c r="G50" i="1" l="1"/>
  <c r="G41" i="1" l="1"/>
  <c r="G42" i="1"/>
  <c r="G43" i="1"/>
  <c r="G44" i="1"/>
  <c r="G45" i="1"/>
  <c r="G46" i="1"/>
  <c r="G47" i="1"/>
  <c r="G48" i="1"/>
  <c r="G49" i="1"/>
  <c r="G4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0" i="1"/>
  <c r="G37" i="1" l="1"/>
  <c r="G51" i="1"/>
  <c r="G52" i="1" l="1"/>
  <c r="G53" i="1" s="1"/>
  <c r="G54" i="1" s="1"/>
</calcChain>
</file>

<file path=xl/sharedStrings.xml><?xml version="1.0" encoding="utf-8"?>
<sst xmlns="http://schemas.openxmlformats.org/spreadsheetml/2006/main" count="154" uniqueCount="116">
  <si>
    <t>Sąm.</t>
  </si>
  <si>
    <t>eil.</t>
  </si>
  <si>
    <t xml:space="preserve">Darbų ir išlaidų </t>
  </si>
  <si>
    <t>aprašymai</t>
  </si>
  <si>
    <t>Kiekis</t>
  </si>
  <si>
    <t>Mato</t>
  </si>
  <si>
    <t>vnt</t>
  </si>
  <si>
    <t>Darbo</t>
  </si>
  <si>
    <t>kodas</t>
  </si>
  <si>
    <t>Vieneto kaina</t>
  </si>
  <si>
    <t>Iš  viso</t>
  </si>
  <si>
    <t xml:space="preserve">Kaina  EUR       </t>
  </si>
  <si>
    <t xml:space="preserve">   1</t>
  </si>
  <si>
    <t>FK</t>
  </si>
  <si>
    <t>Šaligatvių iš betono plytelių ardymas  k9=1.15</t>
  </si>
  <si>
    <t>R16-36</t>
  </si>
  <si>
    <t>100m2</t>
  </si>
  <si>
    <t xml:space="preserve">   2</t>
  </si>
  <si>
    <t>Grunto kasimas 0,4m3 kaušo talpos ekskavatoriumi, pakraunant gruntą į autosavivarčius , kai gruntas II grupės  k9=1.15</t>
  </si>
  <si>
    <t>N1P-0112</t>
  </si>
  <si>
    <t>100m3</t>
  </si>
  <si>
    <t xml:space="preserve">   3</t>
  </si>
  <si>
    <t>Grunto kasimas 0,4 m3 kaušo talpos ekskavatoriumi, suverčiant gruntą į sankasą , kai gruntas II grupės  k9=1.15</t>
  </si>
  <si>
    <t>N1P-0104</t>
  </si>
  <si>
    <t xml:space="preserve">   4</t>
  </si>
  <si>
    <t>Grunto transportavimas 6t autosavivarčiais 1km atstumu, pakraunant 0,4m3 kaušo talpos ekskavatoriumi , kai gruntas II grupės</t>
  </si>
  <si>
    <t>N1P-1302</t>
  </si>
  <si>
    <t xml:space="preserve">   5</t>
  </si>
  <si>
    <t>Grunto transportavimo sąnaudų pokytis už papildomą 1km atstumą, vežant 6 autosavivarčiais , kai gruntas III-IV grupės  k4=9.000</t>
  </si>
  <si>
    <t>N1P-1314</t>
  </si>
  <si>
    <t xml:space="preserve">   6</t>
  </si>
  <si>
    <t>II grupės grunto kasimas rankiniu būdu nesutvirtintose tranšėjose (iškasose) , kai kasimo gylis daugiau 1,0m iki 2,0m  k9=1.15</t>
  </si>
  <si>
    <t>N1P-0402</t>
  </si>
  <si>
    <t xml:space="preserve">   7</t>
  </si>
  <si>
    <t>Pagrindo paruošiamojo arba išlyginamojo sluoksnio įrengimas (  smėlio)  k9=1.15</t>
  </si>
  <si>
    <t>N27P-8-1</t>
  </si>
  <si>
    <t xml:space="preserve">   8</t>
  </si>
  <si>
    <t>110 mm skersmens plastmasinių įmovinių vamzdžių montavimas, kai 100 m vamzdyne -17 sandūrų  k9=1.15</t>
  </si>
  <si>
    <t>N23-150</t>
  </si>
  <si>
    <t>100m</t>
  </si>
  <si>
    <t xml:space="preserve">   9</t>
  </si>
  <si>
    <t>Paviršinio vandens surinkimo sistemos papildomų elementų montavimas ( vandens surinkimo šulinėliai)  k9=1.15</t>
  </si>
  <si>
    <t>N23P-0706</t>
  </si>
  <si>
    <t>vnt.</t>
  </si>
  <si>
    <t xml:space="preserve">  10</t>
  </si>
  <si>
    <t>Smėlio pasluoksnio šaligatviui įrengimas ( sluoksnio storis  15.00 cm)  k9=1.15</t>
  </si>
  <si>
    <t>N27P-28-1</t>
  </si>
  <si>
    <t xml:space="preserve">  11</t>
  </si>
  <si>
    <t>Betono plytelių šaligatvio dangos įrengimas, užpildant siūles smėliu , kai plytelės 500x500x70mm  k9=1.15</t>
  </si>
  <si>
    <t>N27P-29-1</t>
  </si>
  <si>
    <t xml:space="preserve">  12</t>
  </si>
  <si>
    <t>Kameros valymas rankiniu būdu, supurenant, pakraunant ir iškeliant nuosėdas (m3 nuosėdų)</t>
  </si>
  <si>
    <t>R19-96</t>
  </si>
  <si>
    <t>m3</t>
  </si>
  <si>
    <t xml:space="preserve">  13</t>
  </si>
  <si>
    <t>Nuosėdų pakrovimas rankiniu būdu (m3 nuosėdų)</t>
  </si>
  <si>
    <t>R19-100</t>
  </si>
  <si>
    <t xml:space="preserve">  14</t>
  </si>
  <si>
    <t>Statybinių šiukšlių išvežimas 10 km atstumu automobiliais-savivarčiais, pakraunant rankiniu būdu</t>
  </si>
  <si>
    <t>R23-62</t>
  </si>
  <si>
    <t>t</t>
  </si>
  <si>
    <t xml:space="preserve">  15</t>
  </si>
  <si>
    <t>Monolitinių gelžbetoninių perdenginių išardymas  k8=1.17</t>
  </si>
  <si>
    <t>N46-137</t>
  </si>
  <si>
    <t xml:space="preserve">  16</t>
  </si>
  <si>
    <t>Kanalizacijos vamzdynų prijungimas prie veikiančių tinklų sausame grunte, kai prijung. vamzdžių skersmuo iki 600mm  k9=1.15</t>
  </si>
  <si>
    <t>N23-133</t>
  </si>
  <si>
    <t xml:space="preserve">  17</t>
  </si>
  <si>
    <t>Treniruoklių demontavimas ir pastatymas</t>
  </si>
  <si>
    <t>N57P-1403</t>
  </si>
  <si>
    <t xml:space="preserve">                         Skyriuje      1</t>
  </si>
  <si>
    <t>Vandentiekis</t>
  </si>
  <si>
    <t>32 mm skersmens plastikinių vamzdžių klojimas, prakalant iki 30m  k9=1.15</t>
  </si>
  <si>
    <t>N22-469</t>
  </si>
  <si>
    <t>m</t>
  </si>
  <si>
    <t>Vandentiekio plieninių sklendžių ir perėjimų iš D50 į D32 įrengimas, pajungimas  k8=1.06,k9=1.15</t>
  </si>
  <si>
    <t>N22-291</t>
  </si>
  <si>
    <t>Vandentiekio vamzdynų prijungimas prie veikiančių tinklų  k9=1.15</t>
  </si>
  <si>
    <t>Plastikinių vamzdžių jungimas presuojamomis movomis, alkūnėmis, perėjimais ( vamzdžio išorinis skersmuo iki 32 mm)</t>
  </si>
  <si>
    <t>N16P-0204</t>
  </si>
  <si>
    <t>320 mm skersmens plastmasinių įmovinių vamzdžių montavimas, kai 100 m vamzdyne -17 sandūrų  k9=1.15</t>
  </si>
  <si>
    <t>N23-154</t>
  </si>
  <si>
    <t>Tranšėjų, iškasų ir duobių užpylimas gruntu rankiniu būdu , kai gruntas II grupės  k9=1.15</t>
  </si>
  <si>
    <t>N1P-0707</t>
  </si>
  <si>
    <t>Tranšėjų, iškasų ir duobių užpylimas gruntu iš sankasos ekskavatoriumi , kai kaušo talpa 0,40m3  k9=1.15</t>
  </si>
  <si>
    <t>N1P-0701</t>
  </si>
  <si>
    <t>Vejos mažų plotų atnaujinimas, papildant 10 cm augalinio grunto sluoksniu  k9=1.15</t>
  </si>
  <si>
    <t>R16-115</t>
  </si>
  <si>
    <t xml:space="preserve">                         Skyriuje      2</t>
  </si>
  <si>
    <t xml:space="preserve">                         Žiniaraštyje     1</t>
  </si>
  <si>
    <t xml:space="preserve">                         Pridėtinės vertės mokestis  21.00%</t>
  </si>
  <si>
    <t xml:space="preserve">                         Iš viso žiniaraštyje   1</t>
  </si>
  <si>
    <t xml:space="preserve">                                                                      </t>
  </si>
  <si>
    <t>UAB "Mibarsas"</t>
  </si>
  <si>
    <t>Techninis projektas</t>
  </si>
  <si>
    <t>11</t>
  </si>
  <si>
    <t>UŽSAKOVAS:</t>
  </si>
  <si>
    <t>VILNIAUS MIESTO SAVIVALDYBĖS ADMINISTRACIJOS</t>
  </si>
  <si>
    <t>15F03</t>
  </si>
  <si>
    <t>Konstitucijos pr.3, LT-09601 Vilnius</t>
  </si>
  <si>
    <t>A.s.LT 91 70440 60001463742 AB SEB  bankas</t>
  </si>
  <si>
    <t>Įm. kodas 188710061</t>
  </si>
  <si>
    <t>RANGOVAS:</t>
  </si>
  <si>
    <t>UAB "GRINDA"</t>
  </si>
  <si>
    <t>Eigulių g. 32, LT-03150 Vilnius</t>
  </si>
  <si>
    <t>A.s. LT76 7180 3000 1046 7627 AB Šiaulių bankas</t>
  </si>
  <si>
    <t>Įm.PVM kodas LT201530410,įm.kodas 120153047</t>
  </si>
  <si>
    <t>2011m. gruodžio 29 d. sutartis Nr. A72-2185(3.1.36-UK)</t>
  </si>
  <si>
    <t>Objekto pavadinimas:</t>
  </si>
  <si>
    <t>Vandentiekio tiesimas Vandens g. 9</t>
  </si>
  <si>
    <t>2015 m. gruodžio mėn.</t>
  </si>
  <si>
    <t>Darbus atliko:</t>
  </si>
  <si>
    <t>Darbus priėmė:</t>
  </si>
  <si>
    <t>Darbų vadovas Viktor Karpov</t>
  </si>
  <si>
    <t>NAUJOSIOS VILNIOS SENIŪNIJA</t>
  </si>
  <si>
    <r>
      <t>ATLIKTŲ  DARBŲ  AKTAS Nr.</t>
    </r>
    <r>
      <rPr>
        <sz val="10"/>
        <color rgb="FFFF0000"/>
        <rFont val="Times New Roman"/>
        <family val="1"/>
        <charset val="186"/>
      </rPr>
      <t xml:space="preserve"> </t>
    </r>
    <r>
      <rPr>
        <sz val="10"/>
        <rFont val="Times New Roman"/>
        <family val="1"/>
        <charset val="186"/>
      </rPr>
      <t>1440/12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</si>
</sst>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?????0.0?;\-????0.0?;?"/>
    <numFmt numFmtId="165" formatCode="??????0.0?;\-?????0.0?;?"/>
    <numFmt numFmtId="166" formatCode="???????0.0?;\-??????0.0?;?"/>
    <numFmt numFmtId="167" formatCode="??????0.0?????;\-?????0.0?????;?"/>
    <numFmt numFmtId="168" formatCode="??0.0?????;\-?0.0?????;?"/>
    <numFmt numFmtId="169" formatCode="????????0.0?;\-???????0.0?;?"/>
  </numFmts>
  <fonts count="21" x14ac:knownFonts="1">
    <font>
      <sz val="10"/>
      <name val="Arial"/>
      <charset val="186"/>
    </font>
    <font>
      <sz val="8"/>
      <name val="Arial"/>
      <family val="2"/>
    </font>
    <font>
      <b/>
      <sz val="10"/>
      <name val="Arial"/>
      <family val="2"/>
      <charset val="186"/>
    </font>
    <font>
      <b/>
      <sz val="8"/>
      <name val="Arial"/>
      <family val="2"/>
    </font>
    <font>
      <sz val="8"/>
      <name val="Courier New Baltic"/>
      <family val="3"/>
      <charset val="186"/>
    </font>
    <font>
      <sz val="8"/>
      <name val="Arial Baltic"/>
      <charset val="186"/>
    </font>
    <font>
      <sz val="9"/>
      <name val="Arial Baltic"/>
      <charset val="186"/>
    </font>
    <font>
      <b/>
      <sz val="8"/>
      <name val="Arial Baltic"/>
      <charset val="186"/>
    </font>
    <font>
      <b/>
      <sz val="8"/>
      <name val="Arial"/>
      <family val="2"/>
      <charset val="186"/>
    </font>
    <font>
      <sz val="8"/>
      <name val="MonospaceLT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Roman"/>
      <family val="1"/>
      <charset val="186"/>
    </font>
    <font>
      <i/>
      <sz val="9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71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49" fontId="1" fillId="0" borderId="0" xfId="0" applyNumberFormat="1" applyFont="1" applyAlignment="1">
      <alignment horizontal="left" vertical="top" wrapText="1"/>
    </xf>
    <xf numFmtId="166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166" fontId="4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 vertical="top"/>
    </xf>
    <xf numFmtId="167" fontId="4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Border="1" applyAlignment="1">
      <alignment horizontal="right" vertical="top"/>
    </xf>
    <xf numFmtId="49" fontId="1" fillId="0" borderId="0" xfId="0" applyNumberFormat="1" applyFont="1" applyBorder="1" applyAlignment="1">
      <alignment horizontal="left" vertical="top" wrapText="1"/>
    </xf>
    <xf numFmtId="167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11" fillId="0" borderId="0" xfId="0" applyFont="1"/>
    <xf numFmtId="49" fontId="1" fillId="0" borderId="0" xfId="0" applyNumberFormat="1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5" fillId="0" borderId="0" xfId="0" quotePrefix="1" applyFont="1" applyAlignment="1">
      <alignment horizontal="left"/>
    </xf>
    <xf numFmtId="0" fontId="13" fillId="0" borderId="0" xfId="0" applyFont="1"/>
    <xf numFmtId="0" fontId="14" fillId="0" borderId="0" xfId="0" quotePrefix="1" applyFont="1" applyAlignment="1">
      <alignment horizontal="left"/>
    </xf>
    <xf numFmtId="0" fontId="13" fillId="0" borderId="0" xfId="1" applyFont="1" applyAlignment="1">
      <alignment horizontal="left"/>
    </xf>
    <xf numFmtId="0" fontId="12" fillId="0" borderId="0" xfId="1" quotePrefix="1" applyFont="1" applyAlignment="1">
      <alignment horizontal="left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7" fillId="0" borderId="0" xfId="0" applyFont="1"/>
    <xf numFmtId="0" fontId="15" fillId="0" borderId="0" xfId="0" applyFont="1" applyAlignment="1">
      <alignment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49" fontId="8" fillId="0" borderId="5" xfId="0" applyNumberFormat="1" applyFont="1" applyBorder="1" applyAlignment="1">
      <alignment horizontal="right" vertical="top"/>
    </xf>
    <xf numFmtId="49" fontId="3" fillId="0" borderId="5" xfId="0" applyNumberFormat="1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right" vertical="top"/>
    </xf>
    <xf numFmtId="49" fontId="5" fillId="0" borderId="5" xfId="0" applyNumberFormat="1" applyFont="1" applyBorder="1" applyAlignment="1">
      <alignment horizontal="right" vertical="top"/>
    </xf>
    <xf numFmtId="49" fontId="5" fillId="0" borderId="5" xfId="0" applyNumberFormat="1" applyFont="1" applyBorder="1" applyAlignment="1">
      <alignment horizontal="left" vertical="top" wrapText="1"/>
    </xf>
    <xf numFmtId="49" fontId="6" fillId="0" borderId="5" xfId="0" applyNumberFormat="1" applyFont="1" applyBorder="1" applyAlignment="1">
      <alignment horizontal="left" vertical="top" wrapText="1"/>
    </xf>
    <xf numFmtId="168" fontId="9" fillId="0" borderId="5" xfId="0" applyNumberFormat="1" applyFont="1" applyBorder="1" applyAlignment="1">
      <alignment horizontal="right" vertical="top"/>
    </xf>
    <xf numFmtId="166" fontId="9" fillId="0" borderId="5" xfId="0" applyNumberFormat="1" applyFont="1" applyBorder="1" applyAlignment="1">
      <alignment horizontal="right" vertical="top"/>
    </xf>
    <xf numFmtId="169" fontId="9" fillId="0" borderId="5" xfId="0" applyNumberFormat="1" applyFont="1" applyBorder="1" applyAlignment="1">
      <alignment horizontal="right" vertical="top"/>
    </xf>
    <xf numFmtId="49" fontId="7" fillId="0" borderId="5" xfId="0" applyNumberFormat="1" applyFont="1" applyBorder="1" applyAlignment="1">
      <alignment horizontal="left" vertical="top"/>
    </xf>
    <xf numFmtId="0" fontId="10" fillId="0" borderId="5" xfId="0" applyFont="1" applyBorder="1" applyAlignment="1">
      <alignment vertical="top"/>
    </xf>
    <xf numFmtId="164" fontId="9" fillId="0" borderId="5" xfId="0" applyNumberFormat="1" applyFont="1" applyBorder="1" applyAlignment="1">
      <alignment horizontal="right" vertical="top"/>
    </xf>
    <xf numFmtId="49" fontId="5" fillId="0" borderId="5" xfId="0" applyNumberFormat="1" applyFont="1" applyBorder="1" applyAlignment="1">
      <alignment horizontal="left" vertical="top"/>
    </xf>
    <xf numFmtId="0" fontId="0" fillId="0" borderId="5" xfId="0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13" fillId="0" borderId="0" xfId="0" applyFont="1" applyFill="1" applyBorder="1"/>
    <xf numFmtId="0" fontId="20" fillId="0" borderId="0" xfId="0" applyFont="1"/>
    <xf numFmtId="49" fontId="13" fillId="0" borderId="0" xfId="0" applyNumberFormat="1" applyFont="1" applyBorder="1" applyAlignment="1">
      <alignment vertical="top"/>
    </xf>
  </cellXfs>
  <cellStyles count="2">
    <cellStyle name="Įprastas" xfId="0" builtinId="0"/>
    <cellStyle name="Įprastas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" name="Line 77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" name="Line 77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" name="Line 77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" name="Line 77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" name="Line 77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" name="Line 77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" name="Line 77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" name="Line 77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" name="Line 77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" name="Line 78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" name="Line 78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" name="Line 78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" name="Line 78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" name="Line 78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" name="Line 78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" name="Line 78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" name="Line 78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" name="Line 78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" name="Line 78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" name="Line 79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" name="Line 79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" name="Line 79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" name="Line 79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" name="Line 79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" name="Line 79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" name="Line 79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" name="Line 79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" name="Line 79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" name="Line 79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" name="Line 80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" name="Line 80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" name="Line 80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" name="Line 80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5" name="Line 80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6" name="Line 80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7" name="Line 80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8" name="Line 80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9" name="Line 80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0" name="Line 80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1" name="Line 81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2" name="Line 81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3" name="Line 81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4" name="Line 81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5" name="Line 81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6" name="Line 81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7" name="Line 81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8" name="Line 81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49" name="Line 81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0" name="Line 81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1" name="Line 82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2" name="Line 82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3" name="Line 82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4" name="Line 82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5" name="Line 82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6" name="Line 82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7" name="Line 82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8" name="Line 82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59" name="Line 82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0" name="Line 82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1" name="Line 83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2" name="Line 83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3" name="Line 83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4" name="Line 83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5" name="Line 83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6" name="Line 83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7" name="Line 83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8" name="Line 83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69" name="Line 83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0" name="Line 83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1" name="Line 84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2" name="Line 84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3" name="Line 84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4" name="Line 84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5" name="Line 84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6" name="Line 84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7" name="Line 84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8" name="Line 84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79" name="Line 84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0" name="Line 84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1" name="Line 85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2" name="Line 85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3" name="Line 85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4" name="Line 85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5" name="Line 85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6" name="Line 85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7" name="Line 85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8" name="Line 85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89" name="Line 85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0" name="Line 85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1" name="Line 86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2" name="Line 86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3" name="Line 86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4" name="Line 86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5" name="Line 86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6" name="Line 86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7" name="Line 86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8" name="Line 86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99" name="Line 86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0" name="Line 86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1" name="Line 87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2" name="Line 87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3" name="Line 87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4" name="Line 87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5" name="Line 87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6" name="Line 87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7" name="Line 87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8" name="Line 87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09" name="Line 87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0" name="Line 87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1" name="Line 88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2" name="Line 88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3" name="Line 88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4" name="Line 88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5" name="Line 88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6" name="Line 88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7" name="Line 88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8" name="Line 88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19" name="Line 88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0" name="Line 88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1" name="Line 89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2" name="Line 89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3" name="Line 89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4" name="Line 89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5" name="Line 89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6" name="Line 89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7" name="Line 89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8" name="Line 89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29" name="Line 89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0" name="Line 89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1" name="Line 90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2" name="Line 90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3" name="Line 90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4" name="Line 90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5" name="Line 90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6" name="Line 90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7" name="Line 90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8" name="Line 90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39" name="Line 90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0" name="Line 90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1" name="Line 91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2" name="Line 91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3" name="Line 91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4" name="Line 91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5" name="Line 91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6" name="Line 91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7" name="Line 91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8" name="Line 91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49" name="Line 91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0" name="Line 91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1" name="Line 92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2" name="Line 92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3" name="Line 92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4" name="Line 92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5" name="Line 92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6" name="Line 92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7" name="Line 92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8" name="Line 92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59" name="Line 92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0" name="Line 92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1" name="Line 93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2" name="Line 93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3" name="Line 93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4" name="Line 93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5" name="Line 93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6" name="Line 93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7" name="Line 93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8" name="Line 93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69" name="Line 93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0" name="Line 93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1" name="Line 94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2" name="Line 94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3" name="Line 94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4" name="Line 94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5" name="Line 94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6" name="Line 94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7" name="Line 94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8" name="Line 94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79" name="Line 94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0" name="Line 94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1" name="Line 95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2" name="Line 95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3" name="Line 95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4" name="Line 95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5" name="Line 95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6" name="Line 95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7" name="Line 95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8" name="Line 95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89" name="Line 95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0" name="Line 95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1" name="Line 96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2" name="Line 96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3" name="Line 96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4" name="Line 96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5" name="Line 96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6" name="Line 96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7" name="Line 96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8" name="Line 96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199" name="Line 96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0" name="Line 96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1" name="Line 97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2" name="Line 97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3" name="Line 97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4" name="Line 97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5" name="Line 97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6" name="Line 97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7" name="Line 97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8" name="Line 97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09" name="Line 97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0" name="Line 97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1" name="Line 98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2" name="Line 98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3" name="Line 98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4" name="Line 98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5" name="Line 98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6" name="Line 98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7" name="Line 98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8" name="Line 98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19" name="Line 98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0" name="Line 98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1" name="Line 99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2" name="Line 99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3" name="Line 99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4" name="Line 99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5" name="Line 99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6" name="Line 99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7" name="Line 99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8" name="Line 99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29" name="Line 99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0" name="Line 99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1" name="Line 100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2" name="Line 100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3" name="Line 100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4" name="Line 100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5" name="Line 100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6" name="Line 100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7" name="Line 100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8" name="Line 100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39" name="Line 100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0" name="Line 100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1" name="Line 101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2" name="Line 101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3" name="Line 101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4" name="Line 101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5" name="Line 101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6" name="Line 101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7" name="Line 101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8" name="Line 101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49" name="Line 101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0" name="Line 101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1" name="Line 102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2" name="Line 102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3" name="Line 102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4" name="Line 102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5" name="Line 102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6" name="Line 102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7" name="Line 102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8" name="Line 102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59" name="Line 102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0" name="Line 102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1" name="Line 103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2" name="Line 103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3" name="Line 103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4" name="Line 103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5" name="Line 103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6" name="Line 103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7" name="Line 103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8" name="Line 103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69" name="Line 103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0" name="Line 103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1" name="Line 104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2" name="Line 104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3" name="Line 104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4" name="Line 104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5" name="Line 104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6" name="Line 104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7" name="Line 104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8" name="Line 104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79" name="Line 104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0" name="Line 104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1" name="Line 105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2" name="Line 105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3" name="Line 105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4" name="Line 105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5" name="Line 105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6" name="Line 105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7" name="Line 105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8" name="Line 105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89" name="Line 105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0" name="Line 105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1" name="Line 106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2" name="Line 106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3" name="Line 106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4" name="Line 106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5" name="Line 106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6" name="Line 106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7" name="Line 106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8" name="Line 106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299" name="Line 106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0" name="Line 106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1" name="Line 107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2" name="Line 107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3" name="Line 107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4" name="Line 107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5" name="Line 107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6" name="Line 107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7" name="Line 107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8" name="Line 107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09" name="Line 107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0" name="Line 107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1" name="Line 108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2" name="Line 108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3" name="Line 108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4" name="Line 108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5" name="Line 108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6" name="Line 108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7" name="Line 108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8" name="Line 108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19" name="Line 108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0" name="Line 108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1" name="Line 109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2" name="Line 109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3" name="Line 109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4" name="Line 109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5" name="Line 109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6" name="Line 109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7" name="Line 109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8" name="Line 109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29" name="Line 109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0" name="Line 109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1" name="Line 110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2" name="Line 110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3" name="Line 110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4" name="Line 110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5" name="Line 110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6" name="Line 110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7" name="Line 110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8" name="Line 110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39" name="Line 110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0" name="Line 110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1" name="Line 111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2" name="Line 1111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3" name="Line 1112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4" name="Line 1113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5" name="Line 1114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6" name="Line 1115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7" name="Line 1116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8" name="Line 1117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49" name="Line 1118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50" name="Line 1119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161925</xdr:colOff>
      <xdr:row>4</xdr:row>
      <xdr:rowOff>0</xdr:rowOff>
    </xdr:from>
    <xdr:to>
      <xdr:col>3</xdr:col>
      <xdr:colOff>161925</xdr:colOff>
      <xdr:row>4</xdr:row>
      <xdr:rowOff>0</xdr:rowOff>
    </xdr:to>
    <xdr:sp macro="" textlink="">
      <xdr:nvSpPr>
        <xdr:cNvPr id="351" name="Line 1120"/>
        <xdr:cNvSpPr>
          <a:spLocks noChangeShapeType="1"/>
        </xdr:cNvSpPr>
      </xdr:nvSpPr>
      <xdr:spPr bwMode="auto">
        <a:xfrm>
          <a:off x="3562350" y="647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5"/>
  <sheetViews>
    <sheetView tabSelected="1" topLeftCell="A11" workbookViewId="0">
      <selection activeCell="N48" sqref="N48"/>
    </sheetView>
  </sheetViews>
  <sheetFormatPr defaultRowHeight="12.75" x14ac:dyDescent="0.2"/>
  <cols>
    <col min="1" max="1" width="4" style="13" customWidth="1"/>
    <col min="2" max="2" width="10.5703125" style="13" customWidth="1"/>
    <col min="3" max="3" width="36.42578125" style="6" customWidth="1"/>
    <col min="4" max="4" width="6.85546875" style="6" customWidth="1"/>
    <col min="5" max="5" width="14.140625" style="12" customWidth="1"/>
    <col min="6" max="6" width="12.7109375" style="8" customWidth="1"/>
    <col min="7" max="7" width="15.42578125" style="7" customWidth="1"/>
    <col min="8" max="8" width="11.85546875" style="7" customWidth="1"/>
  </cols>
  <sheetData>
    <row r="1" spans="1:10" x14ac:dyDescent="0.2">
      <c r="A1" s="27" t="s">
        <v>96</v>
      </c>
      <c r="B1" s="28"/>
      <c r="C1" s="29" t="s">
        <v>97</v>
      </c>
      <c r="D1" s="30"/>
      <c r="E1" s="30"/>
      <c r="F1" s="31"/>
      <c r="G1" s="32" t="s">
        <v>98</v>
      </c>
      <c r="H1"/>
    </row>
    <row r="2" spans="1:10" ht="12.75" customHeight="1" x14ac:dyDescent="0.2">
      <c r="A2" s="33"/>
      <c r="B2" s="34"/>
      <c r="C2" s="29" t="s">
        <v>114</v>
      </c>
      <c r="D2" s="30"/>
      <c r="E2" s="30"/>
      <c r="F2" s="31"/>
      <c r="G2" s="31"/>
      <c r="H2"/>
    </row>
    <row r="3" spans="1:10" ht="12.75" customHeight="1" x14ac:dyDescent="0.2">
      <c r="A3" s="35"/>
      <c r="B3" s="30" t="s">
        <v>99</v>
      </c>
      <c r="C3" s="36"/>
      <c r="D3" s="31"/>
      <c r="E3" s="31"/>
      <c r="F3" s="31"/>
      <c r="G3" s="31"/>
      <c r="H3"/>
    </row>
    <row r="4" spans="1:10" ht="12.75" customHeight="1" x14ac:dyDescent="0.2">
      <c r="A4" s="37"/>
      <c r="B4" s="38" t="s">
        <v>100</v>
      </c>
      <c r="C4" s="39"/>
      <c r="D4" s="31"/>
      <c r="E4" s="31"/>
      <c r="F4" s="31"/>
      <c r="G4" s="31"/>
      <c r="H4"/>
    </row>
    <row r="5" spans="1:10" ht="12.75" customHeight="1" x14ac:dyDescent="0.2">
      <c r="A5" s="37"/>
      <c r="B5" s="38" t="s">
        <v>101</v>
      </c>
      <c r="C5" s="39"/>
      <c r="D5" s="31"/>
      <c r="E5" s="31"/>
      <c r="F5" s="31"/>
      <c r="G5" s="31"/>
      <c r="H5"/>
    </row>
    <row r="6" spans="1:10" ht="12.75" customHeight="1" x14ac:dyDescent="0.2">
      <c r="A6" s="35" t="s">
        <v>102</v>
      </c>
      <c r="B6" s="36"/>
      <c r="C6" s="40" t="s">
        <v>103</v>
      </c>
      <c r="D6" s="31"/>
      <c r="E6" s="31"/>
      <c r="F6" s="31"/>
      <c r="G6" s="31"/>
      <c r="H6"/>
    </row>
    <row r="7" spans="1:10" ht="12.75" customHeight="1" x14ac:dyDescent="0.2">
      <c r="A7" s="35"/>
      <c r="B7" s="41" t="s">
        <v>104</v>
      </c>
      <c r="C7" s="42"/>
      <c r="D7" s="31"/>
      <c r="E7" s="31"/>
      <c r="F7" s="31"/>
      <c r="G7" s="31"/>
      <c r="H7"/>
    </row>
    <row r="8" spans="1:10" x14ac:dyDescent="0.2">
      <c r="A8" s="43"/>
      <c r="B8" s="44" t="s">
        <v>105</v>
      </c>
      <c r="C8" s="45"/>
      <c r="D8" s="39"/>
      <c r="E8" s="39"/>
      <c r="F8" s="39"/>
      <c r="G8" s="31"/>
      <c r="H8"/>
      <c r="I8" s="21"/>
    </row>
    <row r="9" spans="1:10" ht="13.5" customHeight="1" x14ac:dyDescent="0.2">
      <c r="A9" s="43"/>
      <c r="B9" s="38" t="s">
        <v>106</v>
      </c>
      <c r="C9" s="39"/>
      <c r="D9" s="31"/>
      <c r="E9" s="31"/>
      <c r="F9" s="31"/>
      <c r="G9" s="31"/>
      <c r="H9"/>
      <c r="I9" s="1"/>
    </row>
    <row r="10" spans="1:10" ht="13.5" customHeight="1" x14ac:dyDescent="0.2">
      <c r="A10" s="35" t="s">
        <v>107</v>
      </c>
      <c r="B10" s="28"/>
      <c r="C10" s="39"/>
      <c r="D10" s="31"/>
      <c r="E10" s="31"/>
      <c r="F10" s="31"/>
      <c r="G10" s="31"/>
      <c r="H10"/>
    </row>
    <row r="11" spans="1:10" ht="13.5" customHeight="1" x14ac:dyDescent="0.2">
      <c r="A11" s="46"/>
      <c r="B11" s="47" t="s">
        <v>108</v>
      </c>
      <c r="C11" s="47"/>
      <c r="D11" s="47"/>
      <c r="E11" s="47"/>
      <c r="F11" s="47"/>
      <c r="G11" s="31"/>
      <c r="H11"/>
    </row>
    <row r="12" spans="1:10" ht="25.5" customHeight="1" x14ac:dyDescent="0.2">
      <c r="A12" s="49" t="s">
        <v>109</v>
      </c>
      <c r="B12" s="49"/>
      <c r="C12" s="49"/>
      <c r="D12" s="49"/>
      <c r="E12" s="49"/>
      <c r="F12" s="49"/>
      <c r="G12" s="49"/>
      <c r="H12"/>
    </row>
    <row r="13" spans="1:10" ht="13.5" customHeight="1" x14ac:dyDescent="0.2">
      <c r="A13" s="48" t="s">
        <v>115</v>
      </c>
      <c r="B13" s="48"/>
      <c r="C13" s="48"/>
      <c r="D13" s="48"/>
      <c r="E13" s="48"/>
      <c r="F13" s="48"/>
      <c r="G13" s="48"/>
      <c r="H13"/>
    </row>
    <row r="14" spans="1:10" ht="13.5" customHeight="1" x14ac:dyDescent="0.2">
      <c r="A14" s="50"/>
      <c r="B14" s="50"/>
      <c r="C14" s="50"/>
      <c r="D14" s="50"/>
      <c r="E14" s="50"/>
      <c r="F14" s="50"/>
      <c r="G14" s="50"/>
      <c r="H14"/>
    </row>
    <row r="15" spans="1:10" ht="13.5" customHeight="1" x14ac:dyDescent="0.2">
      <c r="A15" s="50"/>
      <c r="B15" s="50"/>
      <c r="C15" s="50"/>
      <c r="D15" s="50"/>
      <c r="E15" s="50"/>
      <c r="F15" s="39" t="s">
        <v>110</v>
      </c>
      <c r="G15" s="51"/>
      <c r="H15"/>
    </row>
    <row r="16" spans="1:10" ht="12.75" customHeight="1" x14ac:dyDescent="0.2">
      <c r="A16" s="2" t="s">
        <v>0</v>
      </c>
      <c r="B16" s="2" t="s">
        <v>7</v>
      </c>
      <c r="C16" s="2" t="s">
        <v>2</v>
      </c>
      <c r="D16" s="2" t="s">
        <v>5</v>
      </c>
      <c r="E16" s="23" t="s">
        <v>4</v>
      </c>
      <c r="F16" s="25" t="s">
        <v>11</v>
      </c>
      <c r="G16" s="26"/>
      <c r="H16" s="10"/>
      <c r="J16" s="1"/>
    </row>
    <row r="17" spans="1:11" x14ac:dyDescent="0.2">
      <c r="A17" s="3" t="s">
        <v>1</v>
      </c>
      <c r="B17" s="3" t="s">
        <v>8</v>
      </c>
      <c r="C17" s="3" t="s">
        <v>3</v>
      </c>
      <c r="D17" s="3" t="s">
        <v>6</v>
      </c>
      <c r="E17" s="24"/>
      <c r="F17" s="11" t="s">
        <v>9</v>
      </c>
      <c r="G17" s="18" t="s">
        <v>10</v>
      </c>
      <c r="H17" s="9"/>
      <c r="J17" s="1"/>
      <c r="K17" s="1"/>
    </row>
    <row r="18" spans="1:11" x14ac:dyDescent="0.2">
      <c r="A18" s="52"/>
      <c r="B18" s="52" t="s">
        <v>12</v>
      </c>
      <c r="C18" s="53" t="s">
        <v>13</v>
      </c>
      <c r="D18" s="54"/>
      <c r="E18" s="54"/>
      <c r="F18" s="54"/>
      <c r="G18" s="54"/>
      <c r="H18" s="9"/>
      <c r="I18" s="4"/>
      <c r="J18" s="4"/>
      <c r="K18" s="4"/>
    </row>
    <row r="19" spans="1:11" x14ac:dyDescent="0.2">
      <c r="A19" s="55"/>
      <c r="B19" s="55"/>
      <c r="C19" s="54"/>
      <c r="D19" s="54"/>
      <c r="E19" s="54"/>
      <c r="F19" s="54"/>
      <c r="G19" s="54"/>
      <c r="H19" s="9"/>
      <c r="I19" s="4"/>
      <c r="J19" s="4"/>
      <c r="K19" s="4"/>
    </row>
    <row r="20" spans="1:11" ht="24" x14ac:dyDescent="0.2">
      <c r="A20" s="56" t="s">
        <v>12</v>
      </c>
      <c r="B20" s="57" t="s">
        <v>15</v>
      </c>
      <c r="C20" s="58" t="s">
        <v>14</v>
      </c>
      <c r="D20" s="57" t="s">
        <v>16</v>
      </c>
      <c r="E20" s="59">
        <v>0.3</v>
      </c>
      <c r="F20" s="60">
        <v>97.17</v>
      </c>
      <c r="G20" s="61">
        <f>+ROUND(SUM(F20*E20),2)</f>
        <v>29.15</v>
      </c>
      <c r="H20" s="9"/>
      <c r="I20" s="19"/>
      <c r="J20" s="4"/>
      <c r="K20" s="4"/>
    </row>
    <row r="21" spans="1:11" ht="48" x14ac:dyDescent="0.2">
      <c r="A21" s="56" t="s">
        <v>17</v>
      </c>
      <c r="B21" s="57" t="s">
        <v>19</v>
      </c>
      <c r="C21" s="58" t="s">
        <v>18</v>
      </c>
      <c r="D21" s="57" t="s">
        <v>20</v>
      </c>
      <c r="E21" s="59">
        <v>0.12</v>
      </c>
      <c r="F21" s="60">
        <v>182.58</v>
      </c>
      <c r="G21" s="61">
        <f t="shared" ref="G21:G36" si="0">+ROUND(SUM(F21*E21),2)</f>
        <v>21.91</v>
      </c>
      <c r="H21" s="9"/>
      <c r="I21" s="19"/>
      <c r="J21" s="4"/>
      <c r="K21" s="4"/>
    </row>
    <row r="22" spans="1:11" ht="36" x14ac:dyDescent="0.2">
      <c r="A22" s="56" t="s">
        <v>21</v>
      </c>
      <c r="B22" s="57" t="s">
        <v>23</v>
      </c>
      <c r="C22" s="58" t="s">
        <v>22</v>
      </c>
      <c r="D22" s="57" t="s">
        <v>20</v>
      </c>
      <c r="E22" s="59">
        <v>0.24</v>
      </c>
      <c r="F22" s="60">
        <v>136.61000000000001</v>
      </c>
      <c r="G22" s="61">
        <f t="shared" si="0"/>
        <v>32.79</v>
      </c>
      <c r="H22" s="9"/>
      <c r="I22" s="19"/>
      <c r="J22" s="4"/>
      <c r="K22" s="4"/>
    </row>
    <row r="23" spans="1:11" ht="36" x14ac:dyDescent="0.2">
      <c r="A23" s="56" t="s">
        <v>24</v>
      </c>
      <c r="B23" s="57" t="s">
        <v>26</v>
      </c>
      <c r="C23" s="58" t="s">
        <v>25</v>
      </c>
      <c r="D23" s="57" t="s">
        <v>20</v>
      </c>
      <c r="E23" s="59">
        <v>0.12</v>
      </c>
      <c r="F23" s="60">
        <v>270.13</v>
      </c>
      <c r="G23" s="61">
        <f t="shared" si="0"/>
        <v>32.42</v>
      </c>
      <c r="H23" s="9"/>
      <c r="I23" s="19"/>
      <c r="J23" s="4"/>
      <c r="K23" s="4"/>
    </row>
    <row r="24" spans="1:11" ht="48" x14ac:dyDescent="0.2">
      <c r="A24" s="56" t="s">
        <v>27</v>
      </c>
      <c r="B24" s="57" t="s">
        <v>29</v>
      </c>
      <c r="C24" s="58" t="s">
        <v>28</v>
      </c>
      <c r="D24" s="57" t="s">
        <v>20</v>
      </c>
      <c r="E24" s="59">
        <v>0.12</v>
      </c>
      <c r="F24" s="60">
        <v>396.66</v>
      </c>
      <c r="G24" s="61">
        <f t="shared" si="0"/>
        <v>47.6</v>
      </c>
      <c r="H24" s="9"/>
      <c r="I24" s="20"/>
      <c r="J24" s="5"/>
      <c r="K24" s="5"/>
    </row>
    <row r="25" spans="1:11" ht="48" x14ac:dyDescent="0.2">
      <c r="A25" s="56" t="s">
        <v>30</v>
      </c>
      <c r="B25" s="57" t="s">
        <v>32</v>
      </c>
      <c r="C25" s="58" t="s">
        <v>31</v>
      </c>
      <c r="D25" s="57" t="s">
        <v>20</v>
      </c>
      <c r="E25" s="59">
        <v>0.04</v>
      </c>
      <c r="F25" s="60">
        <v>1775.55</v>
      </c>
      <c r="G25" s="61">
        <f t="shared" si="0"/>
        <v>71.02</v>
      </c>
      <c r="H25" s="9"/>
      <c r="I25" s="20"/>
      <c r="J25" s="5"/>
      <c r="K25" s="5"/>
    </row>
    <row r="26" spans="1:11" ht="24" x14ac:dyDescent="0.2">
      <c r="A26" s="56" t="s">
        <v>33</v>
      </c>
      <c r="B26" s="57" t="s">
        <v>35</v>
      </c>
      <c r="C26" s="58" t="s">
        <v>34</v>
      </c>
      <c r="D26" s="57" t="s">
        <v>20</v>
      </c>
      <c r="E26" s="59">
        <v>0.12</v>
      </c>
      <c r="F26" s="60">
        <v>2111.33</v>
      </c>
      <c r="G26" s="61">
        <f t="shared" si="0"/>
        <v>253.36</v>
      </c>
      <c r="H26" s="9"/>
      <c r="I26" s="20"/>
      <c r="J26" s="5"/>
      <c r="K26" s="5"/>
    </row>
    <row r="27" spans="1:11" ht="36" x14ac:dyDescent="0.2">
      <c r="A27" s="56" t="s">
        <v>36</v>
      </c>
      <c r="B27" s="57" t="s">
        <v>38</v>
      </c>
      <c r="C27" s="58" t="s">
        <v>37</v>
      </c>
      <c r="D27" s="57" t="s">
        <v>39</v>
      </c>
      <c r="E27" s="59">
        <v>0.26</v>
      </c>
      <c r="F27" s="60">
        <v>1487.73</v>
      </c>
      <c r="G27" s="61">
        <f t="shared" si="0"/>
        <v>386.81</v>
      </c>
      <c r="H27" s="9"/>
      <c r="I27" s="20"/>
      <c r="J27" s="5"/>
      <c r="K27" s="5"/>
    </row>
    <row r="28" spans="1:11" ht="36" x14ac:dyDescent="0.2">
      <c r="A28" s="56" t="s">
        <v>40</v>
      </c>
      <c r="B28" s="57" t="s">
        <v>42</v>
      </c>
      <c r="C28" s="58" t="s">
        <v>41</v>
      </c>
      <c r="D28" s="57" t="s">
        <v>43</v>
      </c>
      <c r="E28" s="59">
        <v>2</v>
      </c>
      <c r="F28" s="60">
        <v>224.75</v>
      </c>
      <c r="G28" s="61">
        <f t="shared" si="0"/>
        <v>449.5</v>
      </c>
      <c r="H28" s="9"/>
      <c r="I28" s="20"/>
      <c r="J28" s="5"/>
      <c r="K28" s="5"/>
    </row>
    <row r="29" spans="1:11" ht="24" x14ac:dyDescent="0.2">
      <c r="A29" s="56" t="s">
        <v>44</v>
      </c>
      <c r="B29" s="57" t="s">
        <v>46</v>
      </c>
      <c r="C29" s="58" t="s">
        <v>45</v>
      </c>
      <c r="D29" s="57" t="s">
        <v>16</v>
      </c>
      <c r="E29" s="59">
        <v>0.3</v>
      </c>
      <c r="F29" s="60">
        <v>426.36</v>
      </c>
      <c r="G29" s="61">
        <f t="shared" si="0"/>
        <v>127.91</v>
      </c>
      <c r="H29" s="9"/>
      <c r="I29" s="20"/>
      <c r="J29" s="5"/>
      <c r="K29" s="5"/>
    </row>
    <row r="30" spans="1:11" ht="36" x14ac:dyDescent="0.2">
      <c r="A30" s="56" t="s">
        <v>47</v>
      </c>
      <c r="B30" s="57" t="s">
        <v>49</v>
      </c>
      <c r="C30" s="58" t="s">
        <v>48</v>
      </c>
      <c r="D30" s="57" t="s">
        <v>16</v>
      </c>
      <c r="E30" s="59">
        <v>0.3</v>
      </c>
      <c r="F30" s="60">
        <v>1723.78</v>
      </c>
      <c r="G30" s="61">
        <f t="shared" si="0"/>
        <v>517.13</v>
      </c>
      <c r="H30" s="9"/>
      <c r="I30" s="20"/>
      <c r="J30" s="5"/>
      <c r="K30" s="5"/>
    </row>
    <row r="31" spans="1:11" ht="36" x14ac:dyDescent="0.2">
      <c r="A31" s="56" t="s">
        <v>50</v>
      </c>
      <c r="B31" s="57" t="s">
        <v>52</v>
      </c>
      <c r="C31" s="58" t="s">
        <v>51</v>
      </c>
      <c r="D31" s="57" t="s">
        <v>53</v>
      </c>
      <c r="E31" s="59">
        <v>5.6</v>
      </c>
      <c r="F31" s="60">
        <v>90.66</v>
      </c>
      <c r="G31" s="61">
        <f t="shared" si="0"/>
        <v>507.7</v>
      </c>
      <c r="H31" s="9"/>
      <c r="I31" s="20"/>
      <c r="J31" s="5"/>
      <c r="K31" s="5"/>
    </row>
    <row r="32" spans="1:11" ht="24" x14ac:dyDescent="0.2">
      <c r="A32" s="56" t="s">
        <v>54</v>
      </c>
      <c r="B32" s="57" t="s">
        <v>56</v>
      </c>
      <c r="C32" s="58" t="s">
        <v>55</v>
      </c>
      <c r="D32" s="57" t="s">
        <v>53</v>
      </c>
      <c r="E32" s="59">
        <v>5.6</v>
      </c>
      <c r="F32" s="60">
        <v>15.75</v>
      </c>
      <c r="G32" s="61">
        <f t="shared" si="0"/>
        <v>88.2</v>
      </c>
      <c r="H32" s="9"/>
      <c r="I32" s="20"/>
      <c r="J32" s="5"/>
      <c r="K32" s="5"/>
    </row>
    <row r="33" spans="1:11" ht="36" x14ac:dyDescent="0.2">
      <c r="A33" s="56" t="s">
        <v>57</v>
      </c>
      <c r="B33" s="57" t="s">
        <v>59</v>
      </c>
      <c r="C33" s="58" t="s">
        <v>58</v>
      </c>
      <c r="D33" s="57" t="s">
        <v>60</v>
      </c>
      <c r="E33" s="59">
        <v>9.1999999999999993</v>
      </c>
      <c r="F33" s="60">
        <v>30.49</v>
      </c>
      <c r="G33" s="61">
        <f t="shared" si="0"/>
        <v>280.51</v>
      </c>
      <c r="H33" s="9"/>
      <c r="I33" s="20"/>
      <c r="J33" s="5"/>
      <c r="K33" s="5"/>
    </row>
    <row r="34" spans="1:11" ht="24" x14ac:dyDescent="0.2">
      <c r="A34" s="56" t="s">
        <v>61</v>
      </c>
      <c r="B34" s="57" t="s">
        <v>63</v>
      </c>
      <c r="C34" s="58" t="s">
        <v>62</v>
      </c>
      <c r="D34" s="57" t="s">
        <v>53</v>
      </c>
      <c r="E34" s="59">
        <v>2</v>
      </c>
      <c r="F34" s="60">
        <v>159.01</v>
      </c>
      <c r="G34" s="61">
        <f t="shared" si="0"/>
        <v>318.02</v>
      </c>
      <c r="H34" s="9"/>
      <c r="I34" s="20"/>
      <c r="J34" s="5"/>
      <c r="K34" s="5"/>
    </row>
    <row r="35" spans="1:11" ht="48" x14ac:dyDescent="0.2">
      <c r="A35" s="56" t="s">
        <v>64</v>
      </c>
      <c r="B35" s="57" t="s">
        <v>66</v>
      </c>
      <c r="C35" s="58" t="s">
        <v>65</v>
      </c>
      <c r="D35" s="57" t="s">
        <v>6</v>
      </c>
      <c r="E35" s="59">
        <v>1</v>
      </c>
      <c r="F35" s="60">
        <v>222.32</v>
      </c>
      <c r="G35" s="61">
        <f t="shared" si="0"/>
        <v>222.32</v>
      </c>
      <c r="H35" s="9"/>
      <c r="I35" s="20"/>
      <c r="J35" s="5"/>
      <c r="K35" s="5"/>
    </row>
    <row r="36" spans="1:11" x14ac:dyDescent="0.2">
      <c r="A36" s="56" t="s">
        <v>67</v>
      </c>
      <c r="B36" s="57" t="s">
        <v>69</v>
      </c>
      <c r="C36" s="58" t="s">
        <v>68</v>
      </c>
      <c r="D36" s="57" t="s">
        <v>43</v>
      </c>
      <c r="E36" s="59">
        <v>4</v>
      </c>
      <c r="F36" s="60">
        <v>206.02</v>
      </c>
      <c r="G36" s="61">
        <f t="shared" si="0"/>
        <v>824.08</v>
      </c>
      <c r="H36" s="9"/>
      <c r="I36" s="20"/>
      <c r="J36" s="5"/>
      <c r="K36" s="5"/>
    </row>
    <row r="37" spans="1:11" x14ac:dyDescent="0.2">
      <c r="A37" s="55"/>
      <c r="B37" s="55"/>
      <c r="C37" s="62" t="s">
        <v>70</v>
      </c>
      <c r="D37" s="63"/>
      <c r="E37" s="63"/>
      <c r="F37" s="64"/>
      <c r="G37" s="61">
        <f>SUM(G20:G36)</f>
        <v>4210.4299999999994</v>
      </c>
      <c r="H37" s="9"/>
      <c r="I37" s="5"/>
      <c r="J37" s="5"/>
      <c r="K37" s="5"/>
    </row>
    <row r="38" spans="1:11" x14ac:dyDescent="0.2">
      <c r="A38" s="52"/>
      <c r="B38" s="52" t="s">
        <v>17</v>
      </c>
      <c r="C38" s="53" t="s">
        <v>71</v>
      </c>
      <c r="D38" s="54"/>
      <c r="E38" s="54"/>
      <c r="F38" s="54"/>
      <c r="G38" s="54"/>
      <c r="H38" s="9"/>
      <c r="I38" s="5"/>
      <c r="J38" s="5"/>
      <c r="K38" s="5"/>
    </row>
    <row r="39" spans="1:11" x14ac:dyDescent="0.2">
      <c r="A39" s="55"/>
      <c r="B39" s="55"/>
      <c r="C39" s="54"/>
      <c r="D39" s="54"/>
      <c r="E39" s="54"/>
      <c r="F39" s="54"/>
      <c r="G39" s="54"/>
      <c r="H39" s="9"/>
      <c r="I39" s="5"/>
      <c r="J39" s="5"/>
      <c r="K39" s="5"/>
    </row>
    <row r="40" spans="1:11" ht="24" x14ac:dyDescent="0.2">
      <c r="A40" s="56" t="s">
        <v>12</v>
      </c>
      <c r="B40" s="57" t="s">
        <v>73</v>
      </c>
      <c r="C40" s="58" t="s">
        <v>72</v>
      </c>
      <c r="D40" s="57" t="s">
        <v>74</v>
      </c>
      <c r="E40" s="59">
        <v>21</v>
      </c>
      <c r="F40" s="60">
        <v>52.58</v>
      </c>
      <c r="G40" s="61">
        <f>+ROUND(SUM(F40*E40),2)</f>
        <v>1104.18</v>
      </c>
      <c r="H40" s="9"/>
      <c r="I40" s="20"/>
      <c r="J40" s="5"/>
      <c r="K40" s="5"/>
    </row>
    <row r="41" spans="1:11" ht="36" x14ac:dyDescent="0.2">
      <c r="A41" s="56" t="s">
        <v>17</v>
      </c>
      <c r="B41" s="57" t="s">
        <v>76</v>
      </c>
      <c r="C41" s="58" t="s">
        <v>75</v>
      </c>
      <c r="D41" s="57" t="s">
        <v>6</v>
      </c>
      <c r="E41" s="59">
        <v>1</v>
      </c>
      <c r="F41" s="60">
        <v>698.39</v>
      </c>
      <c r="G41" s="61">
        <f t="shared" ref="G41:G50" si="1">+ROUND(SUM(F41*E41),2)</f>
        <v>698.39</v>
      </c>
      <c r="H41" s="9"/>
      <c r="I41" s="20"/>
      <c r="J41" s="5"/>
      <c r="K41" s="5"/>
    </row>
    <row r="42" spans="1:11" ht="24" x14ac:dyDescent="0.2">
      <c r="A42" s="56" t="s">
        <v>21</v>
      </c>
      <c r="B42" s="57" t="s">
        <v>66</v>
      </c>
      <c r="C42" s="58" t="s">
        <v>77</v>
      </c>
      <c r="D42" s="57" t="s">
        <v>6</v>
      </c>
      <c r="E42" s="59">
        <v>1</v>
      </c>
      <c r="F42" s="60">
        <v>222.32</v>
      </c>
      <c r="G42" s="61">
        <f t="shared" si="1"/>
        <v>222.32</v>
      </c>
      <c r="H42" s="9"/>
      <c r="I42" s="20"/>
      <c r="J42" s="5"/>
      <c r="K42" s="5"/>
    </row>
    <row r="43" spans="1:11" ht="36" x14ac:dyDescent="0.2">
      <c r="A43" s="56" t="s">
        <v>24</v>
      </c>
      <c r="B43" s="57" t="s">
        <v>23</v>
      </c>
      <c r="C43" s="58" t="s">
        <v>22</v>
      </c>
      <c r="D43" s="57" t="s">
        <v>20</v>
      </c>
      <c r="E43" s="59">
        <v>0.45</v>
      </c>
      <c r="F43" s="60">
        <v>136.61000000000001</v>
      </c>
      <c r="G43" s="61">
        <f t="shared" si="1"/>
        <v>61.47</v>
      </c>
      <c r="H43" s="9"/>
      <c r="I43" s="20"/>
      <c r="J43" s="5"/>
      <c r="K43" s="5"/>
    </row>
    <row r="44" spans="1:11" ht="48" x14ac:dyDescent="0.2">
      <c r="A44" s="56" t="s">
        <v>27</v>
      </c>
      <c r="B44" s="57" t="s">
        <v>32</v>
      </c>
      <c r="C44" s="58" t="s">
        <v>31</v>
      </c>
      <c r="D44" s="57" t="s">
        <v>20</v>
      </c>
      <c r="E44" s="59">
        <v>0.05</v>
      </c>
      <c r="F44" s="60">
        <v>1775.55</v>
      </c>
      <c r="G44" s="61">
        <f t="shared" si="1"/>
        <v>88.78</v>
      </c>
      <c r="H44" s="9"/>
      <c r="I44" s="20"/>
      <c r="J44" s="5"/>
      <c r="K44" s="5"/>
    </row>
    <row r="45" spans="1:11" ht="48" x14ac:dyDescent="0.2">
      <c r="A45" s="56" t="s">
        <v>30</v>
      </c>
      <c r="B45" s="57" t="s">
        <v>79</v>
      </c>
      <c r="C45" s="58" t="s">
        <v>78</v>
      </c>
      <c r="D45" s="57" t="s">
        <v>43</v>
      </c>
      <c r="E45" s="59">
        <v>3</v>
      </c>
      <c r="F45" s="60">
        <v>15.86</v>
      </c>
      <c r="G45" s="61">
        <f t="shared" si="1"/>
        <v>47.58</v>
      </c>
      <c r="H45" s="9"/>
      <c r="I45" s="20"/>
      <c r="J45" s="5"/>
      <c r="K45" s="5"/>
    </row>
    <row r="46" spans="1:11" ht="36" x14ac:dyDescent="0.2">
      <c r="A46" s="56" t="s">
        <v>33</v>
      </c>
      <c r="B46" s="57" t="s">
        <v>81</v>
      </c>
      <c r="C46" s="58" t="s">
        <v>80</v>
      </c>
      <c r="D46" s="57" t="s">
        <v>39</v>
      </c>
      <c r="E46" s="59">
        <v>0.17499999999999999</v>
      </c>
      <c r="F46" s="60">
        <v>379.4</v>
      </c>
      <c r="G46" s="61">
        <f t="shared" si="1"/>
        <v>66.400000000000006</v>
      </c>
      <c r="H46" s="9"/>
      <c r="I46" s="20"/>
      <c r="J46" s="5"/>
      <c r="K46" s="5"/>
    </row>
    <row r="47" spans="1:11" ht="36" x14ac:dyDescent="0.2">
      <c r="A47" s="56" t="s">
        <v>36</v>
      </c>
      <c r="B47" s="57" t="s">
        <v>83</v>
      </c>
      <c r="C47" s="58" t="s">
        <v>82</v>
      </c>
      <c r="D47" s="57" t="s">
        <v>20</v>
      </c>
      <c r="E47" s="59">
        <v>0.05</v>
      </c>
      <c r="F47" s="60">
        <v>905.9</v>
      </c>
      <c r="G47" s="61">
        <f t="shared" si="1"/>
        <v>45.3</v>
      </c>
      <c r="H47" s="9"/>
      <c r="I47" s="20"/>
      <c r="J47" s="5"/>
      <c r="K47" s="5"/>
    </row>
    <row r="48" spans="1:11" ht="36" x14ac:dyDescent="0.2">
      <c r="A48" s="56" t="s">
        <v>40</v>
      </c>
      <c r="B48" s="57" t="s">
        <v>85</v>
      </c>
      <c r="C48" s="58" t="s">
        <v>84</v>
      </c>
      <c r="D48" s="57" t="s">
        <v>20</v>
      </c>
      <c r="E48" s="59">
        <v>0.45</v>
      </c>
      <c r="F48" s="60">
        <v>98.54</v>
      </c>
      <c r="G48" s="61">
        <f t="shared" si="1"/>
        <v>44.34</v>
      </c>
      <c r="H48" s="9"/>
      <c r="I48" s="20"/>
      <c r="J48" s="5"/>
      <c r="K48" s="5"/>
    </row>
    <row r="49" spans="1:11" ht="24" x14ac:dyDescent="0.2">
      <c r="A49" s="56" t="s">
        <v>44</v>
      </c>
      <c r="B49" s="57" t="s">
        <v>87</v>
      </c>
      <c r="C49" s="58" t="s">
        <v>86</v>
      </c>
      <c r="D49" s="57" t="s">
        <v>16</v>
      </c>
      <c r="E49" s="59">
        <v>1.5</v>
      </c>
      <c r="F49" s="60">
        <v>577.47</v>
      </c>
      <c r="G49" s="61">
        <f t="shared" si="1"/>
        <v>866.21</v>
      </c>
      <c r="H49" s="9"/>
      <c r="I49" s="20"/>
      <c r="J49" s="5"/>
      <c r="K49" s="5"/>
    </row>
    <row r="50" spans="1:11" ht="22.5" x14ac:dyDescent="0.2">
      <c r="A50" s="56" t="s">
        <v>95</v>
      </c>
      <c r="B50" s="57" t="s">
        <v>93</v>
      </c>
      <c r="C50" s="58" t="s">
        <v>94</v>
      </c>
      <c r="D50" s="57" t="s">
        <v>6</v>
      </c>
      <c r="E50" s="59">
        <v>1</v>
      </c>
      <c r="F50" s="60">
        <v>720</v>
      </c>
      <c r="G50" s="61">
        <f t="shared" si="1"/>
        <v>720</v>
      </c>
      <c r="H50" s="9"/>
      <c r="I50" s="20"/>
      <c r="J50" s="5"/>
      <c r="K50" s="5"/>
    </row>
    <row r="51" spans="1:11" x14ac:dyDescent="0.2">
      <c r="A51" s="55"/>
      <c r="B51" s="55"/>
      <c r="C51" s="62" t="s">
        <v>88</v>
      </c>
      <c r="D51" s="63"/>
      <c r="E51" s="63"/>
      <c r="F51" s="64"/>
      <c r="G51" s="61">
        <f>SUM(G40:G50)</f>
        <v>3964.9700000000007</v>
      </c>
      <c r="H51" s="9"/>
      <c r="I51" s="5"/>
      <c r="J51" s="5"/>
      <c r="K51" s="5"/>
    </row>
    <row r="52" spans="1:11" x14ac:dyDescent="0.2">
      <c r="A52" s="55"/>
      <c r="B52" s="55"/>
      <c r="C52" s="62" t="s">
        <v>89</v>
      </c>
      <c r="D52" s="63"/>
      <c r="E52" s="63"/>
      <c r="F52" s="64"/>
      <c r="G52" s="61">
        <f>SUM(G51+G37)</f>
        <v>8175.4</v>
      </c>
      <c r="H52" s="9"/>
      <c r="I52" s="5"/>
      <c r="J52" s="5"/>
      <c r="K52" s="5"/>
    </row>
    <row r="53" spans="1:11" x14ac:dyDescent="0.2">
      <c r="A53" s="55"/>
      <c r="B53" s="55"/>
      <c r="C53" s="65" t="s">
        <v>90</v>
      </c>
      <c r="D53" s="66"/>
      <c r="E53" s="66"/>
      <c r="F53" s="64"/>
      <c r="G53" s="61">
        <f>+ROUND(SUM(G52*0.21),2)</f>
        <v>1716.83</v>
      </c>
      <c r="H53" s="9"/>
      <c r="I53" s="5"/>
      <c r="J53" s="5"/>
      <c r="K53" s="5"/>
    </row>
    <row r="54" spans="1:11" x14ac:dyDescent="0.2">
      <c r="A54" s="55"/>
      <c r="B54" s="55"/>
      <c r="C54" s="62" t="s">
        <v>91</v>
      </c>
      <c r="D54" s="63"/>
      <c r="E54" s="63"/>
      <c r="F54" s="64"/>
      <c r="G54" s="61">
        <f>SUM(G52:G53)</f>
        <v>9892.23</v>
      </c>
      <c r="H54" s="9"/>
      <c r="I54" s="5"/>
      <c r="J54" s="5"/>
      <c r="K54" s="5"/>
    </row>
    <row r="55" spans="1:11" x14ac:dyDescent="0.2">
      <c r="A55" s="14"/>
      <c r="B55" s="14"/>
      <c r="C55" s="15"/>
      <c r="D55" s="15"/>
      <c r="E55" s="16"/>
      <c r="F55" s="17"/>
      <c r="G55" s="9"/>
      <c r="H55" s="9"/>
      <c r="I55" s="5"/>
      <c r="J55" s="5"/>
      <c r="K55" s="5"/>
    </row>
    <row r="56" spans="1:11" x14ac:dyDescent="0.2">
      <c r="A56" s="14"/>
      <c r="B56" s="14"/>
      <c r="C56" s="15"/>
      <c r="D56" s="15"/>
      <c r="E56" s="16"/>
      <c r="F56" s="17"/>
      <c r="G56" s="9"/>
      <c r="H56" s="9"/>
      <c r="I56" s="5"/>
      <c r="J56" s="5"/>
      <c r="K56" s="5"/>
    </row>
    <row r="57" spans="1:11" x14ac:dyDescent="0.2">
      <c r="A57" s="14"/>
      <c r="B57" s="67"/>
      <c r="C57" s="67"/>
      <c r="D57" s="67"/>
      <c r="E57" s="67"/>
      <c r="F57" s="67"/>
      <c r="G57" s="67"/>
      <c r="H57" s="9"/>
      <c r="I57" s="5"/>
      <c r="J57" s="5"/>
      <c r="K57" s="5"/>
    </row>
    <row r="58" spans="1:11" x14ac:dyDescent="0.2">
      <c r="A58" s="14"/>
      <c r="B58" s="68" t="s">
        <v>111</v>
      </c>
      <c r="D58" s="39"/>
      <c r="E58" s="39" t="s">
        <v>113</v>
      </c>
      <c r="F58" s="39"/>
      <c r="G58" s="67"/>
      <c r="H58" s="9"/>
      <c r="I58" s="5"/>
      <c r="J58" s="5"/>
      <c r="K58" s="5"/>
    </row>
    <row r="59" spans="1:11" x14ac:dyDescent="0.2">
      <c r="A59" s="14"/>
      <c r="B59" s="69"/>
      <c r="D59" s="39"/>
      <c r="E59" s="39"/>
      <c r="F59" s="39"/>
      <c r="G59" s="9"/>
      <c r="H59" s="9"/>
      <c r="I59" s="5"/>
      <c r="J59" s="5"/>
      <c r="K59" s="5"/>
    </row>
    <row r="60" spans="1:11" x14ac:dyDescent="0.2">
      <c r="A60" s="14"/>
      <c r="B60" s="39"/>
      <c r="C60" s="39"/>
      <c r="D60" s="39"/>
      <c r="E60" s="39"/>
      <c r="F60" s="39"/>
      <c r="G60" s="67"/>
      <c r="H60" s="9"/>
      <c r="I60" s="5"/>
      <c r="J60" s="5"/>
      <c r="K60" s="5"/>
    </row>
    <row r="61" spans="1:11" x14ac:dyDescent="0.2">
      <c r="A61" s="14"/>
      <c r="B61" s="67"/>
      <c r="C61" s="67"/>
      <c r="D61" s="67"/>
      <c r="E61" s="67"/>
      <c r="F61" s="67"/>
      <c r="G61" s="67"/>
      <c r="H61" s="9"/>
      <c r="I61" s="5"/>
      <c r="J61" s="5"/>
      <c r="K61" s="5"/>
    </row>
    <row r="62" spans="1:11" x14ac:dyDescent="0.2">
      <c r="A62" s="14"/>
      <c r="B62" s="67"/>
      <c r="C62" s="67"/>
      <c r="D62" s="67"/>
      <c r="E62" s="67"/>
      <c r="F62" s="67"/>
      <c r="G62" s="67"/>
      <c r="H62" s="9"/>
      <c r="I62" s="5"/>
      <c r="J62" s="5"/>
      <c r="K62" s="5"/>
    </row>
    <row r="63" spans="1:11" x14ac:dyDescent="0.2">
      <c r="A63" s="14"/>
      <c r="B63" s="70" t="s">
        <v>112</v>
      </c>
      <c r="C63" s="67"/>
      <c r="D63" s="67"/>
      <c r="E63" s="67"/>
      <c r="F63" s="67"/>
      <c r="G63" s="67"/>
      <c r="H63" s="9"/>
      <c r="I63" s="5"/>
      <c r="J63" s="5"/>
      <c r="K63" s="5"/>
    </row>
    <row r="64" spans="1:11" x14ac:dyDescent="0.2">
      <c r="A64" s="14"/>
      <c r="B64" s="67"/>
      <c r="C64" s="67"/>
      <c r="D64" s="67"/>
      <c r="E64" s="67"/>
      <c r="F64" s="67"/>
      <c r="G64" s="67"/>
      <c r="H64" s="9"/>
      <c r="I64" s="5"/>
      <c r="J64" s="5"/>
      <c r="K64" s="5"/>
    </row>
    <row r="65" spans="1:11" x14ac:dyDescent="0.2">
      <c r="A65" s="14"/>
      <c r="B65" s="22" t="s">
        <v>92</v>
      </c>
      <c r="C65" s="22"/>
      <c r="D65" s="22"/>
      <c r="E65" s="22"/>
      <c r="F65" s="22"/>
      <c r="G65" s="22"/>
      <c r="H65" s="9"/>
      <c r="I65" s="5"/>
      <c r="J65" s="5"/>
      <c r="K65" s="5"/>
    </row>
  </sheetData>
  <mergeCells count="13">
    <mergeCell ref="B11:F11"/>
    <mergeCell ref="A12:G12"/>
    <mergeCell ref="A13:G13"/>
    <mergeCell ref="C18:G19"/>
    <mergeCell ref="E16:E17"/>
    <mergeCell ref="F16:G16"/>
    <mergeCell ref="C37:E37"/>
    <mergeCell ref="C38:G39"/>
    <mergeCell ref="C51:E51"/>
    <mergeCell ref="C52:E52"/>
    <mergeCell ref="C53:E53"/>
    <mergeCell ref="C54:E54"/>
    <mergeCell ref="B65:G65"/>
  </mergeCells>
  <phoneticPr fontId="0" type="noConversion"/>
  <pageMargins left="0.31496062992125984" right="0.19685039370078741" top="0.47244094488188981" bottom="0.19685039370078741" header="0" footer="0.31496062992125984"/>
  <pageSetup paperSize="9" orientation="portrait" useFirstPageNumber="1" r:id="rId1"/>
  <headerFooter alignWithMargins="0">
    <oddHeader>&amp;R&amp;P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Sheet1!Print_Titles</vt:lpstr>
    </vt:vector>
  </TitlesOfParts>
  <Company>sistela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</dc:creator>
  <cp:lastModifiedBy>Inga</cp:lastModifiedBy>
  <cp:lastPrinted>2015-12-17T11:57:17Z</cp:lastPrinted>
  <dcterms:created xsi:type="dcterms:W3CDTF">2000-03-15T14:19:55Z</dcterms:created>
  <dcterms:modified xsi:type="dcterms:W3CDTF">2015-12-17T13:29:29Z</dcterms:modified>
</cp:coreProperties>
</file>