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50" i="1"/>
  <c r="G51"/>
  <c r="G52"/>
  <c r="G53"/>
  <c r="G54"/>
  <c r="G49"/>
  <c r="G55" s="1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0"/>
  <c r="G46" s="1"/>
  <c r="G56" s="1"/>
  <c r="G57" l="1"/>
  <c r="G58" s="1"/>
</calcChain>
</file>

<file path=xl/sharedStrings.xml><?xml version="1.0" encoding="utf-8"?>
<sst xmlns="http://schemas.openxmlformats.org/spreadsheetml/2006/main" count="169" uniqueCount="137">
  <si>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</si>
  <si>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</si>
  <si>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</si>
  <si>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</si>
  <si>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</si>
  <si>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</si>
  <si>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</si>
  <si>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</si>
  <si>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</si>
  <si>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</si>
  <si>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</si>
  <si>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</si>
  <si>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</si>
  <si>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>Laiptų metalinių turėklų išardymas</t>
  </si>
  <si>
    <t>R9-30</t>
  </si>
  <si>
    <t>m</t>
  </si>
  <si>
    <t xml:space="preserve">   2</t>
  </si>
  <si>
    <t>Asfaltbetonio dangos išardymas</t>
  </si>
  <si>
    <t>H16K-403</t>
  </si>
  <si>
    <t>100 m3</t>
  </si>
  <si>
    <t xml:space="preserve">   3</t>
  </si>
  <si>
    <t>Grunto kasimas 0,07m3 kaušo talpos mini  ekskavatoriais, suverčiant gruntą į sankasą  k9=1.15</t>
  </si>
  <si>
    <t>F1-1-7</t>
  </si>
  <si>
    <t>100m3</t>
  </si>
  <si>
    <t xml:space="preserve">   4</t>
  </si>
  <si>
    <t>II gr.grunto kasimas rank.būdu iki 2m pločio ir iki 2m gylio nesutvirtintose tranšėjose ir iki 1.5m gylio duobių kasimas  k9=1.15</t>
  </si>
  <si>
    <t>N1-300</t>
  </si>
  <si>
    <t xml:space="preserve">   5</t>
  </si>
  <si>
    <t>Angų iškirtimas vamzdžių įvadams šulinių ir dėžių gelžbetonio sienose  k9=1.15</t>
  </si>
  <si>
    <t>N34-114</t>
  </si>
  <si>
    <t xml:space="preserve">   6</t>
  </si>
  <si>
    <t>Iki 100 mm skersmens vamzdyno demontavimas, neatidengiant šiluminių trasų kanalų  k8=1.03</t>
  </si>
  <si>
    <t>R26-1</t>
  </si>
  <si>
    <t xml:space="preserve">   7</t>
  </si>
  <si>
    <t>Vidaus vamzdynų iš plieninių vandentiekio - dujotiekio iki 63 mm skersmens vamzdžių ardymas</t>
  </si>
  <si>
    <t>R19-2</t>
  </si>
  <si>
    <t xml:space="preserve">   8</t>
  </si>
  <si>
    <t>65 mm skersmens kvartalinių vamzdynų montavimas, kai vamzdžiai ir fasoninės dalys izoliuotos pramoniniu būdu  k8=1.07,k9=1.15</t>
  </si>
  <si>
    <t>N24-202</t>
  </si>
  <si>
    <t xml:space="preserve">   9</t>
  </si>
  <si>
    <t>65 mm skersmens alkūnių montavimas, kai jos izoliuotos pramoniniu būdu  k8=1.07,k9=1.15</t>
  </si>
  <si>
    <t>N24-219</t>
  </si>
  <si>
    <t xml:space="preserve">  10</t>
  </si>
  <si>
    <t>Šilumos tiekimo tinklų plieninių termoizoliuotų vamzdžių sandūrinių jungčių izoliavimas movomis su kūginiu užraktu , kai vamzdžių apvalkalo skersmuo iki 125 mm  k9=1.15</t>
  </si>
  <si>
    <t>N24P-0702</t>
  </si>
  <si>
    <t>vnt.</t>
  </si>
  <si>
    <t xml:space="preserve">  11</t>
  </si>
  <si>
    <t>Termoizoliuotų vamzdžių galų užsandarinimas vamzdžių užbaigimo antgaliais , kai vamzdžių apvalkalo skersmuo iki 128 mm  k9=1.15</t>
  </si>
  <si>
    <t>N24P-0709</t>
  </si>
  <si>
    <t xml:space="preserve">  12</t>
  </si>
  <si>
    <t>Įvadų sandarinimas sieninio įvado įvorėmis , kai vamzdžių apvalkalo skersmuo 140-225 mm  k9=1.15</t>
  </si>
  <si>
    <t>N24P-0710</t>
  </si>
  <si>
    <t xml:space="preserve">  13</t>
  </si>
  <si>
    <t>Šilumos tiekimo tinklų kontrolės sistemos laidų, įlietų termoizoliacijoje, montavimas vamzdžių sandūrose (sandūra)  k9=1.15</t>
  </si>
  <si>
    <t>N24P-0612</t>
  </si>
  <si>
    <t xml:space="preserve">  14</t>
  </si>
  <si>
    <t>Signalinės juostos paklojimas tranšėjoje virš pakloto kabelio  k9=1.15</t>
  </si>
  <si>
    <t>N21-6-1</t>
  </si>
  <si>
    <t>km</t>
  </si>
  <si>
    <t xml:space="preserve">  15</t>
  </si>
  <si>
    <t>Plastikinių vamzdžių ir fasoninių dalių klojimas tranšėjoje (be sandūrų sujungimo) , kai vamzdžių skersmuo iki 110 mm  k9=1.15</t>
  </si>
  <si>
    <t>N22P-0107</t>
  </si>
  <si>
    <t xml:space="preserve">  16</t>
  </si>
  <si>
    <t>Plastikinių vamzdžių sandūrų jungimas sandūriniu sulydymu (kaitinamąja plokšte) , kai vamzdžių skersmuo iki 110 mm  (sandūra)  k9=1.15</t>
  </si>
  <si>
    <t>N22P-0115</t>
  </si>
  <si>
    <t xml:space="preserve">  17</t>
  </si>
  <si>
    <t>Šilumos tiekimo tinklų vamzdynų iki 250mm skersmens hidraulinis bandymas , kai vamzdžių skersmuo iki 65 mm  k9=1.15</t>
  </si>
  <si>
    <t>N24P-0801</t>
  </si>
  <si>
    <t>100m</t>
  </si>
  <si>
    <t xml:space="preserve">  18</t>
  </si>
  <si>
    <t>Šilumos tiekimo tinklų vamzdynų iki 250mm skersmens praplovimas su dezinfekcija , kai vamzdžių skersmuo iki 65 mm  k9=1.15</t>
  </si>
  <si>
    <t>N24P-0803</t>
  </si>
  <si>
    <t xml:space="preserve">  19</t>
  </si>
  <si>
    <t>Vamzd., kurių D iki 50mm, prijung.prie veik.vid.šild.ir vandent.sist.  k8=1.03</t>
  </si>
  <si>
    <t>N16-69</t>
  </si>
  <si>
    <t xml:space="preserve">  20</t>
  </si>
  <si>
    <t>Sienų atskirų vietų mūrijimas ir angų užtaisymas, kai mūro tūris vienoje vietoje iki 5 m3, kai angos stačiak. formos  k8=1.07</t>
  </si>
  <si>
    <t>N46-25</t>
  </si>
  <si>
    <t>m3</t>
  </si>
  <si>
    <t xml:space="preserve">  21</t>
  </si>
  <si>
    <t>Pagrindų po vamzdynais ir įrenginiais iš birių medžiagų įrengimas ( pagrindai smėlio)  k9=1.15</t>
  </si>
  <si>
    <t>N24P-0911</t>
  </si>
  <si>
    <t xml:space="preserve">  22</t>
  </si>
  <si>
    <t>Vamzdynų pirminis (apsauginis) užpylimas rankiniu būdu, sutankinant gruntą  k9=1.15</t>
  </si>
  <si>
    <t>N24P-0913</t>
  </si>
  <si>
    <t xml:space="preserve">  23</t>
  </si>
  <si>
    <t>Tranšėjų, iškasų ir duobių užpylimas gruntu iš sankasos ekskavatoriumi , kai kaušo talpa 0,25m3  k9=1.15</t>
  </si>
  <si>
    <t>N1P-0701</t>
  </si>
  <si>
    <t xml:space="preserve">  24</t>
  </si>
  <si>
    <t>Tranšėjų, iškasų ir duobių užpylimas gruntu rankiniu būdu , kai gruntas II grupės  k9=1.15</t>
  </si>
  <si>
    <t>N1P-0707</t>
  </si>
  <si>
    <t xml:space="preserve">  25</t>
  </si>
  <si>
    <t>Grunto tankinimas mažosios mechanizacijos priemonėmis , kai gruntas išlyginamas mechanizuotu būdu( I-II grupės gruntas)  k8=1.14,k9=1.15</t>
  </si>
  <si>
    <t>N1P-0801</t>
  </si>
  <si>
    <t xml:space="preserve">  26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</si>
  <si>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</si>
  <si>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</si>
  <si>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</si>
  <si>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</si>
  <si>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>Atstatymo darbai</t>
  </si>
  <si>
    <t>Pagrindo paruošiamojo arba išlyginamojo sluoksnio įrengimas (  smėlio)  k9=1.15</t>
  </si>
  <si>
    <t>N27P-8-1</t>
  </si>
  <si>
    <t>Dolomito skaldos 22/56 su skaldele 11/16 pagrindo ar dangos įrengimas (storis 15 cm , viensluoksnis)  k9=1.15</t>
  </si>
  <si>
    <t>N27P-11-2</t>
  </si>
  <si>
    <t>100m2</t>
  </si>
  <si>
    <t>0/16S-A ar 0/16-A asfaltbetonio dvisluoksnės dangos apatinio sl. įrengimas (sluoksnis 6.0 cm storio , klotuvas iki 500 t/h)  k8=1.17,k9=1.15</t>
  </si>
  <si>
    <t>N27P-18-2</t>
  </si>
  <si>
    <t>0/11-V asfaltbetonio dvisluoksnės dangos viršutinio sl. įrengimas (sluoksnis 5.0 cm storio , klotuvas iki 500 t/h)  k8=1.17,k9=1.15</t>
  </si>
  <si>
    <t>N27P-19-3</t>
  </si>
  <si>
    <t>Gelžbetoninių laiptų pakopų (antpakopių) montavimas ant ištisinio pagrindo , kai pakopos ilgis iki 1,2m</t>
  </si>
  <si>
    <t>N7P-0703</t>
  </si>
  <si>
    <t>Laiptų turėklų įrengimas</t>
  </si>
  <si>
    <t>N10-195</t>
  </si>
  <si>
    <t xml:space="preserve">                         Skyriuje      2</t>
  </si>
  <si>
    <t xml:space="preserve">                         Žiniaraštyje     5</t>
  </si>
  <si>
    <t xml:space="preserve">                         Pridėtinės vertės mokestis  21.00%</t>
  </si>
  <si>
    <t xml:space="preserve">                         Iš viso žiniaraštyje   5</t>
  </si>
  <si>
    <t xml:space="preserve">                                                                      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</si>
  <si>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</si>
  <si>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</si>
  <si>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</si>
  <si>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</si>
  <si>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</si>
  <si>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</si>
  <si>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</si>
  <si>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>A.s. LT76 7180 3000 1046 7627 AB Šiaulių bankas</t>
  </si>
  <si>
    <t>Įm. PVM kodas LT 201530410, įm. kodas 120153047</t>
  </si>
  <si>
    <t>Sutartis Nr. A72-2185-(3.1.36-UK)</t>
  </si>
  <si>
    <t>2011 m. gruodžio mėn. 29 d.</t>
  </si>
  <si>
    <t>Objekto pavadinimas:</t>
  </si>
  <si>
    <t>2015 m. liepos mėn.</t>
  </si>
  <si>
    <t>Vilniaus psichologinė- pedagoginė tarnyba A. Vivulskio g. 2a (VPPT)</t>
  </si>
  <si>
    <t>Darbus atliko:</t>
  </si>
  <si>
    <t>Darbus priėmė:</t>
  </si>
  <si>
    <t>darbų  vadovas      Viktor Karpov</t>
  </si>
  <si>
    <t>Šilumos trasa tarp lopšelio- darželio "Bildukas", Mindaugo g. 7/2 ir Vilniaus miesto psichologinės- pedagoginės tarnybos pastatų, A. Vivulskio g. 2a</t>
  </si>
  <si>
    <t>ATLIKTŲ DARBŲ AKTAS NR. 1252/07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</si>
</sst>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20" fillId="0" borderId="0" applyNumberFormat="0" applyBorder="0" applyProtection="0"/>
    <xf numFmtId="0" fontId="11" fillId="0" borderId="0"/>
    <xf numFmtId="0" fontId="11" fillId="0" borderId="0"/>
  </cellStyleXfs>
  <cellXfs count="77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12" fillId="0" borderId="0" xfId="1" applyFont="1" applyAlignment="1">
      <alignment horizontal="left"/>
    </xf>
    <xf numFmtId="0" fontId="13" fillId="0" borderId="0" xfId="1" applyFont="1"/>
    <xf numFmtId="0" fontId="14" fillId="0" borderId="0" xfId="1" applyFont="1"/>
    <xf numFmtId="0" fontId="11" fillId="0" borderId="0" xfId="1" applyFont="1"/>
    <xf numFmtId="0" fontId="15" fillId="0" borderId="0" xfId="1" applyFont="1" applyAlignment="1">
      <alignment horizontal="right"/>
    </xf>
    <xf numFmtId="0" fontId="16" fillId="0" borderId="0" xfId="1" applyFont="1" applyBorder="1" applyAlignment="1">
      <alignment horizontal="center"/>
    </xf>
    <xf numFmtId="0" fontId="17" fillId="2" borderId="0" xfId="1" applyFont="1" applyFill="1"/>
    <xf numFmtId="0" fontId="16" fillId="0" borderId="0" xfId="1" applyFont="1" applyAlignment="1">
      <alignment horizontal="left"/>
    </xf>
    <xf numFmtId="0" fontId="14" fillId="0" borderId="0" xfId="1" applyFont="1" applyBorder="1" applyAlignment="1">
      <alignment horizontal="center"/>
    </xf>
    <xf numFmtId="0" fontId="14" fillId="2" borderId="0" xfId="1" applyFont="1" applyFill="1" applyAlignment="1">
      <alignment horizontal="left"/>
    </xf>
    <xf numFmtId="0" fontId="18" fillId="0" borderId="0" xfId="1" applyFont="1" applyBorder="1" applyAlignment="1">
      <alignment horizontal="left"/>
    </xf>
    <xf numFmtId="0" fontId="19" fillId="0" borderId="0" xfId="1" applyFont="1" applyAlignment="1">
      <alignment horizontal="left"/>
    </xf>
    <xf numFmtId="0" fontId="17" fillId="0" borderId="0" xfId="1" applyFont="1"/>
    <xf numFmtId="0" fontId="14" fillId="0" borderId="0" xfId="1" applyFont="1" applyAlignment="1">
      <alignment horizontal="left"/>
    </xf>
    <xf numFmtId="0" fontId="21" fillId="0" borderId="0" xfId="2" applyFont="1" applyFill="1" applyAlignment="1"/>
    <xf numFmtId="0" fontId="22" fillId="0" borderId="0" xfId="2" applyFont="1" applyFill="1" applyAlignment="1">
      <alignment horizontal="left"/>
    </xf>
    <xf numFmtId="49" fontId="23" fillId="0" borderId="0" xfId="1" applyNumberFormat="1" applyFont="1" applyAlignment="1">
      <alignment horizontal="left" vertical="top" wrapText="1"/>
    </xf>
    <xf numFmtId="0" fontId="14" fillId="0" borderId="0" xfId="1" applyFont="1" applyAlignment="1">
      <alignment horizontal="center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 vertical="top" wrapText="1"/>
    </xf>
    <xf numFmtId="0" fontId="25" fillId="0" borderId="0" xfId="1" applyFont="1" applyAlignment="1">
      <alignment horizontal="center"/>
    </xf>
    <xf numFmtId="0" fontId="11" fillId="0" borderId="0" xfId="3"/>
    <xf numFmtId="14" fontId="1" fillId="0" borderId="3" xfId="3" applyNumberFormat="1" applyFont="1" applyBorder="1" applyAlignment="1">
      <alignment horizontal="center" vertical="top"/>
    </xf>
    <xf numFmtId="14" fontId="26" fillId="0" borderId="3" xfId="3" applyNumberFormat="1" applyFont="1" applyBorder="1" applyAlignment="1">
      <alignment horizontal="left"/>
    </xf>
    <xf numFmtId="0" fontId="11" fillId="0" borderId="0" xfId="3" applyAlignment="1">
      <alignment horizontal="left" vertical="top" wrapText="1"/>
    </xf>
    <xf numFmtId="0" fontId="27" fillId="0" borderId="0" xfId="3" applyFont="1" applyAlignment="1">
      <alignment horizontal="left"/>
    </xf>
    <xf numFmtId="0" fontId="11" fillId="0" borderId="0" xfId="1" applyFont="1" applyAlignment="1">
      <alignment horizontal="left"/>
    </xf>
    <xf numFmtId="49" fontId="8" fillId="0" borderId="6" xfId="0" applyNumberFormat="1" applyFont="1" applyBorder="1" applyAlignment="1">
      <alignment horizontal="right" vertical="top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164" fontId="9" fillId="0" borderId="6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vertical="top"/>
    </xf>
    <xf numFmtId="0" fontId="28" fillId="0" borderId="0" xfId="2" applyFont="1" applyFill="1" applyAlignment="1"/>
    <xf numFmtId="0" fontId="11" fillId="0" borderId="0" xfId="4"/>
    <xf numFmtId="0" fontId="28" fillId="0" borderId="0" xfId="2" applyFont="1" applyFill="1" applyAlignment="1">
      <alignment horizontal="left"/>
    </xf>
    <xf numFmtId="0" fontId="29" fillId="0" borderId="0" xfId="2" applyFont="1" applyFill="1" applyAlignment="1"/>
    <xf numFmtId="49" fontId="1" fillId="0" borderId="0" xfId="0" applyNumberFormat="1" applyFont="1" applyBorder="1" applyAlignment="1">
      <alignment horizontal="lef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0" fontId="14" fillId="0" borderId="0" xfId="1" applyFont="1" applyAlignment="1">
      <alignment horizontal="center"/>
    </xf>
    <xf numFmtId="0" fontId="24" fillId="0" borderId="0" xfId="1" applyFont="1" applyAlignment="1">
      <alignment horizontal="center" vertical="center" wrapText="1"/>
    </xf>
    <xf numFmtId="0" fontId="11" fillId="2" borderId="0" xfId="1" applyFont="1" applyFill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Įprastas 2" xfId="2"/>
    <cellStyle name="Paprastas" xfId="0" builtinId="0"/>
    <cellStyle name="Paprastas 2 2" xfId="3"/>
    <cellStyle name="Paprastas 3" xfId="1"/>
    <cellStyle name="Paprastas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0"/>
  <sheetViews>
    <sheetView tabSelected="1" topLeftCell="A8" workbookViewId="0">
      <selection activeCell="C50" sqref="C50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22" t="s">
        <v>118</v>
      </c>
      <c r="B1" s="23"/>
      <c r="C1" s="22"/>
      <c r="D1" s="24"/>
      <c r="E1" s="24"/>
      <c r="F1" s="25"/>
      <c r="G1" s="26" t="s">
        <v>119</v>
      </c>
      <c r="H1"/>
    </row>
    <row r="2" spans="1:10" ht="12.75" customHeight="1">
      <c r="A2" s="27"/>
      <c r="B2" s="28" t="s">
        <v>120</v>
      </c>
      <c r="C2" s="29"/>
      <c r="D2" s="24"/>
      <c r="E2" s="24"/>
      <c r="F2" s="24"/>
      <c r="G2" s="25"/>
      <c r="H2"/>
    </row>
    <row r="3" spans="1:10" ht="12.75" customHeight="1">
      <c r="A3" s="30"/>
      <c r="B3" s="31" t="s">
        <v>121</v>
      </c>
      <c r="C3" s="24"/>
      <c r="D3" s="24"/>
      <c r="E3" s="24"/>
      <c r="F3" s="24"/>
      <c r="G3" s="25"/>
      <c r="H3"/>
    </row>
    <row r="4" spans="1:10" ht="12.75" customHeight="1">
      <c r="A4" s="30"/>
      <c r="B4" s="31" t="s">
        <v>122</v>
      </c>
      <c r="C4" s="24"/>
      <c r="D4" s="24"/>
      <c r="E4" s="24"/>
      <c r="F4" s="24"/>
      <c r="G4" s="25"/>
      <c r="H4"/>
    </row>
    <row r="5" spans="1:10" ht="12.75" customHeight="1">
      <c r="A5" s="32" t="s">
        <v>123</v>
      </c>
      <c r="B5" s="24"/>
      <c r="C5" s="29"/>
      <c r="D5" s="24"/>
      <c r="E5" s="24"/>
      <c r="F5" s="24"/>
      <c r="G5" s="25"/>
      <c r="H5"/>
    </row>
    <row r="6" spans="1:10" ht="12.75" customHeight="1">
      <c r="A6" s="27"/>
      <c r="B6" s="24" t="s">
        <v>124</v>
      </c>
      <c r="C6" s="29"/>
      <c r="D6" s="24"/>
      <c r="E6" s="24"/>
      <c r="F6" s="24"/>
      <c r="G6" s="25"/>
      <c r="H6"/>
    </row>
    <row r="7" spans="1:10" ht="12.75" customHeight="1">
      <c r="A7" s="30"/>
      <c r="B7" s="33" t="s">
        <v>125</v>
      </c>
      <c r="C7" s="34"/>
      <c r="D7" s="24"/>
      <c r="E7" s="24"/>
      <c r="F7" s="24"/>
      <c r="G7" s="25"/>
      <c r="H7"/>
    </row>
    <row r="8" spans="1:10">
      <c r="A8" s="30"/>
      <c r="B8" s="35" t="s">
        <v>126</v>
      </c>
      <c r="C8" s="24"/>
      <c r="D8" s="24"/>
      <c r="E8" s="24"/>
      <c r="F8" s="24"/>
      <c r="G8" s="25"/>
      <c r="H8"/>
    </row>
    <row r="9" spans="1:10" ht="13.5" customHeight="1">
      <c r="A9" s="36" t="s">
        <v>127</v>
      </c>
      <c r="B9" s="37"/>
      <c r="C9" s="38"/>
      <c r="D9" s="24"/>
      <c r="E9" s="24"/>
      <c r="F9" s="24"/>
      <c r="G9" s="25"/>
      <c r="H9"/>
      <c r="I9" s="1"/>
    </row>
    <row r="10" spans="1:10" ht="13.5" customHeight="1">
      <c r="A10" s="36" t="s">
        <v>128</v>
      </c>
      <c r="B10" s="37"/>
      <c r="C10" s="38"/>
      <c r="D10" s="24"/>
      <c r="E10" s="24"/>
      <c r="F10" s="24"/>
      <c r="G10" s="25"/>
      <c r="H10"/>
    </row>
    <row r="11" spans="1:10" ht="13.5" customHeight="1">
      <c r="A11" s="39"/>
      <c r="B11" s="70" t="s">
        <v>129</v>
      </c>
      <c r="C11" s="70"/>
      <c r="D11" s="70"/>
      <c r="E11" s="70"/>
      <c r="F11" s="70"/>
      <c r="G11" s="25"/>
      <c r="H11"/>
    </row>
    <row r="12" spans="1:10" ht="18" customHeight="1">
      <c r="A12" s="39"/>
      <c r="B12" s="71" t="s">
        <v>131</v>
      </c>
      <c r="C12" s="71"/>
      <c r="D12" s="71"/>
      <c r="E12" s="71"/>
      <c r="F12" s="71"/>
      <c r="G12" s="40"/>
      <c r="H12"/>
    </row>
    <row r="13" spans="1:10" ht="13.5" customHeight="1">
      <c r="A13" s="39"/>
      <c r="B13" s="41"/>
      <c r="C13" s="41"/>
      <c r="D13" s="41"/>
      <c r="E13" s="41"/>
      <c r="F13" s="41"/>
      <c r="G13" s="40"/>
      <c r="H13"/>
    </row>
    <row r="14" spans="1:10" ht="13.5" customHeight="1">
      <c r="A14" s="42"/>
      <c r="B14" s="72" t="s">
        <v>136</v>
      </c>
      <c r="C14" s="72"/>
      <c r="D14" s="72"/>
      <c r="E14" s="72"/>
      <c r="F14" s="72"/>
      <c r="G14" s="43"/>
      <c r="H14"/>
    </row>
    <row r="15" spans="1:10" ht="13.5" customHeight="1">
      <c r="A15" s="44"/>
      <c r="B15" s="45"/>
      <c r="C15" s="46"/>
      <c r="D15" s="46"/>
      <c r="E15" s="47"/>
      <c r="F15" s="48" t="s">
        <v>130</v>
      </c>
      <c r="G15" s="25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73" t="s">
        <v>4</v>
      </c>
      <c r="F16" s="75" t="s">
        <v>11</v>
      </c>
      <c r="G16" s="76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74"/>
      <c r="F17" s="11" t="s">
        <v>9</v>
      </c>
      <c r="G17" s="19" t="s">
        <v>10</v>
      </c>
      <c r="H17" s="9"/>
      <c r="J17" s="1"/>
      <c r="K17" s="1"/>
    </row>
    <row r="18" spans="1:11">
      <c r="A18" s="49"/>
      <c r="B18" s="49" t="s">
        <v>12</v>
      </c>
      <c r="C18" s="66" t="s">
        <v>135</v>
      </c>
      <c r="D18" s="67"/>
      <c r="E18" s="67"/>
      <c r="F18" s="67"/>
      <c r="G18" s="67"/>
      <c r="H18" s="9"/>
      <c r="I18" s="4"/>
      <c r="J18" s="4"/>
      <c r="K18" s="4"/>
    </row>
    <row r="19" spans="1:11">
      <c r="A19" s="50"/>
      <c r="B19" s="50"/>
      <c r="C19" s="67"/>
      <c r="D19" s="67"/>
      <c r="E19" s="67"/>
      <c r="F19" s="67"/>
      <c r="G19" s="67"/>
      <c r="H19" s="9"/>
      <c r="I19" s="4"/>
      <c r="J19" s="4"/>
      <c r="K19" s="4"/>
    </row>
    <row r="20" spans="1:11">
      <c r="A20" s="51" t="s">
        <v>12</v>
      </c>
      <c r="B20" s="52" t="s">
        <v>14</v>
      </c>
      <c r="C20" s="53" t="s">
        <v>13</v>
      </c>
      <c r="D20" s="52" t="s">
        <v>15</v>
      </c>
      <c r="E20" s="54">
        <v>5</v>
      </c>
      <c r="F20" s="55">
        <v>3.25</v>
      </c>
      <c r="G20" s="56">
        <f>+ROUND(SUM(F20*E20),2)</f>
        <v>16.25</v>
      </c>
      <c r="H20" s="9"/>
      <c r="I20" s="20"/>
      <c r="J20" s="4"/>
      <c r="K20" s="4"/>
    </row>
    <row r="21" spans="1:11">
      <c r="A21" s="51" t="s">
        <v>16</v>
      </c>
      <c r="B21" s="52" t="s">
        <v>18</v>
      </c>
      <c r="C21" s="53" t="s">
        <v>17</v>
      </c>
      <c r="D21" s="52" t="s">
        <v>19</v>
      </c>
      <c r="E21" s="54">
        <v>0.05</v>
      </c>
      <c r="F21" s="55">
        <v>449.82</v>
      </c>
      <c r="G21" s="56">
        <f t="shared" ref="G21:G45" si="0">+ROUND(SUM(F21*E21),2)</f>
        <v>22.49</v>
      </c>
      <c r="H21" s="9"/>
      <c r="I21" s="20"/>
      <c r="J21" s="4"/>
      <c r="K21" s="4"/>
    </row>
    <row r="22" spans="1:11" ht="36">
      <c r="A22" s="51" t="s">
        <v>20</v>
      </c>
      <c r="B22" s="52" t="s">
        <v>22</v>
      </c>
      <c r="C22" s="53" t="s">
        <v>21</v>
      </c>
      <c r="D22" s="52" t="s">
        <v>23</v>
      </c>
      <c r="E22" s="54">
        <v>0.48</v>
      </c>
      <c r="F22" s="55">
        <v>347.09</v>
      </c>
      <c r="G22" s="56">
        <f t="shared" si="0"/>
        <v>166.6</v>
      </c>
      <c r="H22" s="9"/>
      <c r="I22" s="20"/>
      <c r="J22" s="4"/>
      <c r="K22" s="4"/>
    </row>
    <row r="23" spans="1:11" ht="36">
      <c r="A23" s="51" t="s">
        <v>24</v>
      </c>
      <c r="B23" s="52" t="s">
        <v>26</v>
      </c>
      <c r="C23" s="53" t="s">
        <v>25</v>
      </c>
      <c r="D23" s="52" t="s">
        <v>23</v>
      </c>
      <c r="E23" s="54">
        <v>0.35</v>
      </c>
      <c r="F23" s="55">
        <v>1744.56</v>
      </c>
      <c r="G23" s="56">
        <f t="shared" si="0"/>
        <v>610.6</v>
      </c>
      <c r="H23" s="9"/>
      <c r="I23" s="20"/>
      <c r="J23" s="4"/>
      <c r="K23" s="4"/>
    </row>
    <row r="24" spans="1:11" ht="24">
      <c r="A24" s="51" t="s">
        <v>27</v>
      </c>
      <c r="B24" s="52" t="s">
        <v>29</v>
      </c>
      <c r="C24" s="53" t="s">
        <v>28</v>
      </c>
      <c r="D24" s="52" t="s">
        <v>15</v>
      </c>
      <c r="E24" s="54">
        <v>2</v>
      </c>
      <c r="F24" s="55">
        <v>70.23</v>
      </c>
      <c r="G24" s="56">
        <f t="shared" si="0"/>
        <v>140.46</v>
      </c>
      <c r="H24" s="9"/>
      <c r="I24" s="21"/>
      <c r="J24" s="5"/>
      <c r="K24" s="5"/>
    </row>
    <row r="25" spans="1:11" ht="36">
      <c r="A25" s="51" t="s">
        <v>30</v>
      </c>
      <c r="B25" s="52" t="s">
        <v>32</v>
      </c>
      <c r="C25" s="53" t="s">
        <v>31</v>
      </c>
      <c r="D25" s="52" t="s">
        <v>15</v>
      </c>
      <c r="E25" s="54">
        <v>35</v>
      </c>
      <c r="F25" s="55">
        <v>6.6</v>
      </c>
      <c r="G25" s="56">
        <f t="shared" si="0"/>
        <v>231</v>
      </c>
      <c r="H25" s="9"/>
      <c r="I25" s="21"/>
      <c r="J25" s="5"/>
      <c r="K25" s="5"/>
    </row>
    <row r="26" spans="1:11" ht="36">
      <c r="A26" s="51" t="s">
        <v>33</v>
      </c>
      <c r="B26" s="52" t="s">
        <v>35</v>
      </c>
      <c r="C26" s="53" t="s">
        <v>34</v>
      </c>
      <c r="D26" s="52" t="s">
        <v>15</v>
      </c>
      <c r="E26" s="54">
        <v>17</v>
      </c>
      <c r="F26" s="55">
        <v>4.68</v>
      </c>
      <c r="G26" s="56">
        <f t="shared" si="0"/>
        <v>79.56</v>
      </c>
      <c r="H26" s="9"/>
      <c r="I26" s="21"/>
      <c r="J26" s="5"/>
      <c r="K26" s="5"/>
    </row>
    <row r="27" spans="1:11" ht="48">
      <c r="A27" s="51" t="s">
        <v>36</v>
      </c>
      <c r="B27" s="52" t="s">
        <v>38</v>
      </c>
      <c r="C27" s="53" t="s">
        <v>37</v>
      </c>
      <c r="D27" s="52" t="s">
        <v>15</v>
      </c>
      <c r="E27" s="54">
        <v>1</v>
      </c>
      <c r="F27" s="55">
        <v>2614.25</v>
      </c>
      <c r="G27" s="56">
        <f t="shared" si="0"/>
        <v>2614.25</v>
      </c>
      <c r="H27" s="9"/>
      <c r="I27" s="21"/>
      <c r="J27" s="5"/>
      <c r="K27" s="5"/>
    </row>
    <row r="28" spans="1:11" ht="36">
      <c r="A28" s="51" t="s">
        <v>39</v>
      </c>
      <c r="B28" s="52" t="s">
        <v>41</v>
      </c>
      <c r="C28" s="53" t="s">
        <v>40</v>
      </c>
      <c r="D28" s="52" t="s">
        <v>6</v>
      </c>
      <c r="E28" s="54">
        <v>6</v>
      </c>
      <c r="F28" s="55">
        <v>68.88</v>
      </c>
      <c r="G28" s="56">
        <f t="shared" si="0"/>
        <v>413.28</v>
      </c>
      <c r="H28" s="9"/>
      <c r="I28" s="21"/>
      <c r="J28" s="5"/>
      <c r="K28" s="5"/>
    </row>
    <row r="29" spans="1:11" ht="60">
      <c r="A29" s="51" t="s">
        <v>42</v>
      </c>
      <c r="B29" s="52" t="s">
        <v>44</v>
      </c>
      <c r="C29" s="53" t="s">
        <v>43</v>
      </c>
      <c r="D29" s="52" t="s">
        <v>45</v>
      </c>
      <c r="E29" s="54">
        <v>10</v>
      </c>
      <c r="F29" s="55">
        <v>51.1</v>
      </c>
      <c r="G29" s="56">
        <f t="shared" si="0"/>
        <v>511</v>
      </c>
      <c r="H29" s="9"/>
      <c r="I29" s="21"/>
      <c r="J29" s="5"/>
      <c r="K29" s="5"/>
    </row>
    <row r="30" spans="1:11" ht="48">
      <c r="A30" s="51" t="s">
        <v>46</v>
      </c>
      <c r="B30" s="52" t="s">
        <v>48</v>
      </c>
      <c r="C30" s="53" t="s">
        <v>47</v>
      </c>
      <c r="D30" s="52" t="s">
        <v>45</v>
      </c>
      <c r="E30" s="54">
        <v>4</v>
      </c>
      <c r="F30" s="55">
        <v>27.05</v>
      </c>
      <c r="G30" s="56">
        <f t="shared" si="0"/>
        <v>108.2</v>
      </c>
      <c r="H30" s="9"/>
      <c r="I30" s="21"/>
      <c r="J30" s="5"/>
      <c r="K30" s="5"/>
    </row>
    <row r="31" spans="1:11" ht="36">
      <c r="A31" s="51" t="s">
        <v>49</v>
      </c>
      <c r="B31" s="52" t="s">
        <v>51</v>
      </c>
      <c r="C31" s="53" t="s">
        <v>50</v>
      </c>
      <c r="D31" s="52" t="s">
        <v>45</v>
      </c>
      <c r="E31" s="54">
        <v>4</v>
      </c>
      <c r="F31" s="55">
        <v>25.97</v>
      </c>
      <c r="G31" s="56">
        <f t="shared" si="0"/>
        <v>103.88</v>
      </c>
      <c r="H31" s="9"/>
      <c r="I31" s="21"/>
      <c r="J31" s="5"/>
      <c r="K31" s="5"/>
    </row>
    <row r="32" spans="1:11" ht="36">
      <c r="A32" s="51" t="s">
        <v>52</v>
      </c>
      <c r="B32" s="52" t="s">
        <v>54</v>
      </c>
      <c r="C32" s="53" t="s">
        <v>53</v>
      </c>
      <c r="D32" s="52" t="s">
        <v>45</v>
      </c>
      <c r="E32" s="54">
        <v>50</v>
      </c>
      <c r="F32" s="55">
        <v>9.57</v>
      </c>
      <c r="G32" s="56">
        <f t="shared" si="0"/>
        <v>478.5</v>
      </c>
      <c r="H32" s="9"/>
      <c r="I32" s="21"/>
      <c r="J32" s="5"/>
      <c r="K32" s="5"/>
    </row>
    <row r="33" spans="1:11" ht="24">
      <c r="A33" s="51" t="s">
        <v>55</v>
      </c>
      <c r="B33" s="52" t="s">
        <v>57</v>
      </c>
      <c r="C33" s="53" t="s">
        <v>56</v>
      </c>
      <c r="D33" s="52" t="s">
        <v>58</v>
      </c>
      <c r="E33" s="54">
        <v>3.5000000000000003E-2</v>
      </c>
      <c r="F33" s="55">
        <v>639.26</v>
      </c>
      <c r="G33" s="56">
        <f t="shared" si="0"/>
        <v>22.37</v>
      </c>
      <c r="H33" s="9"/>
      <c r="I33" s="21"/>
      <c r="J33" s="5"/>
      <c r="K33" s="5"/>
    </row>
    <row r="34" spans="1:11" ht="48">
      <c r="A34" s="51" t="s">
        <v>59</v>
      </c>
      <c r="B34" s="52" t="s">
        <v>61</v>
      </c>
      <c r="C34" s="53" t="s">
        <v>60</v>
      </c>
      <c r="D34" s="52" t="s">
        <v>15</v>
      </c>
      <c r="E34" s="54">
        <v>17</v>
      </c>
      <c r="F34" s="55">
        <v>57.28</v>
      </c>
      <c r="G34" s="56">
        <f t="shared" si="0"/>
        <v>973.76</v>
      </c>
      <c r="H34" s="9"/>
      <c r="I34" s="21"/>
      <c r="J34" s="5"/>
      <c r="K34" s="5"/>
    </row>
    <row r="35" spans="1:11" ht="48">
      <c r="A35" s="51" t="s">
        <v>62</v>
      </c>
      <c r="B35" s="52" t="s">
        <v>64</v>
      </c>
      <c r="C35" s="53" t="s">
        <v>63</v>
      </c>
      <c r="D35" s="52" t="s">
        <v>45</v>
      </c>
      <c r="E35" s="54">
        <v>6</v>
      </c>
      <c r="F35" s="55">
        <v>84.78</v>
      </c>
      <c r="G35" s="56">
        <f t="shared" si="0"/>
        <v>508.68</v>
      </c>
      <c r="H35" s="9"/>
      <c r="I35" s="21"/>
      <c r="J35" s="5"/>
      <c r="K35" s="5"/>
    </row>
    <row r="36" spans="1:11" ht="36">
      <c r="A36" s="51" t="s">
        <v>65</v>
      </c>
      <c r="B36" s="52" t="s">
        <v>67</v>
      </c>
      <c r="C36" s="53" t="s">
        <v>66</v>
      </c>
      <c r="D36" s="52" t="s">
        <v>68</v>
      </c>
      <c r="E36" s="54">
        <v>0.87</v>
      </c>
      <c r="F36" s="55">
        <v>311.60000000000002</v>
      </c>
      <c r="G36" s="56">
        <f t="shared" si="0"/>
        <v>271.08999999999997</v>
      </c>
      <c r="H36" s="9"/>
      <c r="I36" s="21"/>
      <c r="J36" s="5"/>
      <c r="K36" s="5"/>
    </row>
    <row r="37" spans="1:11" ht="36">
      <c r="A37" s="51" t="s">
        <v>69</v>
      </c>
      <c r="B37" s="52" t="s">
        <v>71</v>
      </c>
      <c r="C37" s="53" t="s">
        <v>70</v>
      </c>
      <c r="D37" s="52" t="s">
        <v>68</v>
      </c>
      <c r="E37" s="54">
        <v>0.87</v>
      </c>
      <c r="F37" s="55">
        <v>190.09</v>
      </c>
      <c r="G37" s="56">
        <f t="shared" si="0"/>
        <v>165.38</v>
      </c>
      <c r="H37" s="9"/>
      <c r="I37" s="21"/>
      <c r="J37" s="5"/>
      <c r="K37" s="5"/>
    </row>
    <row r="38" spans="1:11" ht="24">
      <c r="A38" s="51" t="s">
        <v>72</v>
      </c>
      <c r="B38" s="52" t="s">
        <v>74</v>
      </c>
      <c r="C38" s="53" t="s">
        <v>73</v>
      </c>
      <c r="D38" s="52" t="s">
        <v>6</v>
      </c>
      <c r="E38" s="54">
        <v>1</v>
      </c>
      <c r="F38" s="55">
        <v>59</v>
      </c>
      <c r="G38" s="56">
        <f t="shared" si="0"/>
        <v>59</v>
      </c>
      <c r="H38" s="9"/>
      <c r="I38" s="21"/>
      <c r="J38" s="5"/>
      <c r="K38" s="5"/>
    </row>
    <row r="39" spans="1:11" ht="36">
      <c r="A39" s="51" t="s">
        <v>75</v>
      </c>
      <c r="B39" s="52" t="s">
        <v>77</v>
      </c>
      <c r="C39" s="53" t="s">
        <v>76</v>
      </c>
      <c r="D39" s="52" t="s">
        <v>78</v>
      </c>
      <c r="E39" s="54">
        <v>1</v>
      </c>
      <c r="F39" s="55">
        <v>388.26</v>
      </c>
      <c r="G39" s="56">
        <f t="shared" si="0"/>
        <v>388.26</v>
      </c>
      <c r="H39" s="9"/>
      <c r="I39" s="21"/>
      <c r="J39" s="5"/>
      <c r="K39" s="5"/>
    </row>
    <row r="40" spans="1:11" ht="36">
      <c r="A40" s="51" t="s">
        <v>79</v>
      </c>
      <c r="B40" s="52" t="s">
        <v>81</v>
      </c>
      <c r="C40" s="53" t="s">
        <v>80</v>
      </c>
      <c r="D40" s="52" t="s">
        <v>78</v>
      </c>
      <c r="E40" s="54">
        <v>4</v>
      </c>
      <c r="F40" s="55">
        <v>33.69</v>
      </c>
      <c r="G40" s="56">
        <f t="shared" si="0"/>
        <v>134.76</v>
      </c>
      <c r="H40" s="9"/>
      <c r="I40" s="21"/>
      <c r="J40" s="5"/>
      <c r="K40" s="5"/>
    </row>
    <row r="41" spans="1:11" ht="24">
      <c r="A41" s="51" t="s">
        <v>82</v>
      </c>
      <c r="B41" s="52" t="s">
        <v>84</v>
      </c>
      <c r="C41" s="53" t="s">
        <v>83</v>
      </c>
      <c r="D41" s="52" t="s">
        <v>78</v>
      </c>
      <c r="E41" s="54">
        <v>10</v>
      </c>
      <c r="F41" s="55">
        <v>24.16</v>
      </c>
      <c r="G41" s="56">
        <f t="shared" si="0"/>
        <v>241.6</v>
      </c>
      <c r="H41" s="9"/>
      <c r="I41" s="21"/>
      <c r="J41" s="5"/>
      <c r="K41" s="5"/>
    </row>
    <row r="42" spans="1:11" ht="36">
      <c r="A42" s="51" t="s">
        <v>85</v>
      </c>
      <c r="B42" s="52" t="s">
        <v>87</v>
      </c>
      <c r="C42" s="53" t="s">
        <v>86</v>
      </c>
      <c r="D42" s="52" t="s">
        <v>23</v>
      </c>
      <c r="E42" s="54">
        <v>0.33</v>
      </c>
      <c r="F42" s="55">
        <v>117.74</v>
      </c>
      <c r="G42" s="56">
        <f t="shared" si="0"/>
        <v>38.85</v>
      </c>
      <c r="H42" s="9"/>
      <c r="I42" s="21"/>
      <c r="J42" s="5"/>
      <c r="K42" s="5"/>
    </row>
    <row r="43" spans="1:11" ht="36">
      <c r="A43" s="51" t="s">
        <v>88</v>
      </c>
      <c r="B43" s="52" t="s">
        <v>90</v>
      </c>
      <c r="C43" s="53" t="s">
        <v>89</v>
      </c>
      <c r="D43" s="52" t="s">
        <v>23</v>
      </c>
      <c r="E43" s="54">
        <v>0.1</v>
      </c>
      <c r="F43" s="55">
        <v>872.06</v>
      </c>
      <c r="G43" s="56">
        <f t="shared" si="0"/>
        <v>87.21</v>
      </c>
      <c r="H43" s="9"/>
      <c r="I43" s="21"/>
      <c r="J43" s="5"/>
      <c r="K43" s="5"/>
    </row>
    <row r="44" spans="1:11" ht="48">
      <c r="A44" s="51" t="s">
        <v>91</v>
      </c>
      <c r="B44" s="52" t="s">
        <v>93</v>
      </c>
      <c r="C44" s="53" t="s">
        <v>92</v>
      </c>
      <c r="D44" s="52" t="s">
        <v>23</v>
      </c>
      <c r="E44" s="54">
        <v>0.24</v>
      </c>
      <c r="F44" s="55">
        <v>132.72999999999999</v>
      </c>
      <c r="G44" s="56">
        <f t="shared" si="0"/>
        <v>31.86</v>
      </c>
      <c r="H44" s="9"/>
      <c r="I44" s="21"/>
      <c r="J44" s="5"/>
      <c r="K44" s="5"/>
    </row>
    <row r="45" spans="1:11" ht="36">
      <c r="A45" s="51" t="s">
        <v>94</v>
      </c>
      <c r="B45" s="52" t="s">
        <v>96</v>
      </c>
      <c r="C45" s="53" t="s">
        <v>95</v>
      </c>
      <c r="D45" s="52" t="s">
        <v>97</v>
      </c>
      <c r="E45" s="54">
        <v>4</v>
      </c>
      <c r="F45" s="55">
        <v>57.69</v>
      </c>
      <c r="G45" s="56">
        <f t="shared" si="0"/>
        <v>230.76</v>
      </c>
      <c r="H45" s="9"/>
      <c r="I45" s="21"/>
      <c r="J45" s="5"/>
      <c r="K45" s="5"/>
    </row>
    <row r="46" spans="1:11">
      <c r="A46" s="50"/>
      <c r="B46" s="50"/>
      <c r="C46" s="64" t="s">
        <v>98</v>
      </c>
      <c r="D46" s="65"/>
      <c r="E46" s="65"/>
      <c r="F46" s="57"/>
      <c r="G46" s="56">
        <f>SUM(G20:G45)</f>
        <v>8649.6500000000015</v>
      </c>
      <c r="H46" s="9"/>
      <c r="I46" s="5"/>
      <c r="J46" s="5"/>
      <c r="K46" s="5"/>
    </row>
    <row r="47" spans="1:11">
      <c r="A47" s="49"/>
      <c r="B47" s="49" t="s">
        <v>16</v>
      </c>
      <c r="C47" s="66" t="s">
        <v>99</v>
      </c>
      <c r="D47" s="67"/>
      <c r="E47" s="67"/>
      <c r="F47" s="67"/>
      <c r="G47" s="67"/>
      <c r="H47" s="9"/>
      <c r="I47" s="5"/>
      <c r="J47" s="5"/>
      <c r="K47" s="5"/>
    </row>
    <row r="48" spans="1:11">
      <c r="A48" s="50"/>
      <c r="B48" s="50"/>
      <c r="C48" s="67"/>
      <c r="D48" s="67"/>
      <c r="E48" s="67"/>
      <c r="F48" s="67"/>
      <c r="G48" s="67"/>
      <c r="H48" s="9"/>
      <c r="I48" s="5"/>
      <c r="J48" s="5"/>
      <c r="K48" s="5"/>
    </row>
    <row r="49" spans="1:11" ht="24">
      <c r="A49" s="51" t="s">
        <v>12</v>
      </c>
      <c r="B49" s="52" t="s">
        <v>101</v>
      </c>
      <c r="C49" s="53" t="s">
        <v>100</v>
      </c>
      <c r="D49" s="52" t="s">
        <v>23</v>
      </c>
      <c r="E49" s="54">
        <v>0.1</v>
      </c>
      <c r="F49" s="55">
        <v>2001.88</v>
      </c>
      <c r="G49" s="56">
        <f>+ROUND(SUM(F49*E49),2)</f>
        <v>200.19</v>
      </c>
      <c r="H49" s="9"/>
      <c r="I49" s="21"/>
      <c r="J49" s="5"/>
      <c r="K49" s="5"/>
    </row>
    <row r="50" spans="1:11" ht="36">
      <c r="A50" s="51" t="s">
        <v>16</v>
      </c>
      <c r="B50" s="52" t="s">
        <v>103</v>
      </c>
      <c r="C50" s="53" t="s">
        <v>102</v>
      </c>
      <c r="D50" s="52" t="s">
        <v>104</v>
      </c>
      <c r="E50" s="54">
        <v>0.47</v>
      </c>
      <c r="F50" s="55">
        <v>1265.77</v>
      </c>
      <c r="G50" s="56">
        <f t="shared" ref="G50:G54" si="1">+ROUND(SUM(F50*E50),2)</f>
        <v>594.91</v>
      </c>
      <c r="H50" s="9"/>
      <c r="I50" s="21"/>
      <c r="J50" s="5"/>
      <c r="K50" s="5"/>
    </row>
    <row r="51" spans="1:11" ht="48">
      <c r="A51" s="51" t="s">
        <v>20</v>
      </c>
      <c r="B51" s="52" t="s">
        <v>106</v>
      </c>
      <c r="C51" s="53" t="s">
        <v>105</v>
      </c>
      <c r="D51" s="52" t="s">
        <v>104</v>
      </c>
      <c r="E51" s="54">
        <v>0.47</v>
      </c>
      <c r="F51" s="55">
        <v>1436.19</v>
      </c>
      <c r="G51" s="56">
        <f t="shared" si="1"/>
        <v>675.01</v>
      </c>
      <c r="H51" s="9"/>
      <c r="I51" s="21"/>
      <c r="J51" s="5"/>
      <c r="K51" s="5"/>
    </row>
    <row r="52" spans="1:11" ht="36">
      <c r="A52" s="51" t="s">
        <v>24</v>
      </c>
      <c r="B52" s="52" t="s">
        <v>108</v>
      </c>
      <c r="C52" s="53" t="s">
        <v>107</v>
      </c>
      <c r="D52" s="52" t="s">
        <v>104</v>
      </c>
      <c r="E52" s="54">
        <v>0.47</v>
      </c>
      <c r="F52" s="55">
        <v>1272.82</v>
      </c>
      <c r="G52" s="56">
        <f t="shared" si="1"/>
        <v>598.23</v>
      </c>
      <c r="H52" s="9"/>
      <c r="I52" s="21"/>
      <c r="J52" s="5"/>
      <c r="K52" s="5"/>
    </row>
    <row r="53" spans="1:11" ht="36">
      <c r="A53" s="51" t="s">
        <v>27</v>
      </c>
      <c r="B53" s="52" t="s">
        <v>110</v>
      </c>
      <c r="C53" s="53" t="s">
        <v>109</v>
      </c>
      <c r="D53" s="52" t="s">
        <v>68</v>
      </c>
      <c r="E53" s="54">
        <v>0.05</v>
      </c>
      <c r="F53" s="55">
        <v>9924</v>
      </c>
      <c r="G53" s="56">
        <f t="shared" si="1"/>
        <v>496.2</v>
      </c>
      <c r="H53" s="9"/>
      <c r="I53" s="21"/>
      <c r="J53" s="5"/>
      <c r="K53" s="5"/>
    </row>
    <row r="54" spans="1:11">
      <c r="A54" s="51" t="s">
        <v>30</v>
      </c>
      <c r="B54" s="52" t="s">
        <v>112</v>
      </c>
      <c r="C54" s="53" t="s">
        <v>111</v>
      </c>
      <c r="D54" s="52" t="s">
        <v>15</v>
      </c>
      <c r="E54" s="54">
        <v>5</v>
      </c>
      <c r="F54" s="55">
        <v>50.4</v>
      </c>
      <c r="G54" s="56">
        <f t="shared" si="1"/>
        <v>252</v>
      </c>
      <c r="H54" s="9"/>
      <c r="I54" s="21"/>
      <c r="J54" s="5"/>
      <c r="K54" s="5"/>
    </row>
    <row r="55" spans="1:11">
      <c r="A55" s="50"/>
      <c r="B55" s="50"/>
      <c r="C55" s="64" t="s">
        <v>113</v>
      </c>
      <c r="D55" s="65"/>
      <c r="E55" s="65"/>
      <c r="F55" s="57"/>
      <c r="G55" s="56">
        <f>SUM(G49:G54)</f>
        <v>2816.54</v>
      </c>
      <c r="H55" s="9"/>
      <c r="I55" s="5"/>
      <c r="J55" s="5"/>
      <c r="K55" s="5"/>
    </row>
    <row r="56" spans="1:11">
      <c r="A56" s="50"/>
      <c r="B56" s="50"/>
      <c r="C56" s="64" t="s">
        <v>114</v>
      </c>
      <c r="D56" s="65"/>
      <c r="E56" s="65"/>
      <c r="F56" s="57"/>
      <c r="G56" s="56">
        <f>+ROUND(SUM(G46+G55),2)</f>
        <v>11466.19</v>
      </c>
      <c r="H56" s="9"/>
      <c r="I56" s="5"/>
      <c r="J56" s="5"/>
      <c r="K56" s="5"/>
    </row>
    <row r="57" spans="1:11">
      <c r="A57" s="50"/>
      <c r="B57" s="50"/>
      <c r="C57" s="68" t="s">
        <v>115</v>
      </c>
      <c r="D57" s="69"/>
      <c r="E57" s="69"/>
      <c r="F57" s="57"/>
      <c r="G57" s="56">
        <f>+ROUND(SUM(G56*0.21),2)</f>
        <v>2407.9</v>
      </c>
      <c r="H57" s="9"/>
      <c r="I57" s="5"/>
      <c r="J57" s="5"/>
      <c r="K57" s="5"/>
    </row>
    <row r="58" spans="1:11">
      <c r="A58" s="50"/>
      <c r="B58" s="50"/>
      <c r="C58" s="64" t="s">
        <v>116</v>
      </c>
      <c r="D58" s="65"/>
      <c r="E58" s="65"/>
      <c r="F58" s="57"/>
      <c r="G58" s="56">
        <f>SUM(G56:G57)</f>
        <v>13874.09</v>
      </c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58"/>
      <c r="C61" s="58"/>
      <c r="D61" s="58"/>
      <c r="E61" s="58"/>
      <c r="F61" s="58"/>
      <c r="G61" s="58"/>
      <c r="H61" s="9"/>
      <c r="I61" s="5"/>
      <c r="J61" s="5"/>
      <c r="K61" s="5"/>
    </row>
    <row r="62" spans="1:11">
      <c r="A62" s="14"/>
      <c r="B62" s="59" t="s">
        <v>132</v>
      </c>
      <c r="C62" s="60"/>
      <c r="D62" s="59" t="s">
        <v>134</v>
      </c>
      <c r="E62" s="59"/>
      <c r="F62" s="59"/>
      <c r="G62" s="58"/>
      <c r="H62" s="9"/>
      <c r="I62" s="5"/>
      <c r="J62" s="5"/>
      <c r="K62" s="5"/>
    </row>
    <row r="63" spans="1:11">
      <c r="A63" s="14"/>
      <c r="B63" s="59"/>
      <c r="C63" s="60"/>
      <c r="D63" s="59"/>
      <c r="E63" s="59"/>
      <c r="F63" s="59"/>
      <c r="G63" s="9"/>
      <c r="H63" s="9"/>
      <c r="I63" s="5"/>
      <c r="J63" s="5"/>
      <c r="K63" s="5"/>
    </row>
    <row r="64" spans="1:11">
      <c r="A64" s="14"/>
      <c r="B64" s="59"/>
      <c r="C64" s="61"/>
      <c r="D64" s="61"/>
      <c r="E64" s="61"/>
      <c r="F64" s="61"/>
      <c r="G64" s="58"/>
      <c r="H64" s="9"/>
      <c r="I64" s="5"/>
      <c r="J64" s="5"/>
      <c r="K64" s="5"/>
    </row>
    <row r="65" spans="1:11">
      <c r="A65" s="14"/>
      <c r="B65" s="59"/>
      <c r="C65" s="61"/>
      <c r="D65" s="62"/>
      <c r="E65" s="62"/>
      <c r="F65" s="62"/>
      <c r="G65" s="58"/>
      <c r="H65" s="9"/>
      <c r="I65" s="5"/>
      <c r="J65" s="5"/>
      <c r="K65" s="5"/>
    </row>
    <row r="66" spans="1:11">
      <c r="A66" s="14"/>
      <c r="B66" s="59" t="s">
        <v>133</v>
      </c>
      <c r="C66" s="61"/>
      <c r="D66" s="62"/>
      <c r="E66" s="59"/>
      <c r="F66" s="62"/>
      <c r="G66" s="58"/>
      <c r="H66" s="9"/>
      <c r="I66" s="5"/>
      <c r="J66" s="5"/>
      <c r="K66" s="5"/>
    </row>
    <row r="67" spans="1:11">
      <c r="A67" s="14"/>
      <c r="B67" s="58"/>
      <c r="C67" s="58"/>
      <c r="D67" s="58"/>
      <c r="E67" s="58"/>
      <c r="F67" s="58"/>
      <c r="G67" s="58"/>
      <c r="H67" s="9"/>
      <c r="I67" s="5"/>
      <c r="J67" s="5"/>
      <c r="K67" s="5"/>
    </row>
    <row r="68" spans="1:11">
      <c r="A68" s="14"/>
      <c r="B68" s="58"/>
      <c r="C68" s="58"/>
      <c r="D68" s="58"/>
      <c r="E68" s="58"/>
      <c r="F68" s="58"/>
      <c r="G68" s="58"/>
      <c r="H68" s="9"/>
      <c r="I68" s="5"/>
      <c r="J68" s="5"/>
      <c r="K68" s="5"/>
    </row>
    <row r="69" spans="1:11">
      <c r="A69" s="14"/>
      <c r="B69" s="58"/>
      <c r="C69" s="58"/>
      <c r="D69" s="58"/>
      <c r="E69" s="58"/>
      <c r="F69" s="58"/>
      <c r="G69" s="58"/>
      <c r="H69" s="9"/>
      <c r="I69" s="5"/>
      <c r="J69" s="5"/>
      <c r="K69" s="5"/>
    </row>
    <row r="70" spans="1:11">
      <c r="A70" s="14"/>
      <c r="B70" s="58"/>
      <c r="C70" s="58"/>
      <c r="D70" s="58"/>
      <c r="E70" s="58"/>
      <c r="F70" s="58"/>
      <c r="G70" s="58"/>
      <c r="H70" s="9"/>
      <c r="I70" s="5"/>
      <c r="J70" s="5"/>
      <c r="K70" s="5"/>
    </row>
    <row r="71" spans="1:11">
      <c r="A71" s="14"/>
      <c r="B71" s="58"/>
      <c r="C71" s="58"/>
      <c r="D71" s="58"/>
      <c r="E71" s="58"/>
      <c r="F71" s="58"/>
      <c r="G71" s="58"/>
      <c r="H71" s="9"/>
      <c r="I71" s="5"/>
      <c r="J71" s="5"/>
      <c r="K71" s="5"/>
    </row>
    <row r="72" spans="1:11">
      <c r="A72" s="14"/>
      <c r="B72" s="63" t="s">
        <v>117</v>
      </c>
      <c r="C72" s="63"/>
      <c r="D72" s="63"/>
      <c r="E72" s="63"/>
      <c r="F72" s="63"/>
      <c r="G72" s="63"/>
      <c r="H72" s="9"/>
      <c r="I72" s="5"/>
      <c r="J72" s="5"/>
      <c r="K72" s="5"/>
    </row>
    <row r="73" spans="1:11">
      <c r="A73" s="14"/>
      <c r="B73" s="63" t="s">
        <v>117</v>
      </c>
      <c r="C73" s="63"/>
      <c r="D73" s="63"/>
      <c r="E73" s="63"/>
      <c r="F73" s="63"/>
      <c r="G73" s="63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1"/>
      <c r="J84" s="1"/>
      <c r="K84" s="1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8"/>
      <c r="B107" s="18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</sheetData>
  <mergeCells count="14">
    <mergeCell ref="C18:G19"/>
    <mergeCell ref="B11:F11"/>
    <mergeCell ref="B12:F12"/>
    <mergeCell ref="B14:F14"/>
    <mergeCell ref="E16:E17"/>
    <mergeCell ref="F16:G16"/>
    <mergeCell ref="B72:G72"/>
    <mergeCell ref="B73:G73"/>
    <mergeCell ref="C46:E46"/>
    <mergeCell ref="C47:G48"/>
    <mergeCell ref="C55:E55"/>
    <mergeCell ref="C56:E56"/>
    <mergeCell ref="C57:E57"/>
    <mergeCell ref="C58:E58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2015-07-31T04:20:52Z</cp:lastPrinted>
  <dcterms:created xsi:type="dcterms:W3CDTF">2000-03-15T14:19:55Z</dcterms:created>
  <dcterms:modified xsi:type="dcterms:W3CDTF">2015-07-31T04:47:44Z</dcterms:modified>
</cp:coreProperties>
</file>