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75" yWindow="255" windowWidth="13860" windowHeight="9780"/>
  </bookViews>
  <sheets>
    <sheet name="Sheet1" sheetId="1" r:id="rId1"/>
    <sheet name="Sheet2" sheetId="2" r:id="rId2"/>
    <sheet name="Sheet3" sheetId="3" r:id="rId3"/>
  </sheets>
  <definedNames>
    <definedName name="_GoBack" localSheetId="0">Sheet1!$N$69</definedName>
  </definedNames>
  <calcPr calcId="145621"/>
</workbook>
</file>

<file path=xl/calcChain.xml><?xml version="1.0" encoding="utf-8"?>
<calcChain xmlns="http://schemas.openxmlformats.org/spreadsheetml/2006/main">
  <c r="H247" i="1" l="1"/>
  <c r="E57" i="2" l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87" i="1"/>
  <c r="F249" i="1"/>
  <c r="F244" i="1"/>
  <c r="F223" i="1"/>
  <c r="F186" i="1"/>
  <c r="F173" i="1"/>
  <c r="F149" i="1"/>
  <c r="F82" i="1"/>
  <c r="H149" i="1" l="1"/>
  <c r="F228" i="1"/>
  <c r="H227" i="1" l="1"/>
  <c r="H73" i="1"/>
  <c r="H59" i="1"/>
  <c r="H56" i="1"/>
  <c r="H54" i="1"/>
  <c r="H42" i="1"/>
  <c r="H41" i="1"/>
  <c r="H40" i="1"/>
  <c r="H39" i="1"/>
  <c r="H38" i="1"/>
  <c r="H36" i="1"/>
  <c r="H35" i="1"/>
  <c r="H34" i="1"/>
  <c r="H33" i="1"/>
  <c r="H32" i="1"/>
  <c r="H177" i="1"/>
  <c r="H178" i="1"/>
  <c r="H179" i="1"/>
  <c r="H180" i="1"/>
  <c r="H181" i="1"/>
  <c r="H182" i="1"/>
  <c r="H183" i="1"/>
  <c r="H184" i="1"/>
  <c r="H185" i="1"/>
  <c r="H176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189" i="1"/>
  <c r="H223" i="1" s="1"/>
  <c r="H243" i="1"/>
  <c r="H71" i="1"/>
  <c r="H70" i="1"/>
  <c r="H69" i="1"/>
  <c r="H68" i="1"/>
  <c r="H67" i="1"/>
  <c r="H66" i="1"/>
  <c r="H65" i="1"/>
  <c r="H64" i="1"/>
  <c r="H63" i="1"/>
  <c r="H62" i="1"/>
  <c r="H61" i="1"/>
  <c r="H60" i="1"/>
  <c r="H81" i="1"/>
  <c r="H80" i="1"/>
  <c r="H79" i="1"/>
  <c r="H78" i="1"/>
  <c r="H77" i="1"/>
  <c r="H76" i="1"/>
  <c r="H75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86" i="1" l="1"/>
  <c r="H173" i="1"/>
  <c r="H233" i="1"/>
  <c r="H234" i="1"/>
  <c r="H235" i="1"/>
  <c r="H236" i="1"/>
  <c r="H237" i="1"/>
  <c r="H238" i="1"/>
  <c r="H239" i="1"/>
  <c r="H240" i="1"/>
  <c r="H241" i="1"/>
  <c r="H242" i="1"/>
  <c r="H232" i="1"/>
  <c r="H37" i="1"/>
  <c r="H43" i="1"/>
  <c r="H44" i="1"/>
  <c r="H45" i="1"/>
  <c r="H46" i="1"/>
  <c r="H47" i="1"/>
  <c r="H48" i="1"/>
  <c r="H49" i="1"/>
  <c r="H50" i="1"/>
  <c r="H51" i="1"/>
  <c r="H52" i="1"/>
  <c r="H53" i="1"/>
  <c r="H55" i="1"/>
  <c r="H57" i="1"/>
  <c r="H58" i="1"/>
  <c r="H72" i="1"/>
  <c r="H74" i="1"/>
  <c r="H244" i="1" l="1"/>
  <c r="H82" i="1"/>
  <c r="H248" i="1"/>
  <c r="H249" i="1" s="1"/>
  <c r="H226" i="1"/>
  <c r="H228" i="1" s="1"/>
  <c r="H253" i="1" l="1"/>
  <c r="H254" i="1" s="1"/>
  <c r="H255" i="1" s="1"/>
</calcChain>
</file>

<file path=xl/sharedStrings.xml><?xml version="1.0" encoding="utf-8"?>
<sst xmlns="http://schemas.openxmlformats.org/spreadsheetml/2006/main" count="707" uniqueCount="251">
  <si>
    <t>UŽSAKOVAS:</t>
  </si>
  <si>
    <t>RANGOVAS:</t>
  </si>
  <si>
    <t>UAB "GRINDA"</t>
  </si>
  <si>
    <t>Darbų</t>
  </si>
  <si>
    <t>Mato</t>
  </si>
  <si>
    <t>Nr.</t>
  </si>
  <si>
    <t>Resursas</t>
  </si>
  <si>
    <t>pavadinimas</t>
  </si>
  <si>
    <t>vnt</t>
  </si>
  <si>
    <t>Kiekis</t>
  </si>
  <si>
    <t>Viso:</t>
  </si>
  <si>
    <t>Įm. PVM kodas LT 201530410, įm. kodas 120153047</t>
  </si>
  <si>
    <t>Eil.</t>
  </si>
  <si>
    <t>Kaina,</t>
  </si>
  <si>
    <t>Viso,</t>
  </si>
  <si>
    <t xml:space="preserve">Naftos produktais užterštų vietų utilizavimas </t>
  </si>
  <si>
    <t>VILNIAUS MIESTO SAVIVALDYBĖS ADMINISTRACIJOS</t>
  </si>
  <si>
    <t>Konstitucijos pr. 3, LT - 03609 Vilnius</t>
  </si>
  <si>
    <t>Įm. kodas 188710061</t>
  </si>
  <si>
    <t xml:space="preserve">Darbus atliko:                                                             </t>
  </si>
  <si>
    <t xml:space="preserve">   15F03</t>
  </si>
  <si>
    <t>IŠ VISO APMOKĖTI</t>
  </si>
  <si>
    <t>A.s.LT 91 7044 0600 0146 3742  AB "SEB bankas"</t>
  </si>
  <si>
    <t>Šulinio g/b dangčio keitimas</t>
  </si>
  <si>
    <t>Prival. pasl.</t>
  </si>
  <si>
    <t>Sąsk. faktūra</t>
  </si>
  <si>
    <t>MIESTO ŪKIO IR TRANSPORTO DEPARTAMENTAS</t>
  </si>
  <si>
    <t>vnt.</t>
  </si>
  <si>
    <t xml:space="preserve">Darbus priėmė:                                                               </t>
  </si>
  <si>
    <t>2011m. gruodžio 29d.</t>
  </si>
  <si>
    <t>Sutartis Nr. A72-2189(3.1.36-UK)</t>
  </si>
  <si>
    <t>kg.</t>
  </si>
  <si>
    <t>skystais absorbentais</t>
  </si>
  <si>
    <t>ltr.</t>
  </si>
  <si>
    <t>VER Nr.721</t>
  </si>
  <si>
    <t>m³</t>
  </si>
  <si>
    <t>Objekto pavadinimas</t>
  </si>
  <si>
    <t>VISO:</t>
  </si>
  <si>
    <t>Duobių ir išplovų užtaisymas dolomitine skalda</t>
  </si>
  <si>
    <t>Eigulių g. 32, LT-03150 Vilnius</t>
  </si>
  <si>
    <t xml:space="preserve">                                                                                       Rimantas Vizbaras</t>
  </si>
  <si>
    <t xml:space="preserve"> Eur</t>
  </si>
  <si>
    <t>Eur</t>
  </si>
  <si>
    <t>2014 m. gruodžio 10 d. Vilniaus miesto savivaldybės tarybos sprendimas Nr. 1-2176</t>
  </si>
  <si>
    <t>2015m. balandžio 23d.</t>
  </si>
  <si>
    <t>Papildomas susitarimas Nr. A72-567/15(3.1.36-AD4)</t>
  </si>
  <si>
    <t>A.s. LT76 7180 3000 1046 7627 AB Šiaulių bankas</t>
  </si>
  <si>
    <t>sausais absorbentais</t>
  </si>
  <si>
    <t>SORB 10007790</t>
  </si>
  <si>
    <t>Šulinėlių liukų, trapų keitimas</t>
  </si>
  <si>
    <t>Medžiagos ir mechanizmai, panaudoti avarinių situacijų lokalizavimui</t>
  </si>
  <si>
    <t xml:space="preserve">LN trapų grotelių pakeitimas (naujos platmasinės)  </t>
  </si>
  <si>
    <t>Pirštinės</t>
  </si>
  <si>
    <t>Maišai</t>
  </si>
  <si>
    <t>Duobių ir išplovų užtaisymas smėlio - žvyro mišiniu</t>
  </si>
  <si>
    <t>SORB 10006859</t>
  </si>
  <si>
    <t>TR Nr. 051941</t>
  </si>
  <si>
    <t>2010 m. balandžio 28 d. Vilniaus miesto savivaldybės tarybos sprendimas Nr. 1-1515</t>
  </si>
  <si>
    <t>2014 liepos 22</t>
  </si>
  <si>
    <t>1 gyv. - 4 vnt . pirštinių</t>
  </si>
  <si>
    <t>SORB 10008164</t>
  </si>
  <si>
    <t>Santariškių žiedas</t>
  </si>
  <si>
    <t>PVM 21%</t>
  </si>
  <si>
    <t xml:space="preserve">                                                               Miesto   avarinės dispečerinės tarnybos vadovas</t>
  </si>
  <si>
    <t xml:space="preserve">        2015 m. rugsėjo mėn.</t>
  </si>
  <si>
    <t>Atliktų darbų aktas  Nr. 1334/09</t>
  </si>
  <si>
    <t>Jeruzalės g. 17</t>
  </si>
  <si>
    <t>Ukmergės g. 250</t>
  </si>
  <si>
    <t>Gervėčių g. 10</t>
  </si>
  <si>
    <t>Grybo g. 34</t>
  </si>
  <si>
    <t>Šv. Stepono g. 39</t>
  </si>
  <si>
    <t xml:space="preserve">Konstitucijos pr. / Kalvarijų g. </t>
  </si>
  <si>
    <t>Oslo g. (prie viaduko link Gariūnų)</t>
  </si>
  <si>
    <t>Siesikų g. 1</t>
  </si>
  <si>
    <t>Antakalnio g. 83</t>
  </si>
  <si>
    <t>Gelvonų g. / Ozo g. sankryža</t>
  </si>
  <si>
    <t>Dariaus ir Girėno g. (posūkis link oro uosto)</t>
  </si>
  <si>
    <t>Šaltkalvių g. 38</t>
  </si>
  <si>
    <t>Ukmergės g. (link Paribio g.)</t>
  </si>
  <si>
    <t>G. Vilko g. (po Čiurlionio g. viaduku)</t>
  </si>
  <si>
    <t>Dociškių g. 14</t>
  </si>
  <si>
    <t>Oslo g. 12</t>
  </si>
  <si>
    <t>Gedimino pr. / Jogailos g. sankryža</t>
  </si>
  <si>
    <t>D. Gerbutavičiaus g. 1</t>
  </si>
  <si>
    <t>Žirmūnų g. 102</t>
  </si>
  <si>
    <t>Mokyklos g. 8 (Grigiškėse)</t>
  </si>
  <si>
    <t>Pilaitės pr.</t>
  </si>
  <si>
    <t>Važ. nuo „Audėjo“ link Olandų g. žiedo</t>
  </si>
  <si>
    <t>Gerovės g. 29</t>
  </si>
  <si>
    <t>Panerių g. (išvažiavimas į Tūkstantmečio g.)</t>
  </si>
  <si>
    <t>G. Vilko g.  (Prie Čiurlionio g. viaduko)</t>
  </si>
  <si>
    <t>Plytinės g. 25</t>
  </si>
  <si>
    <t>Miglos g. 14</t>
  </si>
  <si>
    <t>Žirmūnų g. 72</t>
  </si>
  <si>
    <t>Viršuliškių g. 53C</t>
  </si>
  <si>
    <t>Juozapavičiaus g. 3</t>
  </si>
  <si>
    <t>Fabijoniškių g. 89</t>
  </si>
  <si>
    <t>Didlaukio g. (kylant į kalną, nuo Kalvarijų g.)</t>
  </si>
  <si>
    <t>Višinskio g. 27</t>
  </si>
  <si>
    <t>Kolektyvo g. 34</t>
  </si>
  <si>
    <t>Panerių g.33</t>
  </si>
  <si>
    <t>Kareivių g. / Verkių g. sankryža</t>
  </si>
  <si>
    <t>Filaretų g.60</t>
  </si>
  <si>
    <t>Geležinio Vilko g. 6A</t>
  </si>
  <si>
    <t>I. Šimulionio g. 4</t>
  </si>
  <si>
    <t>Antakalnio g. 44</t>
  </si>
  <si>
    <t>Žirnių g. (link Liepkalnio g., prie posūkio į IKEA)</t>
  </si>
  <si>
    <t>Rasų g. prie sankryža su Ribiškių Didžioji g.</t>
  </si>
  <si>
    <t>Minties g. 26</t>
  </si>
  <si>
    <t>Lvovo g. / Konstitucijos pr.</t>
  </si>
  <si>
    <t>P. Vileišio g. 3A</t>
  </si>
  <si>
    <t>Sodų g. / V. Šopeno g. sankryža</t>
  </si>
  <si>
    <t>Erfurto g. 36</t>
  </si>
  <si>
    <t>Mindaugo g. 25</t>
  </si>
  <si>
    <t>Liepkalnio g. (netoli geležinkelio pervažos)</t>
  </si>
  <si>
    <t>R. Jankausko g. 5</t>
  </si>
  <si>
    <t>Brolių g. 4, link Dariaus ir Girėno g.</t>
  </si>
  <si>
    <t>Vakarinis aplinkkelis, ant viaduko link Pilaitės</t>
  </si>
  <si>
    <t>Žadeikos 1A</t>
  </si>
  <si>
    <t>Pilaitės pr. važiuojant link centro</t>
  </si>
  <si>
    <t>Olandų g. 57</t>
  </si>
  <si>
    <t>Ukmergės g. (leidžiantis nuo kalno, link Paribio g.)</t>
  </si>
  <si>
    <t>G. Vilko g. (po Čiurlionio viaduku)</t>
  </si>
  <si>
    <t>Adutiškio g. 5</t>
  </si>
  <si>
    <t>Žirnių g. 17</t>
  </si>
  <si>
    <t>Gedimino pr./ Jogailos g. sankryža</t>
  </si>
  <si>
    <t>Rygos g. 11</t>
  </si>
  <si>
    <t>Eišiškių pl. 8</t>
  </si>
  <si>
    <t>Savanorių pr. 270</t>
  </si>
  <si>
    <t>Liepkalnio g. (neprivažiavus gel. pervažos)</t>
  </si>
  <si>
    <t>Gariūnų g. 68</t>
  </si>
  <si>
    <t>Panerių g. (išvažiavimas  Tūkstantmečio g.)</t>
  </si>
  <si>
    <t>G. Vilko g.  (prie Čiurlionio g. viaduko)</t>
  </si>
  <si>
    <t>Įsruties g. 16</t>
  </si>
  <si>
    <t>Architektų g. 12</t>
  </si>
  <si>
    <t>Mažvydo g. 10</t>
  </si>
  <si>
    <t xml:space="preserve">Valakampių tiltas link </t>
  </si>
  <si>
    <t>Žirmūnų g. / Kareivių g. sankryža</t>
  </si>
  <si>
    <t>A. Juozapavičiaus g. 3</t>
  </si>
  <si>
    <t>Žirmūnų g. (prie ,,Rimi“)</t>
  </si>
  <si>
    <t>P. Višinskio g. 27</t>
  </si>
  <si>
    <t>Savanorių pr. 178</t>
  </si>
  <si>
    <t>S. Batoro g. / Dūmų g. sankryža</t>
  </si>
  <si>
    <t>Konstitucijos pr., priešais „Swedbank“  pastatą</t>
  </si>
  <si>
    <t>Taikos g. / Rygos g. sankryža</t>
  </si>
  <si>
    <t>Savanorių pr. / Riovonių  g. sankryža</t>
  </si>
  <si>
    <t>Panerių g. 33</t>
  </si>
  <si>
    <t>Filaretų g. 60</t>
  </si>
  <si>
    <t>S. Stanevičiaus g. 43</t>
  </si>
  <si>
    <t>Žirnių g. link Liepkalnio g., prie posūkio į IKEA)</t>
  </si>
  <si>
    <t>Tuskulėnų g. 66</t>
  </si>
  <si>
    <t>Čiobiškio g. 6</t>
  </si>
  <si>
    <t>Švitrigailos g. (prie ,,Neste“ degalinės)</t>
  </si>
  <si>
    <t>J. Kubiliaus g. / P. Lukšio sankryža</t>
  </si>
  <si>
    <t>Lvovo / Konstitucijos pr.</t>
  </si>
  <si>
    <t>Asanavičiūtės g. 17</t>
  </si>
  <si>
    <t>Oslo g. link Gariūnų</t>
  </si>
  <si>
    <t>A. Kojelavičiaus g.</t>
  </si>
  <si>
    <t>Minsko pl. (už ,,Maxima“, link Nemėžio)</t>
  </si>
  <si>
    <t>Žarijų g.</t>
  </si>
  <si>
    <t>Jaunystės g. 169, 184, 186</t>
  </si>
  <si>
    <t>S. Batoro g. (300m. iki geležinkelio tilto)</t>
  </si>
  <si>
    <t>Juodasis kelias 2</t>
  </si>
  <si>
    <t>Panerių g.</t>
  </si>
  <si>
    <t>Birbynių g.4</t>
  </si>
  <si>
    <t>P. Vileišio g. 16</t>
  </si>
  <si>
    <t>Skaidiškių g.</t>
  </si>
  <si>
    <t>B. Sruogos g. / Žirgo g. sankryža, link miškelio</t>
  </si>
  <si>
    <t>Šiaurės g.3</t>
  </si>
  <si>
    <t>Vytenio g.31</t>
  </si>
  <si>
    <t>Metalo g. nuo Nr. 19 iki Nr. 19A</t>
  </si>
  <si>
    <t>S. Batoro g. (važiuojant link N. Vilnios)</t>
  </si>
  <si>
    <t>Tyzenhauzų g.18</t>
  </si>
  <si>
    <t>Pavilnionių g., ties posūkiu į Gineitiškes</t>
  </si>
  <si>
    <t>Jaunystės g. 184, 186, 188</t>
  </si>
  <si>
    <t>Lyglaukių g. 2-6</t>
  </si>
  <si>
    <t>Minsko pl. (už ,,Maxima“ link Nemėžio)</t>
  </si>
  <si>
    <t>Buivydiškių g.2</t>
  </si>
  <si>
    <t>Bokšto g. / Savičiaus g.</t>
  </si>
  <si>
    <t>Birutės g. 20A</t>
  </si>
  <si>
    <t>Gedimino pr./ Jogailos g. sankrža</t>
  </si>
  <si>
    <t>Taikos g.260</t>
  </si>
  <si>
    <t>Žolyno g.2</t>
  </si>
  <si>
    <t>Buivydiškių g. 53a</t>
  </si>
  <si>
    <t>Taikos g. 158</t>
  </si>
  <si>
    <t>Dzūkų g. 75</t>
  </si>
  <si>
    <t>Tujų g. 5</t>
  </si>
  <si>
    <t>Ąžuolyno g. 10</t>
  </si>
  <si>
    <t>Upės g.  (po tiltu link Žvėryno)</t>
  </si>
  <si>
    <t>Pelesos g. 3</t>
  </si>
  <si>
    <t>Panevėžio g. 28</t>
  </si>
  <si>
    <t>Gedvydžių g. 35</t>
  </si>
  <si>
    <t>Kapsų g. 2A</t>
  </si>
  <si>
    <t>Draugystės g. 19</t>
  </si>
  <si>
    <t>Draugystės g. 46</t>
  </si>
  <si>
    <t>Miškinių g. po tiltu</t>
  </si>
  <si>
    <t>Brolių g.14</t>
  </si>
  <si>
    <t xml:space="preserve">L. Giros g. 8 </t>
  </si>
  <si>
    <t>Genių g. 17A</t>
  </si>
  <si>
    <t>Kapsų g. 26</t>
  </si>
  <si>
    <t>Kapsų g. 28</t>
  </si>
  <si>
    <t>Kapsų g. 9</t>
  </si>
  <si>
    <t>Pelesos g. 3 link Liepkalnio g.</t>
  </si>
  <si>
    <t>L. Giros g. 82</t>
  </si>
  <si>
    <t>Taikos g. 162</t>
  </si>
  <si>
    <t>Dunojaus g. 20</t>
  </si>
  <si>
    <t>Basanavičiaus. 36</t>
  </si>
  <si>
    <t>V. A. Graičiūno g. 8</t>
  </si>
  <si>
    <t>M. Šleževičiaus g. 7</t>
  </si>
  <si>
    <t>Upės g. 21</t>
  </si>
  <si>
    <t>Mokslininkų g., link Bajorų prie autoserviso</t>
  </si>
  <si>
    <t>Lūžių g. (priešais Maxima)</t>
  </si>
  <si>
    <t>V. A. Graičiūno g. 22</t>
  </si>
  <si>
    <t>Papilėnų g. 7</t>
  </si>
  <si>
    <t>Dariaus ir Girėno g. 107</t>
  </si>
  <si>
    <t>Sukilėlių g. (po Drujos g. viaduku)</t>
  </si>
  <si>
    <t xml:space="preserve">J. Basanavičiaus g. 36 </t>
  </si>
  <si>
    <t>Olandų g. / Filaretų g.</t>
  </si>
  <si>
    <t>Perlojos g. / Kaminkelio g. sankryža</t>
  </si>
  <si>
    <t>Oslo g., priešais autocentro ,,Hyundai“ link Gariūnų,  vejoje</t>
  </si>
  <si>
    <t>Gerosios Vilties g. 18</t>
  </si>
  <si>
    <t>Genių g. 21</t>
  </si>
  <si>
    <t>Taikos g. 47</t>
  </si>
  <si>
    <t>Kirtimų g., netoli viaduko, vejoje</t>
  </si>
  <si>
    <t>V. Graičiūno g. 2, vejoje</t>
  </si>
  <si>
    <t>Linksmoji g. tarp Nr. 63 ir Nr. 65</t>
  </si>
  <si>
    <t>Geležinkelio g. 7A</t>
  </si>
  <si>
    <t>P. Vileišio g. 28</t>
  </si>
  <si>
    <t>Taikos g.107</t>
  </si>
  <si>
    <t>Pilaitės pr. (už ,,Lukoil“ degalinės)</t>
  </si>
  <si>
    <t>Nugaišusių gyvūnų 16 vnt. surinkimas ir nuvežimas į Benamių gyvūnų sanitarinę tarnybą</t>
  </si>
  <si>
    <t>GS 12 Nr. 15698</t>
  </si>
  <si>
    <t xml:space="preserve">SF-VP03 Nr. 318568 </t>
  </si>
  <si>
    <t>SORB 10007904</t>
  </si>
  <si>
    <t xml:space="preserve">PLA Nr. 1005454 </t>
  </si>
  <si>
    <t>Kalk. Nr. 20/2014</t>
  </si>
  <si>
    <t>GKG NR. 3780159</t>
  </si>
  <si>
    <t>(0,9992)</t>
  </si>
  <si>
    <t>2012 10 10</t>
  </si>
  <si>
    <t>2015 gegužes 27</t>
  </si>
  <si>
    <t>SORB 1007790</t>
  </si>
  <si>
    <t xml:space="preserve"> </t>
  </si>
  <si>
    <t>2015 04 14</t>
  </si>
  <si>
    <t>2015 08 03</t>
  </si>
  <si>
    <t>2014 m spalio 31 d.</t>
  </si>
  <si>
    <t>Maišai  ----- 2015 04 15</t>
  </si>
  <si>
    <t>Pirštinės -----2015 08 04</t>
  </si>
  <si>
    <t>2015 07 30</t>
  </si>
  <si>
    <t>0.0619 x 64 = 3.9616</t>
  </si>
  <si>
    <t>0.06 x 64 = 3.84</t>
  </si>
  <si>
    <r>
      <t>0.0019 x 64 =0.</t>
    </r>
    <r>
      <rPr>
        <b/>
        <sz val="10"/>
        <rFont val="Times New Roman"/>
        <family val="1"/>
        <charset val="186"/>
      </rPr>
      <t>12</t>
    </r>
    <r>
      <rPr>
        <sz val="10"/>
        <rFont val="Times New Roman"/>
        <family val="1"/>
        <charset val="186"/>
      </rPr>
      <t>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</si>
</sst>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;[Red]0.00"/>
    <numFmt numFmtId="166" formatCode="#,##0.00\ [$€-1];[Red]\-#,##0.00\ [$€-1]"/>
    <numFmt numFmtId="168" formatCode="0.0000"/>
  </numFmts>
  <fonts count="27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9"/>
      <name val="Times New Roman"/>
      <family val="1"/>
      <charset val="186"/>
    </font>
    <font>
      <b/>
      <sz val="9"/>
      <name val="Times New Roman"/>
      <family val="1"/>
      <charset val="186"/>
    </font>
    <font>
      <b/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1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color theme="1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0"/>
      <color theme="9" tint="-0.249977111117893"/>
      <name val="Times New Roman"/>
      <family val="1"/>
      <charset val="186"/>
    </font>
    <font>
      <b/>
      <sz val="10"/>
      <color theme="9" tint="-0.249977111117893"/>
      <name val="Times New Roman"/>
      <family val="1"/>
      <charset val="186"/>
    </font>
    <font>
      <sz val="11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color theme="9"/>
      <name val="Times New Roman"/>
      <family val="1"/>
      <charset val="186"/>
    </font>
    <font>
      <b/>
      <sz val="10"/>
      <color theme="9"/>
      <name val="Times New Roman"/>
      <family val="1"/>
      <charset val="186"/>
    </font>
    <font>
      <sz val="10"/>
      <color theme="5" tint="-0.249977111117893"/>
      <name val="Times New Roman"/>
      <family val="1"/>
      <charset val="186"/>
    </font>
    <font>
      <b/>
      <sz val="10"/>
      <color theme="5" tint="-0.249977111117893"/>
      <name val="Times New Roman"/>
      <family val="1"/>
      <charset val="186"/>
    </font>
    <font>
      <b/>
      <sz val="10"/>
      <color rgb="FFFF0000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11"/>
      <color rgb="FFFF0000"/>
      <name val="Times New Roman"/>
      <family val="1"/>
      <charset val="186"/>
    </font>
    <font>
      <i/>
      <sz val="7"/>
      <name val="Times New Roman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83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2" fontId="2" fillId="0" borderId="1" xfId="0" applyNumberFormat="1" applyFont="1" applyBorder="1"/>
    <xf numFmtId="2" fontId="3" fillId="0" borderId="1" xfId="0" applyNumberFormat="1" applyFont="1" applyBorder="1"/>
    <xf numFmtId="0" fontId="2" fillId="0" borderId="0" xfId="0" applyFont="1"/>
    <xf numFmtId="0" fontId="4" fillId="0" borderId="0" xfId="2" applyFont="1"/>
    <xf numFmtId="0" fontId="3" fillId="0" borderId="0" xfId="0" applyFont="1" applyBorder="1"/>
    <xf numFmtId="0" fontId="5" fillId="0" borderId="0" xfId="0" applyFont="1" applyAlignment="1">
      <alignment horizontal="left"/>
    </xf>
    <xf numFmtId="2" fontId="3" fillId="0" borderId="1" xfId="0" applyNumberFormat="1" applyFont="1" applyBorder="1" applyAlignment="1">
      <alignment horizontal="right"/>
    </xf>
    <xf numFmtId="0" fontId="2" fillId="0" borderId="2" xfId="0" applyFont="1" applyBorder="1"/>
    <xf numFmtId="2" fontId="3" fillId="0" borderId="2" xfId="0" applyNumberFormat="1" applyFont="1" applyBorder="1"/>
    <xf numFmtId="165" fontId="2" fillId="0" borderId="1" xfId="0" applyNumberFormat="1" applyFont="1" applyBorder="1"/>
    <xf numFmtId="2" fontId="3" fillId="0" borderId="1" xfId="0" applyNumberFormat="1" applyFont="1" applyBorder="1" applyAlignment="1"/>
    <xf numFmtId="0" fontId="6" fillId="0" borderId="0" xfId="0" quotePrefix="1" applyFont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2" fontId="2" fillId="0" borderId="4" xfId="0" applyNumberFormat="1" applyFont="1" applyBorder="1"/>
    <xf numFmtId="2" fontId="2" fillId="0" borderId="4" xfId="0" applyNumberFormat="1" applyFont="1" applyBorder="1" applyAlignment="1"/>
    <xf numFmtId="14" fontId="2" fillId="0" borderId="0" xfId="1" applyNumberFormat="1" applyFont="1" applyBorder="1"/>
    <xf numFmtId="0" fontId="2" fillId="0" borderId="0" xfId="1" applyFont="1" applyBorder="1"/>
    <xf numFmtId="0" fontId="2" fillId="0" borderId="0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2" fillId="0" borderId="0" xfId="0" applyNumberFormat="1" applyFont="1"/>
    <xf numFmtId="0" fontId="8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7" fillId="0" borderId="0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2" fontId="3" fillId="0" borderId="1" xfId="0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right" vertical="center"/>
    </xf>
    <xf numFmtId="2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Fill="1" applyBorder="1" applyAlignment="1">
      <alignment horizontal="right" vertical="top"/>
    </xf>
    <xf numFmtId="2" fontId="2" fillId="0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Fill="1" applyBorder="1" applyAlignment="1">
      <alignment horizontal="right" vertical="center"/>
    </xf>
    <xf numFmtId="2" fontId="2" fillId="0" borderId="4" xfId="0" applyNumberFormat="1" applyFont="1" applyFill="1" applyBorder="1" applyAlignment="1">
      <alignment vertical="center"/>
    </xf>
    <xf numFmtId="2" fontId="3" fillId="0" borderId="1" xfId="0" applyNumberFormat="1" applyFont="1" applyFill="1" applyBorder="1"/>
    <xf numFmtId="2" fontId="7" fillId="0" borderId="4" xfId="0" applyNumberFormat="1" applyFont="1" applyFill="1" applyBorder="1" applyAlignment="1">
      <alignment horizontal="right" vertical="top"/>
    </xf>
    <xf numFmtId="2" fontId="3" fillId="0" borderId="4" xfId="0" applyNumberFormat="1" applyFont="1" applyFill="1" applyBorder="1" applyAlignment="1">
      <alignment horizontal="right" vertical="center"/>
    </xf>
    <xf numFmtId="0" fontId="10" fillId="0" borderId="1" xfId="0" applyFont="1" applyBorder="1" applyAlignment="1">
      <alignment horizontal="left" wrapText="1"/>
    </xf>
    <xf numFmtId="0" fontId="10" fillId="0" borderId="4" xfId="0" applyFont="1" applyBorder="1" applyAlignment="1">
      <alignment horizontal="right"/>
    </xf>
    <xf numFmtId="2" fontId="3" fillId="0" borderId="4" xfId="0" applyNumberFormat="1" applyFont="1" applyFill="1" applyBorder="1" applyAlignment="1"/>
    <xf numFmtId="2" fontId="7" fillId="0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/>
    <xf numFmtId="2" fontId="3" fillId="0" borderId="0" xfId="0" applyNumberFormat="1" applyFont="1" applyFill="1" applyBorder="1"/>
    <xf numFmtId="0" fontId="7" fillId="0" borderId="1" xfId="0" applyFont="1" applyBorder="1" applyAlignment="1">
      <alignment horizontal="center" wrapText="1"/>
    </xf>
    <xf numFmtId="164" fontId="13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 wrapText="1"/>
    </xf>
    <xf numFmtId="165" fontId="14" fillId="0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right"/>
    </xf>
    <xf numFmtId="2" fontId="14" fillId="0" borderId="1" xfId="0" applyNumberFormat="1" applyFont="1" applyBorder="1"/>
    <xf numFmtId="164" fontId="14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/>
    <xf numFmtId="164" fontId="14" fillId="0" borderId="1" xfId="0" applyNumberFormat="1" applyFont="1" applyBorder="1"/>
    <xf numFmtId="0" fontId="13" fillId="0" borderId="2" xfId="0" applyFont="1" applyBorder="1"/>
    <xf numFmtId="2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wrapText="1"/>
    </xf>
    <xf numFmtId="165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right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" fillId="0" borderId="0" xfId="0" applyFont="1" applyBorder="1" applyAlignment="1">
      <alignment horizontal="center" vertical="top"/>
    </xf>
    <xf numFmtId="0" fontId="9" fillId="0" borderId="1" xfId="0" applyFont="1" applyBorder="1" applyAlignment="1">
      <alignment vertical="center" wrapText="1"/>
    </xf>
    <xf numFmtId="0" fontId="11" fillId="0" borderId="3" xfId="0" applyFont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3" fillId="0" borderId="0" xfId="0" applyFont="1" applyAlignment="1"/>
    <xf numFmtId="0" fontId="4" fillId="0" borderId="0" xfId="0" applyFont="1"/>
    <xf numFmtId="2" fontId="4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Border="1" applyAlignment="1">
      <alignment horizontal="center" wrapText="1"/>
    </xf>
    <xf numFmtId="0" fontId="2" fillId="0" borderId="0" xfId="0" applyFont="1" applyBorder="1"/>
    <xf numFmtId="0" fontId="16" fillId="0" borderId="3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166" fontId="12" fillId="0" borderId="0" xfId="0" applyNumberFormat="1" applyFont="1" applyBorder="1" applyAlignment="1">
      <alignment horizontal="right"/>
    </xf>
    <xf numFmtId="0" fontId="22" fillId="0" borderId="1" xfId="0" applyFont="1" applyBorder="1" applyAlignment="1">
      <alignment horizontal="left" wrapText="1"/>
    </xf>
    <xf numFmtId="0" fontId="22" fillId="0" borderId="1" xfId="0" applyFont="1" applyBorder="1" applyAlignment="1">
      <alignment horizontal="left"/>
    </xf>
    <xf numFmtId="164" fontId="13" fillId="0" borderId="1" xfId="0" applyNumberFormat="1" applyFont="1" applyBorder="1"/>
    <xf numFmtId="0" fontId="13" fillId="0" borderId="1" xfId="0" applyFont="1" applyBorder="1"/>
    <xf numFmtId="0" fontId="3" fillId="0" borderId="2" xfId="0" applyFont="1" applyBorder="1" applyAlignment="1">
      <alignment horizontal="left"/>
    </xf>
    <xf numFmtId="2" fontId="2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8" fillId="0" borderId="0" xfId="0" applyFont="1" applyBorder="1"/>
    <xf numFmtId="0" fontId="11" fillId="0" borderId="3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2" fontId="11" fillId="0" borderId="1" xfId="0" applyNumberFormat="1" applyFont="1" applyBorder="1" applyAlignment="1">
      <alignment horizontal="right" vertical="center"/>
    </xf>
    <xf numFmtId="2" fontId="11" fillId="0" borderId="4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2" fontId="3" fillId="0" borderId="4" xfId="0" applyNumberFormat="1" applyFont="1" applyBorder="1" applyAlignment="1"/>
    <xf numFmtId="0" fontId="9" fillId="0" borderId="4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/>
    </xf>
    <xf numFmtId="0" fontId="9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9" fillId="0" borderId="3" xfId="0" applyFont="1" applyFill="1" applyBorder="1" applyAlignment="1">
      <alignment vertical="center" wrapText="1"/>
    </xf>
    <xf numFmtId="2" fontId="11" fillId="0" borderId="4" xfId="0" applyNumberFormat="1" applyFont="1" applyBorder="1" applyAlignment="1"/>
    <xf numFmtId="0" fontId="10" fillId="0" borderId="3" xfId="0" applyFont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9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/>
    <xf numFmtId="2" fontId="14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/>
    <xf numFmtId="0" fontId="3" fillId="0" borderId="0" xfId="0" applyFont="1" applyFill="1" applyBorder="1" applyAlignment="1">
      <alignment horizontal="left"/>
    </xf>
    <xf numFmtId="165" fontId="2" fillId="0" borderId="0" xfId="0" applyNumberFormat="1" applyFont="1" applyFill="1" applyBorder="1"/>
    <xf numFmtId="166" fontId="12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16" fillId="0" borderId="0" xfId="0" applyFont="1" applyFill="1" applyBorder="1"/>
    <xf numFmtId="0" fontId="19" fillId="0" borderId="0" xfId="0" applyFont="1" applyFill="1" applyBorder="1"/>
    <xf numFmtId="2" fontId="16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top"/>
    </xf>
    <xf numFmtId="166" fontId="2" fillId="0" borderId="0" xfId="0" applyNumberFormat="1" applyFont="1" applyFill="1" applyBorder="1" applyAlignment="1">
      <alignment horizontal="left"/>
    </xf>
    <xf numFmtId="165" fontId="14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/>
    <xf numFmtId="0" fontId="3" fillId="0" borderId="0" xfId="0" applyFont="1" applyFill="1" applyBorder="1"/>
    <xf numFmtId="0" fontId="23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/>
    <xf numFmtId="0" fontId="19" fillId="0" borderId="0" xfId="0" applyFont="1" applyFill="1" applyBorder="1" applyAlignment="1">
      <alignment horizontal="left" wrapText="1"/>
    </xf>
    <xf numFmtId="0" fontId="17" fillId="0" borderId="0" xfId="0" applyFont="1" applyFill="1" applyBorder="1"/>
    <xf numFmtId="2" fontId="11" fillId="0" borderId="4" xfId="0" applyNumberFormat="1" applyFont="1" applyFill="1" applyBorder="1" applyAlignment="1"/>
    <xf numFmtId="2" fontId="2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/>
    <xf numFmtId="2" fontId="16" fillId="0" borderId="1" xfId="0" applyNumberFormat="1" applyFont="1" applyBorder="1"/>
    <xf numFmtId="0" fontId="10" fillId="0" borderId="8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2" fontId="16" fillId="0" borderId="8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0" fontId="6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2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2" fillId="0" borderId="7" xfId="0" applyFont="1" applyBorder="1" applyAlignment="1">
      <alignment horizontal="left"/>
    </xf>
    <xf numFmtId="0" fontId="25" fillId="0" borderId="0" xfId="0" applyFont="1" applyFill="1" applyBorder="1" applyAlignment="1">
      <alignment horizontal="left"/>
    </xf>
    <xf numFmtId="0" fontId="25" fillId="0" borderId="0" xfId="0" applyFont="1" applyFill="1" applyBorder="1"/>
    <xf numFmtId="168" fontId="11" fillId="0" borderId="1" xfId="0" applyNumberFormat="1" applyFont="1" applyBorder="1" applyAlignment="1">
      <alignment horizontal="right" vertical="center"/>
    </xf>
    <xf numFmtId="2" fontId="2" fillId="0" borderId="4" xfId="0" applyNumberFormat="1" applyFont="1" applyBorder="1" applyAlignment="1">
      <alignment horizontal="center"/>
    </xf>
    <xf numFmtId="0" fontId="26" fillId="0" borderId="0" xfId="0" quotePrefix="1" applyFont="1" applyAlignment="1">
      <alignment horizontal="center"/>
    </xf>
    <xf numFmtId="0" fontId="3" fillId="0" borderId="0" xfId="1" applyFont="1" applyBorder="1" applyAlignment="1">
      <alignment horizontal="center" vertical="center"/>
    </xf>
  </cellXfs>
  <cellStyles count="3">
    <cellStyle name="Įprastas" xfId="0" builtinId="0"/>
    <cellStyle name="Normal_Sheet1" xfId="1"/>
    <cellStyle name="Normal_Sheet1_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66" name="Line 1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67" name="Line 2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72868" name="Line 3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69" name="Line 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70" name="Line 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71" name="Line 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72" name="Line 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73" name="Line 8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74" name="Line 9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5" name="Line 12"/>
        <xdr:cNvSpPr>
          <a:spLocks noChangeShapeType="1"/>
        </xdr:cNvSpPr>
      </xdr:nvSpPr>
      <xdr:spPr bwMode="auto">
        <a:xfrm>
          <a:off x="4943475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76" name="Line 13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77" name="Line 1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78" name="Line 1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79" name="Line 1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80" name="Line 1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255</xdr:row>
      <xdr:rowOff>0</xdr:rowOff>
    </xdr:from>
    <xdr:to>
      <xdr:col>4</xdr:col>
      <xdr:colOff>142875</xdr:colOff>
      <xdr:row>255</xdr:row>
      <xdr:rowOff>0</xdr:rowOff>
    </xdr:to>
    <xdr:sp macro="" textlink="">
      <xdr:nvSpPr>
        <xdr:cNvPr id="372881" name="Line 22"/>
        <xdr:cNvSpPr>
          <a:spLocks noChangeShapeType="1"/>
        </xdr:cNvSpPr>
      </xdr:nvSpPr>
      <xdr:spPr bwMode="auto">
        <a:xfrm>
          <a:off x="4943475" y="4325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82" name="Line 23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83" name="Line 2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84" name="Line 2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85" name="Line 2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86" name="Line 2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267</xdr:row>
      <xdr:rowOff>0</xdr:rowOff>
    </xdr:from>
    <xdr:to>
      <xdr:col>4</xdr:col>
      <xdr:colOff>142875</xdr:colOff>
      <xdr:row>267</xdr:row>
      <xdr:rowOff>0</xdr:rowOff>
    </xdr:to>
    <xdr:sp macro="" textlink="">
      <xdr:nvSpPr>
        <xdr:cNvPr id="372887" name="Line 34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236</xdr:row>
      <xdr:rowOff>0</xdr:rowOff>
    </xdr:from>
    <xdr:to>
      <xdr:col>1</xdr:col>
      <xdr:colOff>0</xdr:colOff>
      <xdr:row>236</xdr:row>
      <xdr:rowOff>0</xdr:rowOff>
    </xdr:to>
    <xdr:sp macro="" textlink="">
      <xdr:nvSpPr>
        <xdr:cNvPr id="372888" name="Line 35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236</xdr:row>
      <xdr:rowOff>0</xdr:rowOff>
    </xdr:from>
    <xdr:to>
      <xdr:col>1</xdr:col>
      <xdr:colOff>0</xdr:colOff>
      <xdr:row>236</xdr:row>
      <xdr:rowOff>0</xdr:rowOff>
    </xdr:to>
    <xdr:sp macro="" textlink="">
      <xdr:nvSpPr>
        <xdr:cNvPr id="372889" name="Line 36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236</xdr:row>
      <xdr:rowOff>0</xdr:rowOff>
    </xdr:from>
    <xdr:to>
      <xdr:col>1</xdr:col>
      <xdr:colOff>0</xdr:colOff>
      <xdr:row>236</xdr:row>
      <xdr:rowOff>0</xdr:rowOff>
    </xdr:to>
    <xdr:sp macro="" textlink="">
      <xdr:nvSpPr>
        <xdr:cNvPr id="372890" name="Line 37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532</xdr:row>
      <xdr:rowOff>0</xdr:rowOff>
    </xdr:from>
    <xdr:to>
      <xdr:col>1</xdr:col>
      <xdr:colOff>0</xdr:colOff>
      <xdr:row>532</xdr:row>
      <xdr:rowOff>0</xdr:rowOff>
    </xdr:to>
    <xdr:sp macro="" textlink="">
      <xdr:nvSpPr>
        <xdr:cNvPr id="372891" name="Line 38"/>
        <xdr:cNvSpPr>
          <a:spLocks noChangeShapeType="1"/>
        </xdr:cNvSpPr>
      </xdr:nvSpPr>
      <xdr:spPr bwMode="auto">
        <a:xfrm>
          <a:off x="0" y="9668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532</xdr:row>
      <xdr:rowOff>0</xdr:rowOff>
    </xdr:from>
    <xdr:to>
      <xdr:col>1</xdr:col>
      <xdr:colOff>0</xdr:colOff>
      <xdr:row>532</xdr:row>
      <xdr:rowOff>0</xdr:rowOff>
    </xdr:to>
    <xdr:sp macro="" textlink="">
      <xdr:nvSpPr>
        <xdr:cNvPr id="372892" name="Line 39"/>
        <xdr:cNvSpPr>
          <a:spLocks noChangeShapeType="1"/>
        </xdr:cNvSpPr>
      </xdr:nvSpPr>
      <xdr:spPr bwMode="auto">
        <a:xfrm>
          <a:off x="0" y="9668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710</xdr:row>
      <xdr:rowOff>0</xdr:rowOff>
    </xdr:from>
    <xdr:to>
      <xdr:col>1</xdr:col>
      <xdr:colOff>0</xdr:colOff>
      <xdr:row>710</xdr:row>
      <xdr:rowOff>0</xdr:rowOff>
    </xdr:to>
    <xdr:sp macro="" textlink="">
      <xdr:nvSpPr>
        <xdr:cNvPr id="372893" name="Line 40"/>
        <xdr:cNvSpPr>
          <a:spLocks noChangeShapeType="1"/>
        </xdr:cNvSpPr>
      </xdr:nvSpPr>
      <xdr:spPr bwMode="auto">
        <a:xfrm>
          <a:off x="0" y="12551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710</xdr:row>
      <xdr:rowOff>0</xdr:rowOff>
    </xdr:from>
    <xdr:to>
      <xdr:col>1</xdr:col>
      <xdr:colOff>0</xdr:colOff>
      <xdr:row>710</xdr:row>
      <xdr:rowOff>0</xdr:rowOff>
    </xdr:to>
    <xdr:sp macro="" textlink="">
      <xdr:nvSpPr>
        <xdr:cNvPr id="372894" name="Line 41"/>
        <xdr:cNvSpPr>
          <a:spLocks noChangeShapeType="1"/>
        </xdr:cNvSpPr>
      </xdr:nvSpPr>
      <xdr:spPr bwMode="auto">
        <a:xfrm>
          <a:off x="0" y="12551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267</xdr:row>
      <xdr:rowOff>0</xdr:rowOff>
    </xdr:from>
    <xdr:to>
      <xdr:col>4</xdr:col>
      <xdr:colOff>142875</xdr:colOff>
      <xdr:row>267</xdr:row>
      <xdr:rowOff>0</xdr:rowOff>
    </xdr:to>
    <xdr:sp macro="" textlink="">
      <xdr:nvSpPr>
        <xdr:cNvPr id="372895" name="Line 56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267</xdr:row>
      <xdr:rowOff>0</xdr:rowOff>
    </xdr:from>
    <xdr:to>
      <xdr:col>4</xdr:col>
      <xdr:colOff>142875</xdr:colOff>
      <xdr:row>267</xdr:row>
      <xdr:rowOff>0</xdr:rowOff>
    </xdr:to>
    <xdr:sp macro="" textlink="">
      <xdr:nvSpPr>
        <xdr:cNvPr id="372896" name="Line 57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267</xdr:row>
      <xdr:rowOff>0</xdr:rowOff>
    </xdr:from>
    <xdr:to>
      <xdr:col>4</xdr:col>
      <xdr:colOff>142875</xdr:colOff>
      <xdr:row>267</xdr:row>
      <xdr:rowOff>0</xdr:rowOff>
    </xdr:to>
    <xdr:sp macro="" textlink="">
      <xdr:nvSpPr>
        <xdr:cNvPr id="372897" name="Line 58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267</xdr:row>
      <xdr:rowOff>0</xdr:rowOff>
    </xdr:from>
    <xdr:to>
      <xdr:col>4</xdr:col>
      <xdr:colOff>142875</xdr:colOff>
      <xdr:row>267</xdr:row>
      <xdr:rowOff>0</xdr:rowOff>
    </xdr:to>
    <xdr:sp macro="" textlink="">
      <xdr:nvSpPr>
        <xdr:cNvPr id="372898" name="Line 59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267</xdr:row>
      <xdr:rowOff>0</xdr:rowOff>
    </xdr:from>
    <xdr:to>
      <xdr:col>4</xdr:col>
      <xdr:colOff>142875</xdr:colOff>
      <xdr:row>267</xdr:row>
      <xdr:rowOff>0</xdr:rowOff>
    </xdr:to>
    <xdr:sp macro="" textlink="">
      <xdr:nvSpPr>
        <xdr:cNvPr id="372899" name="Line 60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267</xdr:row>
      <xdr:rowOff>0</xdr:rowOff>
    </xdr:from>
    <xdr:to>
      <xdr:col>4</xdr:col>
      <xdr:colOff>142875</xdr:colOff>
      <xdr:row>267</xdr:row>
      <xdr:rowOff>0</xdr:rowOff>
    </xdr:to>
    <xdr:sp macro="" textlink="">
      <xdr:nvSpPr>
        <xdr:cNvPr id="372900" name="Line 61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267</xdr:row>
      <xdr:rowOff>0</xdr:rowOff>
    </xdr:from>
    <xdr:to>
      <xdr:col>4</xdr:col>
      <xdr:colOff>142875</xdr:colOff>
      <xdr:row>267</xdr:row>
      <xdr:rowOff>0</xdr:rowOff>
    </xdr:to>
    <xdr:sp macro="" textlink="">
      <xdr:nvSpPr>
        <xdr:cNvPr id="372901" name="Line 62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267</xdr:row>
      <xdr:rowOff>0</xdr:rowOff>
    </xdr:from>
    <xdr:to>
      <xdr:col>4</xdr:col>
      <xdr:colOff>142875</xdr:colOff>
      <xdr:row>267</xdr:row>
      <xdr:rowOff>0</xdr:rowOff>
    </xdr:to>
    <xdr:sp macro="" textlink="">
      <xdr:nvSpPr>
        <xdr:cNvPr id="372902" name="Line 63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267</xdr:row>
      <xdr:rowOff>0</xdr:rowOff>
    </xdr:from>
    <xdr:to>
      <xdr:col>4</xdr:col>
      <xdr:colOff>142875</xdr:colOff>
      <xdr:row>267</xdr:row>
      <xdr:rowOff>0</xdr:rowOff>
    </xdr:to>
    <xdr:sp macro="" textlink="">
      <xdr:nvSpPr>
        <xdr:cNvPr id="372903" name="Line 64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267</xdr:row>
      <xdr:rowOff>0</xdr:rowOff>
    </xdr:from>
    <xdr:to>
      <xdr:col>4</xdr:col>
      <xdr:colOff>142875</xdr:colOff>
      <xdr:row>267</xdr:row>
      <xdr:rowOff>0</xdr:rowOff>
    </xdr:to>
    <xdr:sp macro="" textlink="">
      <xdr:nvSpPr>
        <xdr:cNvPr id="372904" name="Line 65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267</xdr:row>
      <xdr:rowOff>0</xdr:rowOff>
    </xdr:from>
    <xdr:to>
      <xdr:col>4</xdr:col>
      <xdr:colOff>142875</xdr:colOff>
      <xdr:row>267</xdr:row>
      <xdr:rowOff>0</xdr:rowOff>
    </xdr:to>
    <xdr:sp macro="" textlink="">
      <xdr:nvSpPr>
        <xdr:cNvPr id="372905" name="Line 66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267</xdr:row>
      <xdr:rowOff>0</xdr:rowOff>
    </xdr:from>
    <xdr:to>
      <xdr:col>4</xdr:col>
      <xdr:colOff>142875</xdr:colOff>
      <xdr:row>267</xdr:row>
      <xdr:rowOff>0</xdr:rowOff>
    </xdr:to>
    <xdr:sp macro="" textlink="">
      <xdr:nvSpPr>
        <xdr:cNvPr id="372906" name="Line 67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07" name="Line 68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08" name="Line 69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09" name="Line 70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10" name="Line 71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11" name="Line 72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12" name="Line 73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13" name="Line 74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14" name="Line 75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15" name="Line 76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16" name="Line 77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17" name="Line 78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18" name="Line 79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19" name="Line 80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20" name="Line 81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21" name="Line 82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22" name="Line 83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23" name="Line 84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24" name="Line 85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25" name="Line 86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26" name="Line 87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27" name="Line 88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28" name="Line 89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29" name="Line 90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271</xdr:row>
      <xdr:rowOff>0</xdr:rowOff>
    </xdr:from>
    <xdr:to>
      <xdr:col>4</xdr:col>
      <xdr:colOff>142875</xdr:colOff>
      <xdr:row>271</xdr:row>
      <xdr:rowOff>0</xdr:rowOff>
    </xdr:to>
    <xdr:sp macro="" textlink="">
      <xdr:nvSpPr>
        <xdr:cNvPr id="372930" name="Line 91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0</xdr:rowOff>
    </xdr:from>
    <xdr:to>
      <xdr:col>3</xdr:col>
      <xdr:colOff>142875</xdr:colOff>
      <xdr:row>1</xdr:row>
      <xdr:rowOff>0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4991100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59</xdr:row>
      <xdr:rowOff>0</xdr:rowOff>
    </xdr:from>
    <xdr:to>
      <xdr:col>3</xdr:col>
      <xdr:colOff>142875</xdr:colOff>
      <xdr:row>59</xdr:row>
      <xdr:rowOff>0</xdr:rowOff>
    </xdr:to>
    <xdr:sp macro="" textlink="">
      <xdr:nvSpPr>
        <xdr:cNvPr id="3" name="Line 22"/>
        <xdr:cNvSpPr>
          <a:spLocks noChangeShapeType="1"/>
        </xdr:cNvSpPr>
      </xdr:nvSpPr>
      <xdr:spPr bwMode="auto">
        <a:xfrm>
          <a:off x="4991100" y="45739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71</xdr:row>
      <xdr:rowOff>0</xdr:rowOff>
    </xdr:from>
    <xdr:to>
      <xdr:col>3</xdr:col>
      <xdr:colOff>142875</xdr:colOff>
      <xdr:row>71</xdr:row>
      <xdr:rowOff>0</xdr:rowOff>
    </xdr:to>
    <xdr:sp macro="" textlink="">
      <xdr:nvSpPr>
        <xdr:cNvPr id="4" name="Line 34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71</xdr:row>
      <xdr:rowOff>0</xdr:rowOff>
    </xdr:from>
    <xdr:to>
      <xdr:col>3</xdr:col>
      <xdr:colOff>142875</xdr:colOff>
      <xdr:row>71</xdr:row>
      <xdr:rowOff>0</xdr:rowOff>
    </xdr:to>
    <xdr:sp macro="" textlink="">
      <xdr:nvSpPr>
        <xdr:cNvPr id="5" name="Line 56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71</xdr:row>
      <xdr:rowOff>0</xdr:rowOff>
    </xdr:from>
    <xdr:to>
      <xdr:col>3</xdr:col>
      <xdr:colOff>142875</xdr:colOff>
      <xdr:row>71</xdr:row>
      <xdr:rowOff>0</xdr:rowOff>
    </xdr:to>
    <xdr:sp macro="" textlink="">
      <xdr:nvSpPr>
        <xdr:cNvPr id="6" name="Line 57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71</xdr:row>
      <xdr:rowOff>0</xdr:rowOff>
    </xdr:from>
    <xdr:to>
      <xdr:col>3</xdr:col>
      <xdr:colOff>142875</xdr:colOff>
      <xdr:row>71</xdr:row>
      <xdr:rowOff>0</xdr:rowOff>
    </xdr:to>
    <xdr:sp macro="" textlink="">
      <xdr:nvSpPr>
        <xdr:cNvPr id="7" name="Line 58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71</xdr:row>
      <xdr:rowOff>0</xdr:rowOff>
    </xdr:from>
    <xdr:to>
      <xdr:col>3</xdr:col>
      <xdr:colOff>142875</xdr:colOff>
      <xdr:row>71</xdr:row>
      <xdr:rowOff>0</xdr:rowOff>
    </xdr:to>
    <xdr:sp macro="" textlink="">
      <xdr:nvSpPr>
        <xdr:cNvPr id="8" name="Line 59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71</xdr:row>
      <xdr:rowOff>0</xdr:rowOff>
    </xdr:from>
    <xdr:to>
      <xdr:col>3</xdr:col>
      <xdr:colOff>142875</xdr:colOff>
      <xdr:row>71</xdr:row>
      <xdr:rowOff>0</xdr:rowOff>
    </xdr:to>
    <xdr:sp macro="" textlink="">
      <xdr:nvSpPr>
        <xdr:cNvPr id="9" name="Line 60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71</xdr:row>
      <xdr:rowOff>0</xdr:rowOff>
    </xdr:from>
    <xdr:to>
      <xdr:col>3</xdr:col>
      <xdr:colOff>142875</xdr:colOff>
      <xdr:row>71</xdr:row>
      <xdr:rowOff>0</xdr:rowOff>
    </xdr:to>
    <xdr:sp macro="" textlink="">
      <xdr:nvSpPr>
        <xdr:cNvPr id="10" name="Line 61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71</xdr:row>
      <xdr:rowOff>0</xdr:rowOff>
    </xdr:from>
    <xdr:to>
      <xdr:col>3</xdr:col>
      <xdr:colOff>142875</xdr:colOff>
      <xdr:row>71</xdr:row>
      <xdr:rowOff>0</xdr:rowOff>
    </xdr:to>
    <xdr:sp macro="" textlink="">
      <xdr:nvSpPr>
        <xdr:cNvPr id="11" name="Line 62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71</xdr:row>
      <xdr:rowOff>0</xdr:rowOff>
    </xdr:from>
    <xdr:to>
      <xdr:col>3</xdr:col>
      <xdr:colOff>142875</xdr:colOff>
      <xdr:row>71</xdr:row>
      <xdr:rowOff>0</xdr:rowOff>
    </xdr:to>
    <xdr:sp macro="" textlink="">
      <xdr:nvSpPr>
        <xdr:cNvPr id="12" name="Line 63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71</xdr:row>
      <xdr:rowOff>0</xdr:rowOff>
    </xdr:from>
    <xdr:to>
      <xdr:col>3</xdr:col>
      <xdr:colOff>142875</xdr:colOff>
      <xdr:row>71</xdr:row>
      <xdr:rowOff>0</xdr:rowOff>
    </xdr:to>
    <xdr:sp macro="" textlink="">
      <xdr:nvSpPr>
        <xdr:cNvPr id="13" name="Line 64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71</xdr:row>
      <xdr:rowOff>0</xdr:rowOff>
    </xdr:from>
    <xdr:to>
      <xdr:col>3</xdr:col>
      <xdr:colOff>142875</xdr:colOff>
      <xdr:row>71</xdr:row>
      <xdr:rowOff>0</xdr:rowOff>
    </xdr:to>
    <xdr:sp macro="" textlink="">
      <xdr:nvSpPr>
        <xdr:cNvPr id="14" name="Line 65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71</xdr:row>
      <xdr:rowOff>0</xdr:rowOff>
    </xdr:from>
    <xdr:to>
      <xdr:col>3</xdr:col>
      <xdr:colOff>142875</xdr:colOff>
      <xdr:row>71</xdr:row>
      <xdr:rowOff>0</xdr:rowOff>
    </xdr:to>
    <xdr:sp macro="" textlink="">
      <xdr:nvSpPr>
        <xdr:cNvPr id="15" name="Line 66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71</xdr:row>
      <xdr:rowOff>0</xdr:rowOff>
    </xdr:from>
    <xdr:to>
      <xdr:col>3</xdr:col>
      <xdr:colOff>142875</xdr:colOff>
      <xdr:row>71</xdr:row>
      <xdr:rowOff>0</xdr:rowOff>
    </xdr:to>
    <xdr:sp macro="" textlink="">
      <xdr:nvSpPr>
        <xdr:cNvPr id="16" name="Line 67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17" name="Line 6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18" name="Line 6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19" name="Line 7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20" name="Line 7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21" name="Line 72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22" name="Line 73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23" name="Line 74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24" name="Line 75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25" name="Line 76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26" name="Line 77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27" name="Line 7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28" name="Line 7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29" name="Line 8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30" name="Line 8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31" name="Line 82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32" name="Line 83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33" name="Line 84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34" name="Line 85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35" name="Line 86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36" name="Line 87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37" name="Line 8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38" name="Line 8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39" name="Line 9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75</xdr:row>
      <xdr:rowOff>0</xdr:rowOff>
    </xdr:from>
    <xdr:to>
      <xdr:col>3</xdr:col>
      <xdr:colOff>142875</xdr:colOff>
      <xdr:row>75</xdr:row>
      <xdr:rowOff>0</xdr:rowOff>
    </xdr:to>
    <xdr:sp macro="" textlink="">
      <xdr:nvSpPr>
        <xdr:cNvPr id="40" name="Line 9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859"/>
  <sheetViews>
    <sheetView tabSelected="1" topLeftCell="A234" zoomScaleNormal="100" workbookViewId="0">
      <selection activeCell="G269" sqref="G269"/>
    </sheetView>
  </sheetViews>
  <sheetFormatPr defaultColWidth="9.140625" defaultRowHeight="12.75" x14ac:dyDescent="0.2"/>
  <cols>
    <col min="1" max="1" width="5.5703125" style="5" customWidth="1"/>
    <col min="2" max="2" width="3.85546875" style="5" customWidth="1"/>
    <col min="3" max="3" width="17.7109375" style="5" customWidth="1"/>
    <col min="4" max="4" width="51.140625" style="5" customWidth="1"/>
    <col min="5" max="5" width="6.28515625" style="5" customWidth="1"/>
    <col min="6" max="6" width="7.85546875" style="5" customWidth="1"/>
    <col min="7" max="7" width="8.140625" style="5" customWidth="1"/>
    <col min="8" max="8" width="12.28515625" style="37" customWidth="1"/>
    <col min="9" max="9" width="11.42578125" style="5" customWidth="1"/>
    <col min="10" max="10" width="34" style="5" customWidth="1"/>
    <col min="11" max="11" width="43.85546875" style="5" customWidth="1"/>
    <col min="12" max="12" width="9.5703125" style="5" customWidth="1"/>
    <col min="13" max="13" width="37.85546875" style="5" customWidth="1"/>
    <col min="14" max="14" width="40.140625" style="5" customWidth="1"/>
    <col min="15" max="16384" width="9.140625" style="5"/>
  </cols>
  <sheetData>
    <row r="2" spans="2:8" ht="12.75" customHeight="1" x14ac:dyDescent="0.2">
      <c r="B2" s="90" t="s">
        <v>0</v>
      </c>
      <c r="C2" s="91"/>
      <c r="D2" s="8" t="s">
        <v>16</v>
      </c>
    </row>
    <row r="3" spans="2:8" x14ac:dyDescent="0.2">
      <c r="B3" s="90"/>
      <c r="C3" s="91"/>
      <c r="D3" s="8" t="s">
        <v>26</v>
      </c>
      <c r="H3" s="16" t="s">
        <v>20</v>
      </c>
    </row>
    <row r="4" spans="2:8" x14ac:dyDescent="0.2">
      <c r="B4" s="90"/>
      <c r="D4" s="5" t="s">
        <v>17</v>
      </c>
      <c r="E4" s="8"/>
    </row>
    <row r="5" spans="2:8" x14ac:dyDescent="0.2">
      <c r="D5" s="6" t="s">
        <v>22</v>
      </c>
      <c r="E5" s="6"/>
      <c r="F5" s="91"/>
      <c r="G5" s="91"/>
      <c r="H5" s="92"/>
    </row>
    <row r="6" spans="2:8" x14ac:dyDescent="0.2">
      <c r="D6" s="30" t="s">
        <v>18</v>
      </c>
      <c r="E6" s="91"/>
      <c r="F6" s="91"/>
      <c r="G6" s="91"/>
      <c r="H6" s="92"/>
    </row>
    <row r="7" spans="2:8" x14ac:dyDescent="0.2">
      <c r="B7" s="93" t="s">
        <v>1</v>
      </c>
      <c r="C7" s="8"/>
      <c r="D7" s="8" t="s">
        <v>2</v>
      </c>
      <c r="E7" s="91"/>
      <c r="F7" s="91"/>
      <c r="G7" s="91"/>
      <c r="H7" s="92"/>
    </row>
    <row r="8" spans="2:8" x14ac:dyDescent="0.2">
      <c r="B8" s="93"/>
      <c r="D8" s="91" t="s">
        <v>39</v>
      </c>
      <c r="E8" s="8"/>
      <c r="F8" s="91"/>
      <c r="G8" s="91"/>
      <c r="H8" s="92"/>
    </row>
    <row r="9" spans="2:8" x14ac:dyDescent="0.2">
      <c r="D9" s="94" t="s">
        <v>46</v>
      </c>
      <c r="E9" s="91"/>
      <c r="F9" s="91"/>
      <c r="G9" s="91"/>
      <c r="H9" s="92"/>
    </row>
    <row r="10" spans="2:8" x14ac:dyDescent="0.2">
      <c r="D10" s="94" t="s">
        <v>11</v>
      </c>
      <c r="E10" s="91"/>
      <c r="F10" s="91"/>
      <c r="G10" s="91"/>
      <c r="H10" s="92"/>
    </row>
    <row r="11" spans="2:8" ht="6.75" customHeight="1" x14ac:dyDescent="0.2">
      <c r="D11" s="94"/>
      <c r="E11" s="91"/>
      <c r="F11" s="91"/>
      <c r="G11" s="91"/>
      <c r="H11" s="92"/>
    </row>
    <row r="12" spans="2:8" x14ac:dyDescent="0.2">
      <c r="B12" s="91" t="s">
        <v>29</v>
      </c>
      <c r="C12" s="91"/>
      <c r="D12" s="91"/>
      <c r="E12" s="91"/>
      <c r="F12" s="91"/>
      <c r="G12" s="91"/>
      <c r="H12" s="92"/>
    </row>
    <row r="13" spans="2:8" x14ac:dyDescent="0.2">
      <c r="B13" s="91" t="s">
        <v>30</v>
      </c>
      <c r="C13" s="91"/>
      <c r="D13" s="91"/>
      <c r="F13" s="91"/>
      <c r="G13" s="91"/>
      <c r="H13" s="92"/>
    </row>
    <row r="14" spans="2:8" x14ac:dyDescent="0.2">
      <c r="B14" s="25" t="s">
        <v>44</v>
      </c>
      <c r="C14" s="26"/>
      <c r="D14" s="26"/>
      <c r="F14" s="91"/>
      <c r="G14" s="91"/>
      <c r="H14" s="92"/>
    </row>
    <row r="15" spans="2:8" x14ac:dyDescent="0.2">
      <c r="B15" s="26" t="s">
        <v>45</v>
      </c>
      <c r="C15" s="26"/>
      <c r="D15" s="26"/>
      <c r="F15" s="91"/>
      <c r="G15" s="91"/>
      <c r="H15" s="92"/>
    </row>
    <row r="16" spans="2:8" x14ac:dyDescent="0.2">
      <c r="B16" s="42" t="s">
        <v>43</v>
      </c>
      <c r="C16" s="26"/>
      <c r="D16" s="26"/>
      <c r="F16" s="91"/>
      <c r="G16" s="91"/>
      <c r="H16" s="92"/>
    </row>
    <row r="17" spans="2:14" x14ac:dyDescent="0.2">
      <c r="B17" s="42" t="s">
        <v>57</v>
      </c>
      <c r="C17" s="26"/>
      <c r="D17" s="26"/>
      <c r="F17" s="91"/>
      <c r="G17" s="91"/>
      <c r="H17" s="92"/>
    </row>
    <row r="18" spans="2:14" x14ac:dyDescent="0.2">
      <c r="B18" s="42"/>
      <c r="C18" s="26"/>
      <c r="D18" s="26"/>
      <c r="F18" s="91"/>
      <c r="G18" s="91"/>
      <c r="H18" s="92"/>
    </row>
    <row r="19" spans="2:14" ht="8.25" customHeight="1" x14ac:dyDescent="0.2">
      <c r="B19" s="42"/>
      <c r="C19" s="26"/>
      <c r="D19" s="26"/>
      <c r="F19" s="91"/>
      <c r="G19" s="91"/>
      <c r="H19" s="92"/>
    </row>
    <row r="20" spans="2:14" x14ac:dyDescent="0.2">
      <c r="B20" s="26"/>
      <c r="C20" s="26"/>
      <c r="D20" s="182" t="s">
        <v>36</v>
      </c>
      <c r="F20" s="91"/>
      <c r="G20" s="91"/>
      <c r="H20" s="92"/>
    </row>
    <row r="21" spans="2:14" x14ac:dyDescent="0.2">
      <c r="B21" s="26"/>
      <c r="C21" s="26"/>
      <c r="D21" s="27"/>
      <c r="F21" s="91"/>
      <c r="G21" s="91"/>
      <c r="H21" s="92"/>
    </row>
    <row r="22" spans="2:14" ht="14.25" customHeight="1" x14ac:dyDescent="0.25">
      <c r="C22" s="181" t="s">
        <v>50</v>
      </c>
      <c r="D22" s="181"/>
      <c r="E22" s="181"/>
      <c r="F22" s="181"/>
      <c r="G22" s="181"/>
      <c r="H22" s="92"/>
    </row>
    <row r="23" spans="2:14" ht="14.25" customHeight="1" x14ac:dyDescent="0.25">
      <c r="C23" s="91"/>
      <c r="D23" s="14"/>
      <c r="F23" s="91"/>
      <c r="G23" s="91"/>
      <c r="H23" s="92"/>
      <c r="N23" s="95"/>
    </row>
    <row r="24" spans="2:14" ht="15" x14ac:dyDescent="0.25">
      <c r="D24" s="109" t="s">
        <v>65</v>
      </c>
      <c r="H24" s="5"/>
      <c r="N24" s="95"/>
    </row>
    <row r="25" spans="2:14" ht="15" customHeight="1" thickBot="1" x14ac:dyDescent="0.3">
      <c r="D25" s="29"/>
      <c r="F25" s="176" t="s">
        <v>64</v>
      </c>
      <c r="G25" s="176"/>
      <c r="H25" s="176"/>
      <c r="N25" s="95"/>
    </row>
    <row r="26" spans="2:14" ht="15" x14ac:dyDescent="0.25">
      <c r="B26" s="31" t="s">
        <v>12</v>
      </c>
      <c r="C26" s="31" t="s">
        <v>6</v>
      </c>
      <c r="D26" s="31" t="s">
        <v>3</v>
      </c>
      <c r="E26" s="31" t="s">
        <v>4</v>
      </c>
      <c r="F26" s="31" t="s">
        <v>9</v>
      </c>
      <c r="G26" s="31" t="s">
        <v>13</v>
      </c>
      <c r="H26" s="32" t="s">
        <v>14</v>
      </c>
      <c r="J26" s="121"/>
      <c r="K26" s="121"/>
      <c r="L26" s="121"/>
      <c r="M26" s="121"/>
      <c r="N26" s="125"/>
    </row>
    <row r="27" spans="2:14" ht="15" x14ac:dyDescent="0.25">
      <c r="B27" s="33" t="s">
        <v>5</v>
      </c>
      <c r="C27" s="33"/>
      <c r="D27" s="33" t="s">
        <v>7</v>
      </c>
      <c r="E27" s="33" t="s">
        <v>8</v>
      </c>
      <c r="F27" s="33"/>
      <c r="G27" s="33" t="s">
        <v>41</v>
      </c>
      <c r="H27" s="34" t="s">
        <v>42</v>
      </c>
      <c r="J27" s="121"/>
      <c r="K27" s="121"/>
      <c r="L27" s="121"/>
      <c r="M27" s="121"/>
      <c r="N27" s="125"/>
    </row>
    <row r="28" spans="2:14" ht="6.75" customHeight="1" x14ac:dyDescent="0.25">
      <c r="B28" s="17"/>
      <c r="C28" s="35"/>
      <c r="D28" s="89"/>
      <c r="E28" s="20"/>
      <c r="F28" s="19"/>
      <c r="G28" s="23"/>
      <c r="H28" s="15"/>
      <c r="J28" s="126"/>
      <c r="K28" s="121"/>
      <c r="L28" s="121"/>
      <c r="M28" s="121"/>
      <c r="N28" s="125"/>
    </row>
    <row r="29" spans="2:14" ht="15" x14ac:dyDescent="0.25">
      <c r="B29" s="17"/>
      <c r="C29" s="17"/>
      <c r="D29" s="89" t="s">
        <v>15</v>
      </c>
      <c r="E29" s="20"/>
      <c r="F29" s="39"/>
      <c r="G29" s="24"/>
      <c r="H29" s="15"/>
      <c r="J29" s="127"/>
      <c r="K29" s="121"/>
      <c r="L29" s="138"/>
      <c r="M29" s="121"/>
      <c r="N29" s="125"/>
    </row>
    <row r="30" spans="2:14" ht="15" x14ac:dyDescent="0.25">
      <c r="B30" s="17"/>
      <c r="C30" s="17" t="s">
        <v>25</v>
      </c>
      <c r="D30" s="89" t="s">
        <v>32</v>
      </c>
      <c r="E30" s="20"/>
      <c r="F30" s="64"/>
      <c r="G30" s="24"/>
      <c r="H30" s="49"/>
      <c r="J30" s="121"/>
      <c r="K30" s="121"/>
      <c r="L30" s="138"/>
      <c r="M30" s="121"/>
      <c r="N30" s="125"/>
    </row>
    <row r="31" spans="2:14" ht="6.75" customHeight="1" x14ac:dyDescent="0.25">
      <c r="B31" s="17"/>
      <c r="C31" s="21"/>
      <c r="D31" s="89"/>
      <c r="E31" s="20"/>
      <c r="F31" s="64"/>
      <c r="G31" s="24"/>
      <c r="H31" s="49"/>
      <c r="J31" s="121"/>
      <c r="K31" s="121"/>
      <c r="L31" s="138"/>
      <c r="M31" s="121"/>
      <c r="N31" s="125"/>
    </row>
    <row r="32" spans="2:14" ht="13.15" customHeight="1" x14ac:dyDescent="0.25">
      <c r="B32" s="17">
        <v>1</v>
      </c>
      <c r="C32" s="88" t="s">
        <v>233</v>
      </c>
      <c r="D32" s="87" t="s">
        <v>66</v>
      </c>
      <c r="E32" s="20" t="s">
        <v>33</v>
      </c>
      <c r="F32" s="83">
        <v>1</v>
      </c>
      <c r="G32" s="24">
        <v>13.76</v>
      </c>
      <c r="H32" s="50">
        <f>+ROUND(SUM(G32*F32),2)</f>
        <v>13.76</v>
      </c>
      <c r="J32" s="121"/>
      <c r="K32" s="128"/>
      <c r="L32" s="129"/>
      <c r="M32" s="121"/>
      <c r="N32" s="125"/>
    </row>
    <row r="33" spans="2:14" ht="13.15" customHeight="1" x14ac:dyDescent="0.25">
      <c r="B33" s="17">
        <v>2</v>
      </c>
      <c r="C33" s="88" t="s">
        <v>233</v>
      </c>
      <c r="D33" s="87" t="s">
        <v>67</v>
      </c>
      <c r="E33" s="20" t="s">
        <v>33</v>
      </c>
      <c r="F33" s="83">
        <v>3</v>
      </c>
      <c r="G33" s="24">
        <v>13.76</v>
      </c>
      <c r="H33" s="50">
        <f>+ROUND(SUM(G33*F33),2)</f>
        <v>41.28</v>
      </c>
      <c r="J33" s="121"/>
      <c r="K33" s="128"/>
      <c r="L33" s="129"/>
      <c r="M33" s="121"/>
      <c r="N33" s="125"/>
    </row>
    <row r="34" spans="2:14" ht="14.45" customHeight="1" x14ac:dyDescent="0.25">
      <c r="B34" s="17">
        <v>3</v>
      </c>
      <c r="C34" s="88" t="s">
        <v>233</v>
      </c>
      <c r="D34" s="87" t="s">
        <v>68</v>
      </c>
      <c r="E34" s="20" t="s">
        <v>33</v>
      </c>
      <c r="F34" s="83">
        <v>3</v>
      </c>
      <c r="G34" s="24">
        <v>13.76</v>
      </c>
      <c r="H34" s="50">
        <f>+ROUND(SUM(G34*F34),2)</f>
        <v>41.28</v>
      </c>
      <c r="J34" s="121"/>
      <c r="K34" s="128"/>
      <c r="L34" s="129"/>
      <c r="M34" s="121"/>
      <c r="N34" s="125"/>
    </row>
    <row r="35" spans="2:14" ht="12" customHeight="1" x14ac:dyDescent="0.25">
      <c r="B35" s="17">
        <v>4</v>
      </c>
      <c r="C35" s="88" t="s">
        <v>233</v>
      </c>
      <c r="D35" s="87" t="s">
        <v>69</v>
      </c>
      <c r="E35" s="20" t="s">
        <v>33</v>
      </c>
      <c r="F35" s="83">
        <v>3</v>
      </c>
      <c r="G35" s="24">
        <v>13.76</v>
      </c>
      <c r="H35" s="50">
        <f>+ROUND(SUM(G35*F35),2)</f>
        <v>41.28</v>
      </c>
      <c r="J35" s="121"/>
      <c r="K35" s="128"/>
      <c r="L35" s="129"/>
      <c r="M35" s="121"/>
      <c r="N35" s="125"/>
    </row>
    <row r="36" spans="2:14" ht="12.6" customHeight="1" x14ac:dyDescent="0.25">
      <c r="B36" s="17">
        <v>5</v>
      </c>
      <c r="C36" s="88" t="s">
        <v>233</v>
      </c>
      <c r="D36" s="87" t="s">
        <v>70</v>
      </c>
      <c r="E36" s="20" t="s">
        <v>33</v>
      </c>
      <c r="F36" s="83">
        <v>10</v>
      </c>
      <c r="G36" s="24">
        <v>13.76</v>
      </c>
      <c r="H36" s="50">
        <f>+ROUND(SUM(G36*F36),2)</f>
        <v>137.6</v>
      </c>
      <c r="J36" s="139"/>
      <c r="K36" s="128"/>
      <c r="L36" s="129"/>
      <c r="M36" s="121"/>
      <c r="N36" s="125"/>
    </row>
    <row r="37" spans="2:14" ht="13.15" customHeight="1" x14ac:dyDescent="0.25">
      <c r="B37" s="17">
        <v>6</v>
      </c>
      <c r="C37" s="88" t="s">
        <v>233</v>
      </c>
      <c r="D37" s="87" t="s">
        <v>71</v>
      </c>
      <c r="E37" s="20" t="s">
        <v>33</v>
      </c>
      <c r="F37" s="83">
        <v>5</v>
      </c>
      <c r="G37" s="24">
        <v>13.76</v>
      </c>
      <c r="H37" s="50">
        <f t="shared" ref="H37:H74" si="0">+ROUND(SUM(G37*F37),2)</f>
        <v>68.8</v>
      </c>
      <c r="J37" s="139"/>
      <c r="K37" s="128"/>
      <c r="L37" s="129"/>
      <c r="M37" s="121"/>
      <c r="N37" s="125"/>
    </row>
    <row r="38" spans="2:14" ht="13.9" customHeight="1" x14ac:dyDescent="0.25">
      <c r="B38" s="17">
        <v>7</v>
      </c>
      <c r="C38" s="88" t="s">
        <v>233</v>
      </c>
      <c r="D38" s="87" t="s">
        <v>72</v>
      </c>
      <c r="E38" s="20" t="s">
        <v>33</v>
      </c>
      <c r="F38" s="83">
        <v>3</v>
      </c>
      <c r="G38" s="24">
        <v>13.76</v>
      </c>
      <c r="H38" s="50">
        <f>+ROUND(SUM(G38*F38),2)</f>
        <v>41.28</v>
      </c>
      <c r="J38" s="121"/>
      <c r="K38" s="128"/>
      <c r="L38" s="129"/>
      <c r="M38" s="121"/>
      <c r="N38" s="125"/>
    </row>
    <row r="39" spans="2:14" ht="12.6" customHeight="1" x14ac:dyDescent="0.25">
      <c r="B39" s="17">
        <v>8</v>
      </c>
      <c r="C39" s="88" t="s">
        <v>233</v>
      </c>
      <c r="D39" s="87" t="s">
        <v>73</v>
      </c>
      <c r="E39" s="20" t="s">
        <v>33</v>
      </c>
      <c r="F39" s="83">
        <v>2</v>
      </c>
      <c r="G39" s="24">
        <v>13.76</v>
      </c>
      <c r="H39" s="50">
        <f>+ROUND(SUM(G39*F39),2)</f>
        <v>27.52</v>
      </c>
      <c r="J39" s="126"/>
      <c r="K39" s="128"/>
      <c r="L39" s="129"/>
      <c r="M39" s="121"/>
      <c r="N39" s="125"/>
    </row>
    <row r="40" spans="2:14" ht="15" customHeight="1" x14ac:dyDescent="0.25">
      <c r="B40" s="17">
        <v>9</v>
      </c>
      <c r="C40" s="88" t="s">
        <v>233</v>
      </c>
      <c r="D40" s="87" t="s">
        <v>74</v>
      </c>
      <c r="E40" s="20" t="s">
        <v>33</v>
      </c>
      <c r="F40" s="83">
        <v>3</v>
      </c>
      <c r="G40" s="24">
        <v>13.76</v>
      </c>
      <c r="H40" s="50">
        <f>+ROUND(SUM(G40*F40),2)</f>
        <v>41.28</v>
      </c>
      <c r="J40" s="127"/>
      <c r="K40" s="128"/>
      <c r="L40" s="129"/>
      <c r="M40" s="121"/>
      <c r="N40" s="125"/>
    </row>
    <row r="41" spans="2:14" ht="15.6" customHeight="1" x14ac:dyDescent="0.25">
      <c r="B41" s="17">
        <v>10</v>
      </c>
      <c r="C41" s="88" t="s">
        <v>233</v>
      </c>
      <c r="D41" s="87" t="s">
        <v>75</v>
      </c>
      <c r="E41" s="20" t="s">
        <v>33</v>
      </c>
      <c r="F41" s="83">
        <v>5</v>
      </c>
      <c r="G41" s="24">
        <v>13.76</v>
      </c>
      <c r="H41" s="50">
        <f>+ROUND(SUM(G41*F41),2)</f>
        <v>68.8</v>
      </c>
      <c r="J41" s="121"/>
      <c r="K41" s="128"/>
      <c r="L41" s="129"/>
      <c r="M41" s="121"/>
      <c r="N41" s="125"/>
    </row>
    <row r="42" spans="2:14" ht="14.45" customHeight="1" x14ac:dyDescent="0.25">
      <c r="B42" s="17">
        <v>11</v>
      </c>
      <c r="C42" s="88" t="s">
        <v>233</v>
      </c>
      <c r="D42" s="87" t="s">
        <v>76</v>
      </c>
      <c r="E42" s="20" t="s">
        <v>33</v>
      </c>
      <c r="F42" s="83">
        <v>3</v>
      </c>
      <c r="G42" s="24">
        <v>13.76</v>
      </c>
      <c r="H42" s="50">
        <f>+ROUND(SUM(G42*F42),2)</f>
        <v>41.28</v>
      </c>
      <c r="J42" s="121"/>
      <c r="K42" s="128"/>
      <c r="L42" s="129"/>
      <c r="M42" s="121"/>
      <c r="N42" s="125"/>
    </row>
    <row r="43" spans="2:14" ht="15.6" customHeight="1" x14ac:dyDescent="0.25">
      <c r="B43" s="17">
        <v>12</v>
      </c>
      <c r="C43" s="88" t="s">
        <v>233</v>
      </c>
      <c r="D43" s="87" t="s">
        <v>77</v>
      </c>
      <c r="E43" s="20" t="s">
        <v>33</v>
      </c>
      <c r="F43" s="83">
        <v>3</v>
      </c>
      <c r="G43" s="24">
        <v>13.76</v>
      </c>
      <c r="H43" s="50">
        <f t="shared" si="0"/>
        <v>41.28</v>
      </c>
      <c r="J43" s="121"/>
      <c r="K43" s="128"/>
      <c r="L43" s="129"/>
      <c r="M43" s="121"/>
      <c r="N43" s="125"/>
    </row>
    <row r="44" spans="2:14" ht="15" customHeight="1" x14ac:dyDescent="0.25">
      <c r="B44" s="17">
        <v>13</v>
      </c>
      <c r="C44" s="88" t="s">
        <v>233</v>
      </c>
      <c r="D44" s="87" t="s">
        <v>78</v>
      </c>
      <c r="E44" s="20" t="s">
        <v>33</v>
      </c>
      <c r="F44" s="83">
        <v>1.5</v>
      </c>
      <c r="G44" s="24">
        <v>13.76</v>
      </c>
      <c r="H44" s="50">
        <f t="shared" si="0"/>
        <v>20.64</v>
      </c>
      <c r="J44" s="121"/>
      <c r="K44" s="128"/>
      <c r="L44" s="129"/>
      <c r="M44" s="121"/>
      <c r="N44" s="125"/>
    </row>
    <row r="45" spans="2:14" ht="15" customHeight="1" x14ac:dyDescent="0.25">
      <c r="B45" s="17">
        <v>14</v>
      </c>
      <c r="C45" s="88" t="s">
        <v>233</v>
      </c>
      <c r="D45" s="87" t="s">
        <v>79</v>
      </c>
      <c r="E45" s="20" t="s">
        <v>33</v>
      </c>
      <c r="F45" s="83">
        <v>5</v>
      </c>
      <c r="G45" s="24">
        <v>13.76</v>
      </c>
      <c r="H45" s="50">
        <f t="shared" si="0"/>
        <v>68.8</v>
      </c>
      <c r="J45" s="121"/>
      <c r="K45" s="128"/>
      <c r="L45" s="129"/>
      <c r="M45" s="121"/>
      <c r="N45" s="125"/>
    </row>
    <row r="46" spans="2:14" ht="15.6" customHeight="1" x14ac:dyDescent="0.25">
      <c r="B46" s="17">
        <v>15</v>
      </c>
      <c r="C46" s="88" t="s">
        <v>233</v>
      </c>
      <c r="D46" s="87" t="s">
        <v>80</v>
      </c>
      <c r="E46" s="20" t="s">
        <v>33</v>
      </c>
      <c r="F46" s="83">
        <v>3</v>
      </c>
      <c r="G46" s="24">
        <v>13.76</v>
      </c>
      <c r="H46" s="50">
        <f t="shared" si="0"/>
        <v>41.28</v>
      </c>
      <c r="J46" s="121"/>
      <c r="K46" s="128"/>
      <c r="L46" s="129"/>
      <c r="M46" s="121"/>
      <c r="N46" s="125"/>
    </row>
    <row r="47" spans="2:14" ht="15" customHeight="1" x14ac:dyDescent="0.25">
      <c r="B47" s="17">
        <v>16</v>
      </c>
      <c r="C47" s="88" t="s">
        <v>233</v>
      </c>
      <c r="D47" s="87" t="s">
        <v>81</v>
      </c>
      <c r="E47" s="20" t="s">
        <v>33</v>
      </c>
      <c r="F47" s="83">
        <v>3</v>
      </c>
      <c r="G47" s="24">
        <v>13.76</v>
      </c>
      <c r="H47" s="50">
        <f t="shared" si="0"/>
        <v>41.28</v>
      </c>
      <c r="J47" s="121"/>
      <c r="K47" s="128"/>
      <c r="L47" s="129"/>
      <c r="M47" s="121"/>
      <c r="N47" s="125"/>
    </row>
    <row r="48" spans="2:14" ht="16.149999999999999" customHeight="1" x14ac:dyDescent="0.25">
      <c r="B48" s="17">
        <v>17</v>
      </c>
      <c r="C48" s="88" t="s">
        <v>233</v>
      </c>
      <c r="D48" s="87" t="s">
        <v>82</v>
      </c>
      <c r="E48" s="20" t="s">
        <v>33</v>
      </c>
      <c r="F48" s="83">
        <v>5</v>
      </c>
      <c r="G48" s="24">
        <v>13.76</v>
      </c>
      <c r="H48" s="50">
        <f t="shared" si="0"/>
        <v>68.8</v>
      </c>
      <c r="J48" s="121"/>
      <c r="K48" s="128"/>
      <c r="L48" s="129"/>
      <c r="M48" s="121"/>
      <c r="N48" s="125"/>
    </row>
    <row r="49" spans="2:14" ht="13.9" customHeight="1" x14ac:dyDescent="0.25">
      <c r="B49" s="17">
        <v>18</v>
      </c>
      <c r="C49" s="88" t="s">
        <v>233</v>
      </c>
      <c r="D49" s="87" t="s">
        <v>83</v>
      </c>
      <c r="E49" s="20" t="s">
        <v>33</v>
      </c>
      <c r="F49" s="83">
        <v>5</v>
      </c>
      <c r="G49" s="24">
        <v>13.76</v>
      </c>
      <c r="H49" s="50">
        <f t="shared" si="0"/>
        <v>68.8</v>
      </c>
      <c r="J49" s="121"/>
      <c r="K49" s="128"/>
      <c r="L49" s="129"/>
      <c r="M49" s="121"/>
      <c r="N49" s="125"/>
    </row>
    <row r="50" spans="2:14" ht="16.149999999999999" customHeight="1" x14ac:dyDescent="0.25">
      <c r="B50" s="17">
        <v>19</v>
      </c>
      <c r="C50" s="88" t="s">
        <v>233</v>
      </c>
      <c r="D50" s="87" t="s">
        <v>114</v>
      </c>
      <c r="E50" s="20" t="s">
        <v>33</v>
      </c>
      <c r="F50" s="83">
        <v>2</v>
      </c>
      <c r="G50" s="24">
        <v>13.76</v>
      </c>
      <c r="H50" s="50">
        <f t="shared" si="0"/>
        <v>27.52</v>
      </c>
      <c r="J50" s="121"/>
      <c r="K50" s="128"/>
      <c r="L50" s="129"/>
      <c r="M50" s="121"/>
      <c r="N50" s="125"/>
    </row>
    <row r="51" spans="2:14" ht="15" customHeight="1" x14ac:dyDescent="0.25">
      <c r="B51" s="17">
        <v>20</v>
      </c>
      <c r="C51" s="88" t="s">
        <v>233</v>
      </c>
      <c r="D51" s="87" t="s">
        <v>84</v>
      </c>
      <c r="E51" s="20" t="s">
        <v>33</v>
      </c>
      <c r="F51" s="83">
        <v>1</v>
      </c>
      <c r="G51" s="24">
        <v>13.76</v>
      </c>
      <c r="H51" s="50">
        <f t="shared" si="0"/>
        <v>13.76</v>
      </c>
      <c r="J51" s="121"/>
      <c r="K51" s="128"/>
      <c r="L51" s="129"/>
      <c r="M51" s="121"/>
      <c r="N51" s="125"/>
    </row>
    <row r="52" spans="2:14" ht="15.6" customHeight="1" x14ac:dyDescent="0.25">
      <c r="B52" s="17">
        <v>21</v>
      </c>
      <c r="C52" s="88" t="s">
        <v>233</v>
      </c>
      <c r="D52" s="87" t="s">
        <v>85</v>
      </c>
      <c r="E52" s="20" t="s">
        <v>33</v>
      </c>
      <c r="F52" s="83">
        <v>2</v>
      </c>
      <c r="G52" s="24">
        <v>13.76</v>
      </c>
      <c r="H52" s="50">
        <f t="shared" si="0"/>
        <v>27.52</v>
      </c>
      <c r="J52" s="121"/>
      <c r="K52" s="128"/>
      <c r="L52" s="129"/>
      <c r="M52" s="121"/>
      <c r="N52" s="125"/>
    </row>
    <row r="53" spans="2:14" ht="15" customHeight="1" x14ac:dyDescent="0.25">
      <c r="B53" s="17">
        <v>22</v>
      </c>
      <c r="C53" s="88" t="s">
        <v>233</v>
      </c>
      <c r="D53" s="87" t="s">
        <v>86</v>
      </c>
      <c r="E53" s="20" t="s">
        <v>33</v>
      </c>
      <c r="F53" s="83">
        <v>3</v>
      </c>
      <c r="G53" s="24">
        <v>13.76</v>
      </c>
      <c r="H53" s="50">
        <f t="shared" si="0"/>
        <v>41.28</v>
      </c>
      <c r="J53" s="121"/>
      <c r="K53" s="128"/>
      <c r="L53" s="129"/>
      <c r="M53" s="121"/>
      <c r="N53" s="125"/>
    </row>
    <row r="54" spans="2:14" ht="15" customHeight="1" x14ac:dyDescent="0.25">
      <c r="B54" s="17">
        <v>23</v>
      </c>
      <c r="C54" s="88" t="s">
        <v>233</v>
      </c>
      <c r="D54" s="87" t="s">
        <v>87</v>
      </c>
      <c r="E54" s="20" t="s">
        <v>33</v>
      </c>
      <c r="F54" s="83">
        <v>5</v>
      </c>
      <c r="G54" s="24">
        <v>13.76</v>
      </c>
      <c r="H54" s="50">
        <f>+ROUND(SUM(G54*F54),2)</f>
        <v>68.8</v>
      </c>
      <c r="J54" s="121"/>
      <c r="K54" s="128"/>
      <c r="L54" s="129"/>
      <c r="M54" s="121"/>
      <c r="N54" s="125"/>
    </row>
    <row r="55" spans="2:14" ht="11.45" customHeight="1" x14ac:dyDescent="0.25">
      <c r="B55" s="17">
        <v>24</v>
      </c>
      <c r="C55" s="88" t="s">
        <v>233</v>
      </c>
      <c r="D55" s="87" t="s">
        <v>88</v>
      </c>
      <c r="E55" s="20" t="s">
        <v>33</v>
      </c>
      <c r="F55" s="83">
        <v>5</v>
      </c>
      <c r="G55" s="24">
        <v>13.76</v>
      </c>
      <c r="H55" s="50">
        <f t="shared" si="0"/>
        <v>68.8</v>
      </c>
      <c r="J55" s="121"/>
      <c r="K55" s="128"/>
      <c r="L55" s="129"/>
      <c r="M55" s="121"/>
      <c r="N55" s="125"/>
    </row>
    <row r="56" spans="2:14" ht="13.9" customHeight="1" x14ac:dyDescent="0.25">
      <c r="B56" s="17">
        <v>25</v>
      </c>
      <c r="C56" s="88" t="s">
        <v>233</v>
      </c>
      <c r="D56" s="87" t="s">
        <v>89</v>
      </c>
      <c r="E56" s="20" t="s">
        <v>33</v>
      </c>
      <c r="F56" s="83">
        <v>5</v>
      </c>
      <c r="G56" s="24">
        <v>13.76</v>
      </c>
      <c r="H56" s="50">
        <f>+ROUND(SUM(G56*F56),2)</f>
        <v>68.8</v>
      </c>
      <c r="J56" s="121"/>
      <c r="K56" s="128"/>
      <c r="L56" s="129"/>
      <c r="M56" s="121"/>
      <c r="N56" s="125"/>
    </row>
    <row r="57" spans="2:14" ht="15.6" customHeight="1" x14ac:dyDescent="0.25">
      <c r="B57" s="17">
        <v>26</v>
      </c>
      <c r="C57" s="88" t="s">
        <v>233</v>
      </c>
      <c r="D57" s="87" t="s">
        <v>90</v>
      </c>
      <c r="E57" s="20" t="s">
        <v>33</v>
      </c>
      <c r="F57" s="83">
        <v>5</v>
      </c>
      <c r="G57" s="24">
        <v>13.76</v>
      </c>
      <c r="H57" s="50">
        <f t="shared" si="0"/>
        <v>68.8</v>
      </c>
      <c r="J57" s="121"/>
      <c r="K57" s="128"/>
      <c r="L57" s="129"/>
      <c r="M57" s="121"/>
      <c r="N57" s="125"/>
    </row>
    <row r="58" spans="2:14" ht="15" customHeight="1" x14ac:dyDescent="0.25">
      <c r="B58" s="17">
        <v>27</v>
      </c>
      <c r="C58" s="88" t="s">
        <v>233</v>
      </c>
      <c r="D58" s="87" t="s">
        <v>91</v>
      </c>
      <c r="E58" s="20" t="s">
        <v>33</v>
      </c>
      <c r="F58" s="83">
        <v>2</v>
      </c>
      <c r="G58" s="24">
        <v>13.76</v>
      </c>
      <c r="H58" s="50">
        <f t="shared" si="0"/>
        <v>27.52</v>
      </c>
      <c r="J58" s="121"/>
      <c r="K58" s="128"/>
      <c r="L58" s="129"/>
      <c r="M58" s="121"/>
      <c r="N58" s="125"/>
    </row>
    <row r="59" spans="2:14" ht="15" customHeight="1" x14ac:dyDescent="0.25">
      <c r="B59" s="17">
        <v>28</v>
      </c>
      <c r="C59" s="88" t="s">
        <v>233</v>
      </c>
      <c r="D59" s="87" t="s">
        <v>92</v>
      </c>
      <c r="E59" s="20" t="s">
        <v>33</v>
      </c>
      <c r="F59" s="83">
        <v>1.5</v>
      </c>
      <c r="G59" s="24">
        <v>13.76</v>
      </c>
      <c r="H59" s="50">
        <f>+ROUND(SUM(G59*F59),2)</f>
        <v>20.64</v>
      </c>
      <c r="J59" s="121"/>
      <c r="K59" s="128"/>
      <c r="L59" s="129"/>
      <c r="M59" s="121"/>
      <c r="N59" s="125"/>
    </row>
    <row r="60" spans="2:14" ht="16.149999999999999" customHeight="1" x14ac:dyDescent="0.25">
      <c r="B60" s="17">
        <v>29</v>
      </c>
      <c r="C60" s="88" t="s">
        <v>55</v>
      </c>
      <c r="D60" s="87" t="s">
        <v>93</v>
      </c>
      <c r="E60" s="20" t="s">
        <v>33</v>
      </c>
      <c r="F60" s="83">
        <v>3</v>
      </c>
      <c r="G60" s="24">
        <v>13.76</v>
      </c>
      <c r="H60" s="50">
        <f t="shared" ref="H60:H71" si="1">+ROUND(SUM(G60*F60),2)</f>
        <v>41.28</v>
      </c>
      <c r="J60" s="121"/>
      <c r="K60" s="128"/>
      <c r="L60" s="129"/>
      <c r="M60" s="121"/>
      <c r="N60" s="125"/>
    </row>
    <row r="61" spans="2:14" ht="15.6" customHeight="1" x14ac:dyDescent="0.25">
      <c r="B61" s="17">
        <v>30</v>
      </c>
      <c r="C61" s="88" t="s">
        <v>55</v>
      </c>
      <c r="D61" s="87" t="s">
        <v>94</v>
      </c>
      <c r="E61" s="20" t="s">
        <v>33</v>
      </c>
      <c r="F61" s="83">
        <v>2</v>
      </c>
      <c r="G61" s="24">
        <v>13.76</v>
      </c>
      <c r="H61" s="50">
        <f t="shared" si="1"/>
        <v>27.52</v>
      </c>
      <c r="J61" s="121"/>
      <c r="K61" s="128"/>
      <c r="L61" s="129"/>
      <c r="M61" s="121"/>
      <c r="N61" s="125"/>
    </row>
    <row r="62" spans="2:14" ht="13.9" customHeight="1" x14ac:dyDescent="0.25">
      <c r="B62" s="17">
        <v>31</v>
      </c>
      <c r="C62" s="88" t="s">
        <v>55</v>
      </c>
      <c r="D62" s="87" t="s">
        <v>95</v>
      </c>
      <c r="E62" s="20" t="s">
        <v>33</v>
      </c>
      <c r="F62" s="83">
        <v>10</v>
      </c>
      <c r="G62" s="24">
        <v>13.76</v>
      </c>
      <c r="H62" s="50">
        <f t="shared" si="1"/>
        <v>137.6</v>
      </c>
      <c r="J62" s="121"/>
      <c r="K62" s="128"/>
      <c r="L62" s="129"/>
      <c r="M62" s="121"/>
      <c r="N62" s="125"/>
    </row>
    <row r="63" spans="2:14" ht="16.149999999999999" customHeight="1" x14ac:dyDescent="0.25">
      <c r="B63" s="17">
        <v>32</v>
      </c>
      <c r="C63" s="88" t="s">
        <v>55</v>
      </c>
      <c r="D63" s="87" t="s">
        <v>96</v>
      </c>
      <c r="E63" s="20" t="s">
        <v>33</v>
      </c>
      <c r="F63" s="83">
        <v>5</v>
      </c>
      <c r="G63" s="24">
        <v>13.76</v>
      </c>
      <c r="H63" s="50">
        <f t="shared" si="1"/>
        <v>68.8</v>
      </c>
      <c r="J63" s="121"/>
      <c r="K63" s="128"/>
      <c r="L63" s="129"/>
      <c r="M63" s="121"/>
      <c r="N63" s="125"/>
    </row>
    <row r="64" spans="2:14" ht="12.6" customHeight="1" x14ac:dyDescent="0.25">
      <c r="B64" s="17">
        <v>33</v>
      </c>
      <c r="C64" s="88" t="s">
        <v>55</v>
      </c>
      <c r="D64" s="87" t="s">
        <v>97</v>
      </c>
      <c r="E64" s="20" t="s">
        <v>33</v>
      </c>
      <c r="F64" s="83">
        <v>7</v>
      </c>
      <c r="G64" s="24">
        <v>13.76</v>
      </c>
      <c r="H64" s="50">
        <f t="shared" si="1"/>
        <v>96.32</v>
      </c>
      <c r="J64" s="121"/>
      <c r="K64" s="128"/>
      <c r="L64" s="129"/>
      <c r="M64" s="121"/>
      <c r="N64" s="125"/>
    </row>
    <row r="65" spans="2:14" ht="13.9" customHeight="1" x14ac:dyDescent="0.25">
      <c r="B65" s="17">
        <v>34</v>
      </c>
      <c r="C65" s="88" t="s">
        <v>55</v>
      </c>
      <c r="D65" s="87" t="s">
        <v>98</v>
      </c>
      <c r="E65" s="20" t="s">
        <v>33</v>
      </c>
      <c r="F65" s="83">
        <v>3</v>
      </c>
      <c r="G65" s="24">
        <v>13.76</v>
      </c>
      <c r="H65" s="50">
        <f t="shared" si="1"/>
        <v>41.28</v>
      </c>
      <c r="J65" s="121"/>
      <c r="K65" s="128"/>
      <c r="L65" s="129"/>
      <c r="M65" s="121"/>
      <c r="N65" s="125"/>
    </row>
    <row r="66" spans="2:14" ht="13.9" customHeight="1" x14ac:dyDescent="0.25">
      <c r="B66" s="17">
        <v>35</v>
      </c>
      <c r="C66" s="88" t="s">
        <v>55</v>
      </c>
      <c r="D66" s="87" t="s">
        <v>99</v>
      </c>
      <c r="E66" s="20" t="s">
        <v>33</v>
      </c>
      <c r="F66" s="83">
        <v>3</v>
      </c>
      <c r="G66" s="24">
        <v>13.76</v>
      </c>
      <c r="H66" s="50">
        <f t="shared" si="1"/>
        <v>41.28</v>
      </c>
      <c r="J66" s="121"/>
      <c r="K66" s="128"/>
      <c r="L66" s="129"/>
      <c r="M66" s="121"/>
      <c r="N66" s="125"/>
    </row>
    <row r="67" spans="2:14" ht="12.6" customHeight="1" x14ac:dyDescent="0.25">
      <c r="B67" s="17">
        <v>36</v>
      </c>
      <c r="C67" s="88" t="s">
        <v>55</v>
      </c>
      <c r="D67" s="87" t="s">
        <v>115</v>
      </c>
      <c r="E67" s="20" t="s">
        <v>33</v>
      </c>
      <c r="F67" s="83">
        <v>3</v>
      </c>
      <c r="G67" s="24">
        <v>13.76</v>
      </c>
      <c r="H67" s="50">
        <f t="shared" si="1"/>
        <v>41.28</v>
      </c>
      <c r="J67" s="121"/>
      <c r="K67" s="128"/>
      <c r="L67" s="129"/>
      <c r="M67" s="121"/>
      <c r="N67" s="125"/>
    </row>
    <row r="68" spans="2:14" ht="15" customHeight="1" x14ac:dyDescent="0.25">
      <c r="B68" s="17">
        <v>37</v>
      </c>
      <c r="C68" s="88" t="s">
        <v>55</v>
      </c>
      <c r="D68" s="87" t="s">
        <v>100</v>
      </c>
      <c r="E68" s="20" t="s">
        <v>33</v>
      </c>
      <c r="F68" s="83">
        <v>3</v>
      </c>
      <c r="G68" s="24">
        <v>13.76</v>
      </c>
      <c r="H68" s="50">
        <f t="shared" si="1"/>
        <v>41.28</v>
      </c>
      <c r="J68" s="121"/>
      <c r="K68" s="128"/>
      <c r="L68" s="129"/>
      <c r="M68" s="121"/>
      <c r="N68" s="125"/>
    </row>
    <row r="69" spans="2:14" ht="13.9" customHeight="1" x14ac:dyDescent="0.25">
      <c r="B69" s="17">
        <v>38</v>
      </c>
      <c r="C69" s="88" t="s">
        <v>55</v>
      </c>
      <c r="D69" s="87" t="s">
        <v>101</v>
      </c>
      <c r="E69" s="20" t="s">
        <v>33</v>
      </c>
      <c r="F69" s="83">
        <v>3</v>
      </c>
      <c r="G69" s="24">
        <v>13.76</v>
      </c>
      <c r="H69" s="50">
        <f t="shared" si="1"/>
        <v>41.28</v>
      </c>
      <c r="J69" s="121"/>
      <c r="K69" s="128"/>
      <c r="L69" s="129"/>
      <c r="M69" s="121"/>
      <c r="N69" s="125"/>
    </row>
    <row r="70" spans="2:14" ht="15" customHeight="1" x14ac:dyDescent="0.2">
      <c r="B70" s="17">
        <v>39</v>
      </c>
      <c r="C70" s="88" t="s">
        <v>55</v>
      </c>
      <c r="D70" s="87" t="s">
        <v>102</v>
      </c>
      <c r="E70" s="20" t="s">
        <v>33</v>
      </c>
      <c r="F70" s="83">
        <v>1</v>
      </c>
      <c r="G70" s="24">
        <v>13.76</v>
      </c>
      <c r="H70" s="50">
        <f t="shared" si="1"/>
        <v>13.76</v>
      </c>
      <c r="J70" s="121"/>
      <c r="K70" s="128"/>
      <c r="L70" s="129"/>
      <c r="M70" s="121"/>
      <c r="N70" s="121"/>
    </row>
    <row r="71" spans="2:14" ht="15" x14ac:dyDescent="0.2">
      <c r="B71" s="17">
        <v>40</v>
      </c>
      <c r="C71" s="88" t="s">
        <v>55</v>
      </c>
      <c r="D71" s="87" t="s">
        <v>103</v>
      </c>
      <c r="E71" s="20" t="s">
        <v>33</v>
      </c>
      <c r="F71" s="83">
        <v>5</v>
      </c>
      <c r="G71" s="24">
        <v>13.76</v>
      </c>
      <c r="H71" s="50">
        <f t="shared" si="1"/>
        <v>68.8</v>
      </c>
      <c r="I71" s="37"/>
      <c r="J71" s="130"/>
      <c r="K71" s="128"/>
      <c r="L71" s="129"/>
      <c r="M71" s="121"/>
      <c r="N71" s="121"/>
    </row>
    <row r="72" spans="2:14" ht="13.9" customHeight="1" x14ac:dyDescent="0.2">
      <c r="B72" s="17">
        <v>41</v>
      </c>
      <c r="C72" s="88" t="s">
        <v>55</v>
      </c>
      <c r="D72" s="87" t="s">
        <v>104</v>
      </c>
      <c r="E72" s="20" t="s">
        <v>33</v>
      </c>
      <c r="F72" s="83">
        <v>4</v>
      </c>
      <c r="G72" s="24">
        <v>13.76</v>
      </c>
      <c r="H72" s="50">
        <f t="shared" si="0"/>
        <v>55.04</v>
      </c>
      <c r="I72" s="37"/>
      <c r="J72" s="121"/>
      <c r="K72" s="128"/>
      <c r="L72" s="129"/>
      <c r="M72" s="126"/>
      <c r="N72" s="121"/>
    </row>
    <row r="73" spans="2:14" ht="15" x14ac:dyDescent="0.2">
      <c r="B73" s="17">
        <v>42</v>
      </c>
      <c r="C73" s="88" t="s">
        <v>55</v>
      </c>
      <c r="D73" s="87" t="s">
        <v>105</v>
      </c>
      <c r="E73" s="20" t="s">
        <v>33</v>
      </c>
      <c r="F73" s="83">
        <v>3</v>
      </c>
      <c r="G73" s="24">
        <v>13.76</v>
      </c>
      <c r="H73" s="50">
        <f>+ROUND(SUM(G73*F73),2)</f>
        <v>41.28</v>
      </c>
      <c r="I73" s="37"/>
      <c r="J73" s="121"/>
      <c r="K73" s="128"/>
      <c r="L73" s="129"/>
      <c r="M73" s="121"/>
      <c r="N73" s="121"/>
    </row>
    <row r="74" spans="2:14" ht="17.25" customHeight="1" x14ac:dyDescent="0.2">
      <c r="B74" s="17">
        <v>43</v>
      </c>
      <c r="C74" s="88" t="s">
        <v>55</v>
      </c>
      <c r="D74" s="87" t="s">
        <v>106</v>
      </c>
      <c r="E74" s="20" t="s">
        <v>33</v>
      </c>
      <c r="F74" s="83">
        <v>5</v>
      </c>
      <c r="G74" s="24">
        <v>13.76</v>
      </c>
      <c r="H74" s="50">
        <f t="shared" si="0"/>
        <v>68.8</v>
      </c>
      <c r="I74" s="37"/>
      <c r="J74" s="126"/>
      <c r="K74" s="128"/>
      <c r="L74" s="129"/>
      <c r="M74" s="121"/>
      <c r="N74" s="121"/>
    </row>
    <row r="75" spans="2:14" ht="15" x14ac:dyDescent="0.2">
      <c r="B75" s="17">
        <v>44</v>
      </c>
      <c r="C75" s="88" t="s">
        <v>55</v>
      </c>
      <c r="D75" s="87" t="s">
        <v>107</v>
      </c>
      <c r="E75" s="20" t="s">
        <v>33</v>
      </c>
      <c r="F75" s="83">
        <v>3</v>
      </c>
      <c r="G75" s="24">
        <v>13.76</v>
      </c>
      <c r="H75" s="50">
        <f t="shared" ref="H75:H81" si="2">+ROUND(SUM(G75*F75),2)</f>
        <v>41.28</v>
      </c>
      <c r="I75" s="37"/>
      <c r="J75" s="126"/>
      <c r="K75" s="128"/>
      <c r="L75" s="129"/>
      <c r="M75" s="121"/>
      <c r="N75" s="121"/>
    </row>
    <row r="76" spans="2:14" ht="15" x14ac:dyDescent="0.2">
      <c r="B76" s="17">
        <v>45</v>
      </c>
      <c r="C76" s="88" t="s">
        <v>55</v>
      </c>
      <c r="D76" s="87" t="s">
        <v>108</v>
      </c>
      <c r="E76" s="20" t="s">
        <v>33</v>
      </c>
      <c r="F76" s="83">
        <v>3</v>
      </c>
      <c r="G76" s="24">
        <v>13.76</v>
      </c>
      <c r="H76" s="50">
        <f t="shared" si="2"/>
        <v>41.28</v>
      </c>
      <c r="I76" s="37"/>
      <c r="J76" s="126"/>
      <c r="K76" s="128"/>
      <c r="L76" s="129"/>
      <c r="M76" s="121"/>
      <c r="N76" s="121"/>
    </row>
    <row r="77" spans="2:14" ht="15" x14ac:dyDescent="0.2">
      <c r="B77" s="17">
        <v>46</v>
      </c>
      <c r="C77" s="88" t="s">
        <v>55</v>
      </c>
      <c r="D77" s="87" t="s">
        <v>109</v>
      </c>
      <c r="E77" s="20" t="s">
        <v>33</v>
      </c>
      <c r="F77" s="83">
        <v>2</v>
      </c>
      <c r="G77" s="24">
        <v>13.76</v>
      </c>
      <c r="H77" s="50">
        <f t="shared" si="2"/>
        <v>27.52</v>
      </c>
      <c r="I77" s="37"/>
      <c r="J77" s="126"/>
      <c r="K77" s="128"/>
      <c r="L77" s="129"/>
      <c r="M77" s="121"/>
      <c r="N77" s="121"/>
    </row>
    <row r="78" spans="2:14" ht="15" x14ac:dyDescent="0.2">
      <c r="B78" s="17">
        <v>47</v>
      </c>
      <c r="C78" s="88" t="s">
        <v>55</v>
      </c>
      <c r="D78" s="87" t="s">
        <v>110</v>
      </c>
      <c r="E78" s="20" t="s">
        <v>33</v>
      </c>
      <c r="F78" s="83">
        <v>5</v>
      </c>
      <c r="G78" s="24">
        <v>13.76</v>
      </c>
      <c r="H78" s="50">
        <f t="shared" si="2"/>
        <v>68.8</v>
      </c>
      <c r="I78" s="37"/>
      <c r="J78" s="126"/>
      <c r="K78" s="128"/>
      <c r="L78" s="129"/>
      <c r="M78" s="140"/>
      <c r="N78" s="121"/>
    </row>
    <row r="79" spans="2:14" ht="15" x14ac:dyDescent="0.2">
      <c r="B79" s="17">
        <v>48</v>
      </c>
      <c r="C79" s="88" t="s">
        <v>55</v>
      </c>
      <c r="D79" s="87" t="s">
        <v>111</v>
      </c>
      <c r="E79" s="20" t="s">
        <v>33</v>
      </c>
      <c r="F79" s="83">
        <v>3</v>
      </c>
      <c r="G79" s="24">
        <v>13.76</v>
      </c>
      <c r="H79" s="50">
        <f t="shared" si="2"/>
        <v>41.28</v>
      </c>
      <c r="I79" s="37"/>
      <c r="J79" s="126"/>
      <c r="K79" s="128"/>
      <c r="L79" s="129"/>
      <c r="M79" s="121"/>
      <c r="N79" s="121"/>
    </row>
    <row r="80" spans="2:14" ht="15" x14ac:dyDescent="0.2">
      <c r="B80" s="17">
        <v>49</v>
      </c>
      <c r="C80" s="88" t="s">
        <v>55</v>
      </c>
      <c r="D80" s="87" t="s">
        <v>112</v>
      </c>
      <c r="E80" s="20" t="s">
        <v>33</v>
      </c>
      <c r="F80" s="83">
        <v>3</v>
      </c>
      <c r="G80" s="24">
        <v>13.76</v>
      </c>
      <c r="H80" s="50">
        <f t="shared" si="2"/>
        <v>41.28</v>
      </c>
      <c r="I80" s="37"/>
      <c r="J80" s="126"/>
      <c r="K80" s="128"/>
      <c r="L80" s="129"/>
      <c r="M80" s="121"/>
      <c r="N80" s="121"/>
    </row>
    <row r="81" spans="2:14" ht="15" x14ac:dyDescent="0.2">
      <c r="B81" s="17">
        <v>50</v>
      </c>
      <c r="C81" s="88" t="s">
        <v>55</v>
      </c>
      <c r="D81" s="87" t="s">
        <v>113</v>
      </c>
      <c r="E81" s="20" t="s">
        <v>33</v>
      </c>
      <c r="F81" s="83">
        <v>2</v>
      </c>
      <c r="G81" s="24">
        <v>13.76</v>
      </c>
      <c r="H81" s="50">
        <f t="shared" si="2"/>
        <v>27.52</v>
      </c>
      <c r="I81" s="37"/>
      <c r="J81" s="126"/>
      <c r="K81" s="128"/>
      <c r="L81" s="129"/>
      <c r="M81" s="121"/>
      <c r="N81" s="121"/>
    </row>
    <row r="82" spans="2:14" ht="15" x14ac:dyDescent="0.25">
      <c r="B82" s="17"/>
      <c r="C82" s="21"/>
      <c r="D82" s="18" t="s">
        <v>10</v>
      </c>
      <c r="E82" s="47"/>
      <c r="F82" s="74">
        <f>SUM(F32:F81)</f>
        <v>179</v>
      </c>
      <c r="G82" s="13"/>
      <c r="H82" s="9">
        <f>ROUND(SUM(H32:H81),2)</f>
        <v>2463.04</v>
      </c>
      <c r="I82" s="37"/>
      <c r="J82" s="121"/>
      <c r="K82" s="121"/>
      <c r="L82" s="138"/>
      <c r="M82" s="125"/>
      <c r="N82" s="121"/>
    </row>
    <row r="83" spans="2:14" ht="10.5" customHeight="1" x14ac:dyDescent="0.25">
      <c r="B83" s="17"/>
      <c r="C83" s="21"/>
      <c r="D83" s="18"/>
      <c r="E83" s="47"/>
      <c r="F83" s="65"/>
      <c r="G83" s="13"/>
      <c r="H83" s="9"/>
      <c r="I83" s="37"/>
      <c r="J83" s="121"/>
      <c r="K83" s="121"/>
      <c r="L83" s="138"/>
      <c r="M83" s="125"/>
      <c r="N83" s="121"/>
    </row>
    <row r="84" spans="2:14" ht="15" x14ac:dyDescent="0.25">
      <c r="B84" s="17"/>
      <c r="C84" s="35"/>
      <c r="D84" s="89" t="s">
        <v>15</v>
      </c>
      <c r="E84" s="17"/>
      <c r="F84" s="65"/>
      <c r="G84" s="13"/>
      <c r="H84" s="9"/>
      <c r="I84" s="37"/>
      <c r="J84" s="121"/>
      <c r="K84" s="121"/>
      <c r="L84" s="138"/>
      <c r="M84" s="125"/>
      <c r="N84" s="121"/>
    </row>
    <row r="85" spans="2:14" x14ac:dyDescent="0.2">
      <c r="B85" s="17"/>
      <c r="C85" s="17" t="s">
        <v>25</v>
      </c>
      <c r="D85" s="89" t="s">
        <v>47</v>
      </c>
      <c r="E85" s="17"/>
      <c r="F85" s="65"/>
      <c r="G85" s="13"/>
      <c r="H85" s="9"/>
      <c r="I85" s="37"/>
      <c r="J85" s="141"/>
      <c r="K85" s="121"/>
      <c r="L85" s="138"/>
      <c r="M85" s="121"/>
      <c r="N85" s="121"/>
    </row>
    <row r="86" spans="2:14" ht="6.75" customHeight="1" x14ac:dyDescent="0.2">
      <c r="B86" s="17"/>
      <c r="C86" s="21"/>
      <c r="D86" s="89"/>
      <c r="E86" s="20"/>
      <c r="F86" s="65"/>
      <c r="G86" s="115"/>
      <c r="H86" s="9"/>
      <c r="I86" s="37"/>
      <c r="J86" s="131"/>
      <c r="K86" s="121"/>
      <c r="L86" s="138"/>
      <c r="M86" s="121"/>
      <c r="N86" s="121"/>
    </row>
    <row r="87" spans="2:14" ht="15" x14ac:dyDescent="0.2">
      <c r="B87" s="17">
        <v>1</v>
      </c>
      <c r="C87" s="88" t="s">
        <v>60</v>
      </c>
      <c r="D87" s="87" t="s">
        <v>67</v>
      </c>
      <c r="E87" s="20" t="s">
        <v>31</v>
      </c>
      <c r="F87" s="83">
        <v>10</v>
      </c>
      <c r="G87" s="123">
        <v>0.99919999999999998</v>
      </c>
      <c r="H87" s="15">
        <f>+F87*G87</f>
        <v>9.9919999999999991</v>
      </c>
      <c r="I87" s="37"/>
      <c r="J87" s="132"/>
      <c r="K87" s="128"/>
      <c r="L87" s="129"/>
      <c r="M87" s="121"/>
      <c r="N87" s="121"/>
    </row>
    <row r="88" spans="2:14" ht="15" customHeight="1" x14ac:dyDescent="0.2">
      <c r="B88" s="17">
        <v>2</v>
      </c>
      <c r="C88" s="88" t="s">
        <v>60</v>
      </c>
      <c r="D88" s="87" t="s">
        <v>155</v>
      </c>
      <c r="E88" s="20" t="s">
        <v>31</v>
      </c>
      <c r="F88" s="83">
        <v>5</v>
      </c>
      <c r="G88" s="123">
        <v>0.99919999999999998</v>
      </c>
      <c r="H88" s="15">
        <f t="shared" ref="H88:H148" si="3">+F88*G88</f>
        <v>4.9959999999999996</v>
      </c>
      <c r="J88" s="121"/>
      <c r="K88" s="128"/>
      <c r="L88" s="129"/>
      <c r="M88" s="121"/>
      <c r="N88" s="121"/>
    </row>
    <row r="89" spans="2:14" ht="15" customHeight="1" x14ac:dyDescent="0.2">
      <c r="B89" s="17">
        <v>3</v>
      </c>
      <c r="C89" s="88" t="s">
        <v>60</v>
      </c>
      <c r="D89" s="87" t="s">
        <v>156</v>
      </c>
      <c r="E89" s="20" t="s">
        <v>31</v>
      </c>
      <c r="F89" s="83">
        <v>5</v>
      </c>
      <c r="G89" s="123">
        <v>0.99919999999999998</v>
      </c>
      <c r="H89" s="15">
        <f t="shared" si="3"/>
        <v>4.9959999999999996</v>
      </c>
      <c r="J89" s="121"/>
      <c r="K89" s="128"/>
      <c r="L89" s="129"/>
      <c r="M89" s="121"/>
      <c r="N89" s="121"/>
    </row>
    <row r="90" spans="2:14" ht="15" customHeight="1" x14ac:dyDescent="0.2">
      <c r="B90" s="17">
        <v>4</v>
      </c>
      <c r="C90" s="88" t="s">
        <v>60</v>
      </c>
      <c r="D90" s="87" t="s">
        <v>69</v>
      </c>
      <c r="E90" s="20" t="s">
        <v>31</v>
      </c>
      <c r="F90" s="83">
        <v>5</v>
      </c>
      <c r="G90" s="123">
        <v>0.99919999999999998</v>
      </c>
      <c r="H90" s="15">
        <f t="shared" si="3"/>
        <v>4.9959999999999996</v>
      </c>
      <c r="J90" s="121"/>
      <c r="K90" s="128"/>
      <c r="L90" s="129"/>
      <c r="M90" s="121"/>
      <c r="N90" s="121"/>
    </row>
    <row r="91" spans="2:14" ht="15" customHeight="1" x14ac:dyDescent="0.2">
      <c r="B91" s="17">
        <v>5</v>
      </c>
      <c r="C91" s="88" t="s">
        <v>60</v>
      </c>
      <c r="D91" s="87" t="s">
        <v>70</v>
      </c>
      <c r="E91" s="20" t="s">
        <v>31</v>
      </c>
      <c r="F91" s="83">
        <v>40</v>
      </c>
      <c r="G91" s="123">
        <v>0.99919999999999998</v>
      </c>
      <c r="H91" s="15">
        <f t="shared" si="3"/>
        <v>39.967999999999996</v>
      </c>
      <c r="J91" s="121"/>
      <c r="K91" s="128"/>
      <c r="L91" s="129"/>
      <c r="M91" s="121"/>
      <c r="N91" s="121"/>
    </row>
    <row r="92" spans="2:14" ht="15" customHeight="1" x14ac:dyDescent="0.2">
      <c r="B92" s="17">
        <v>6</v>
      </c>
      <c r="C92" s="88" t="s">
        <v>60</v>
      </c>
      <c r="D92" s="87" t="s">
        <v>72</v>
      </c>
      <c r="E92" s="20" t="s">
        <v>31</v>
      </c>
      <c r="F92" s="83">
        <v>5</v>
      </c>
      <c r="G92" s="123">
        <v>0.99919999999999998</v>
      </c>
      <c r="H92" s="15">
        <f t="shared" si="3"/>
        <v>4.9959999999999996</v>
      </c>
      <c r="J92" s="121"/>
      <c r="K92" s="128"/>
      <c r="L92" s="129"/>
      <c r="M92" s="121"/>
      <c r="N92" s="121"/>
    </row>
    <row r="93" spans="2:14" ht="15" customHeight="1" x14ac:dyDescent="0.2">
      <c r="B93" s="17">
        <v>7</v>
      </c>
      <c r="C93" s="88" t="s">
        <v>60</v>
      </c>
      <c r="D93" s="87" t="s">
        <v>116</v>
      </c>
      <c r="E93" s="20" t="s">
        <v>31</v>
      </c>
      <c r="F93" s="83">
        <v>3</v>
      </c>
      <c r="G93" s="123">
        <v>0.99919999999999998</v>
      </c>
      <c r="H93" s="15">
        <f t="shared" si="3"/>
        <v>2.9975999999999998</v>
      </c>
      <c r="J93" s="121"/>
      <c r="K93" s="128"/>
      <c r="L93" s="129"/>
      <c r="M93" s="121"/>
      <c r="N93" s="121"/>
    </row>
    <row r="94" spans="2:14" ht="15" customHeight="1" x14ac:dyDescent="0.2">
      <c r="B94" s="17">
        <v>8</v>
      </c>
      <c r="C94" s="88" t="s">
        <v>60</v>
      </c>
      <c r="D94" s="87" t="s">
        <v>117</v>
      </c>
      <c r="E94" s="20" t="s">
        <v>31</v>
      </c>
      <c r="F94" s="83">
        <v>60</v>
      </c>
      <c r="G94" s="123">
        <v>0.99919999999999998</v>
      </c>
      <c r="H94" s="15">
        <f t="shared" si="3"/>
        <v>59.951999999999998</v>
      </c>
      <c r="J94" s="121"/>
      <c r="K94" s="128"/>
      <c r="L94" s="129"/>
      <c r="M94" s="121"/>
      <c r="N94" s="121"/>
    </row>
    <row r="95" spans="2:14" ht="15" customHeight="1" x14ac:dyDescent="0.2">
      <c r="B95" s="17">
        <v>9</v>
      </c>
      <c r="C95" s="88" t="s">
        <v>60</v>
      </c>
      <c r="D95" s="87" t="s">
        <v>118</v>
      </c>
      <c r="E95" s="20" t="s">
        <v>31</v>
      </c>
      <c r="F95" s="83">
        <v>5</v>
      </c>
      <c r="G95" s="123">
        <v>0.99919999999999998</v>
      </c>
      <c r="H95" s="15">
        <f t="shared" si="3"/>
        <v>4.9959999999999996</v>
      </c>
      <c r="J95" s="121"/>
      <c r="K95" s="128"/>
      <c r="L95" s="129"/>
      <c r="M95" s="121"/>
      <c r="N95" s="121"/>
    </row>
    <row r="96" spans="2:14" ht="15" customHeight="1" x14ac:dyDescent="0.2">
      <c r="B96" s="17">
        <v>10</v>
      </c>
      <c r="C96" s="88" t="s">
        <v>60</v>
      </c>
      <c r="D96" s="87" t="s">
        <v>119</v>
      </c>
      <c r="E96" s="20" t="s">
        <v>31</v>
      </c>
      <c r="F96" s="83">
        <v>2</v>
      </c>
      <c r="G96" s="123">
        <v>0.99919999999999998</v>
      </c>
      <c r="H96" s="15">
        <f t="shared" si="3"/>
        <v>1.9984</v>
      </c>
      <c r="J96" s="121"/>
      <c r="K96" s="128"/>
      <c r="L96" s="129"/>
      <c r="M96" s="121"/>
      <c r="N96" s="121"/>
    </row>
    <row r="97" spans="2:14" ht="15" customHeight="1" x14ac:dyDescent="0.2">
      <c r="B97" s="17">
        <v>11</v>
      </c>
      <c r="C97" s="88" t="s">
        <v>60</v>
      </c>
      <c r="D97" s="87" t="s">
        <v>74</v>
      </c>
      <c r="E97" s="20" t="s">
        <v>31</v>
      </c>
      <c r="F97" s="83">
        <v>5</v>
      </c>
      <c r="G97" s="123">
        <v>0.99919999999999998</v>
      </c>
      <c r="H97" s="15">
        <f t="shared" si="3"/>
        <v>4.9959999999999996</v>
      </c>
      <c r="J97" s="121"/>
      <c r="K97" s="128"/>
      <c r="L97" s="129"/>
      <c r="M97" s="121"/>
      <c r="N97" s="121"/>
    </row>
    <row r="98" spans="2:14" ht="15" customHeight="1" x14ac:dyDescent="0.2">
      <c r="B98" s="17">
        <v>12</v>
      </c>
      <c r="C98" s="88" t="s">
        <v>60</v>
      </c>
      <c r="D98" s="87" t="s">
        <v>120</v>
      </c>
      <c r="E98" s="20" t="s">
        <v>31</v>
      </c>
      <c r="F98" s="83">
        <v>3</v>
      </c>
      <c r="G98" s="123">
        <v>0.99919999999999998</v>
      </c>
      <c r="H98" s="15">
        <f t="shared" si="3"/>
        <v>2.9975999999999998</v>
      </c>
      <c r="J98" s="121"/>
      <c r="K98" s="128"/>
      <c r="L98" s="129"/>
      <c r="M98" s="121"/>
      <c r="N98" s="121"/>
    </row>
    <row r="99" spans="2:14" ht="15" customHeight="1" x14ac:dyDescent="0.2">
      <c r="B99" s="17">
        <v>13</v>
      </c>
      <c r="C99" s="88" t="s">
        <v>60</v>
      </c>
      <c r="D99" s="87" t="s">
        <v>75</v>
      </c>
      <c r="E99" s="20" t="s">
        <v>31</v>
      </c>
      <c r="F99" s="83">
        <v>10</v>
      </c>
      <c r="G99" s="123">
        <v>0.99919999999999998</v>
      </c>
      <c r="H99" s="15">
        <f t="shared" si="3"/>
        <v>9.9919999999999991</v>
      </c>
      <c r="J99" s="121"/>
      <c r="K99" s="128"/>
      <c r="L99" s="129"/>
      <c r="M99" s="121"/>
      <c r="N99" s="121"/>
    </row>
    <row r="100" spans="2:14" ht="15" customHeight="1" x14ac:dyDescent="0.2">
      <c r="B100" s="17">
        <v>14</v>
      </c>
      <c r="C100" s="88" t="s">
        <v>60</v>
      </c>
      <c r="D100" s="87" t="s">
        <v>76</v>
      </c>
      <c r="E100" s="20" t="s">
        <v>31</v>
      </c>
      <c r="F100" s="83">
        <v>5</v>
      </c>
      <c r="G100" s="123">
        <v>0.99919999999999998</v>
      </c>
      <c r="H100" s="15">
        <f t="shared" si="3"/>
        <v>4.9959999999999996</v>
      </c>
      <c r="J100" s="121"/>
      <c r="K100" s="128"/>
      <c r="L100" s="129"/>
      <c r="M100" s="121"/>
      <c r="N100" s="121"/>
    </row>
    <row r="101" spans="2:14" ht="15" customHeight="1" x14ac:dyDescent="0.2">
      <c r="B101" s="17">
        <v>15</v>
      </c>
      <c r="C101" s="88" t="s">
        <v>60</v>
      </c>
      <c r="D101" s="87" t="s">
        <v>77</v>
      </c>
      <c r="E101" s="20" t="s">
        <v>31</v>
      </c>
      <c r="F101" s="83">
        <v>5</v>
      </c>
      <c r="G101" s="123">
        <v>0.99919999999999998</v>
      </c>
      <c r="H101" s="15">
        <f t="shared" si="3"/>
        <v>4.9959999999999996</v>
      </c>
      <c r="J101" s="121"/>
      <c r="K101" s="128"/>
      <c r="L101" s="129"/>
      <c r="M101" s="121"/>
      <c r="N101" s="121"/>
    </row>
    <row r="102" spans="2:14" ht="15" customHeight="1" x14ac:dyDescent="0.2">
      <c r="B102" s="17">
        <v>16</v>
      </c>
      <c r="C102" s="88" t="s">
        <v>60</v>
      </c>
      <c r="D102" s="87" t="s">
        <v>121</v>
      </c>
      <c r="E102" s="20" t="s">
        <v>31</v>
      </c>
      <c r="F102" s="83">
        <v>4</v>
      </c>
      <c r="G102" s="123">
        <v>0.99919999999999998</v>
      </c>
      <c r="H102" s="15">
        <f t="shared" si="3"/>
        <v>3.9967999999999999</v>
      </c>
      <c r="J102" s="121"/>
      <c r="K102" s="128"/>
      <c r="L102" s="129"/>
      <c r="M102" s="121"/>
      <c r="N102" s="121"/>
    </row>
    <row r="103" spans="2:14" ht="15" customHeight="1" x14ac:dyDescent="0.2">
      <c r="B103" s="17">
        <v>17</v>
      </c>
      <c r="C103" s="88" t="s">
        <v>60</v>
      </c>
      <c r="D103" s="87" t="s">
        <v>122</v>
      </c>
      <c r="E103" s="20" t="s">
        <v>31</v>
      </c>
      <c r="F103" s="83">
        <v>20</v>
      </c>
      <c r="G103" s="123">
        <v>0.99919999999999998</v>
      </c>
      <c r="H103" s="15">
        <f t="shared" si="3"/>
        <v>19.983999999999998</v>
      </c>
      <c r="J103" s="121"/>
      <c r="K103" s="128"/>
      <c r="L103" s="129"/>
      <c r="M103" s="121"/>
      <c r="N103" s="121"/>
    </row>
    <row r="104" spans="2:14" ht="15" customHeight="1" x14ac:dyDescent="0.2">
      <c r="B104" s="17">
        <v>18</v>
      </c>
      <c r="C104" s="88" t="s">
        <v>60</v>
      </c>
      <c r="D104" s="87" t="s">
        <v>123</v>
      </c>
      <c r="E104" s="20" t="s">
        <v>31</v>
      </c>
      <c r="F104" s="83">
        <v>3</v>
      </c>
      <c r="G104" s="123">
        <v>0.99919999999999998</v>
      </c>
      <c r="H104" s="15">
        <f t="shared" si="3"/>
        <v>2.9975999999999998</v>
      </c>
      <c r="J104" s="121"/>
      <c r="K104" s="128"/>
      <c r="L104" s="129"/>
      <c r="M104" s="121"/>
      <c r="N104" s="121"/>
    </row>
    <row r="105" spans="2:14" ht="15" customHeight="1" x14ac:dyDescent="0.2">
      <c r="B105" s="17">
        <v>19</v>
      </c>
      <c r="C105" s="88" t="s">
        <v>60</v>
      </c>
      <c r="D105" s="87" t="s">
        <v>124</v>
      </c>
      <c r="E105" s="20" t="s">
        <v>31</v>
      </c>
      <c r="F105" s="83">
        <v>10</v>
      </c>
      <c r="G105" s="123">
        <v>0.99919999999999998</v>
      </c>
      <c r="H105" s="15">
        <f t="shared" si="3"/>
        <v>9.9919999999999991</v>
      </c>
      <c r="J105" s="121"/>
      <c r="K105" s="128"/>
      <c r="L105" s="129"/>
      <c r="M105" s="121"/>
      <c r="N105" s="121"/>
    </row>
    <row r="106" spans="2:14" ht="15" customHeight="1" x14ac:dyDescent="0.2">
      <c r="B106" s="17">
        <v>20</v>
      </c>
      <c r="C106" s="88" t="s">
        <v>60</v>
      </c>
      <c r="D106" s="87" t="s">
        <v>125</v>
      </c>
      <c r="E106" s="20" t="s">
        <v>31</v>
      </c>
      <c r="F106" s="83">
        <v>20</v>
      </c>
      <c r="G106" s="123">
        <v>0.99919999999999998</v>
      </c>
      <c r="H106" s="15">
        <f t="shared" si="3"/>
        <v>19.983999999999998</v>
      </c>
      <c r="J106" s="121"/>
      <c r="K106" s="128"/>
      <c r="L106" s="129"/>
      <c r="M106" s="121"/>
      <c r="N106" s="121"/>
    </row>
    <row r="107" spans="2:14" ht="15" customHeight="1" x14ac:dyDescent="0.2">
      <c r="B107" s="17">
        <v>21</v>
      </c>
      <c r="C107" s="88" t="s">
        <v>60</v>
      </c>
      <c r="D107" s="87" t="s">
        <v>81</v>
      </c>
      <c r="E107" s="20" t="s">
        <v>31</v>
      </c>
      <c r="F107" s="83">
        <v>10</v>
      </c>
      <c r="G107" s="123">
        <v>0.99919999999999998</v>
      </c>
      <c r="H107" s="15">
        <f t="shared" si="3"/>
        <v>9.9919999999999991</v>
      </c>
      <c r="J107" s="121"/>
      <c r="K107" s="128"/>
      <c r="L107" s="129"/>
      <c r="M107" s="121"/>
      <c r="N107" s="121"/>
    </row>
    <row r="108" spans="2:14" ht="15" customHeight="1" x14ac:dyDescent="0.2">
      <c r="B108" s="17">
        <v>22</v>
      </c>
      <c r="C108" s="88" t="s">
        <v>60</v>
      </c>
      <c r="D108" s="87" t="s">
        <v>83</v>
      </c>
      <c r="E108" s="20" t="s">
        <v>31</v>
      </c>
      <c r="F108" s="83">
        <v>8</v>
      </c>
      <c r="G108" s="123">
        <v>0.99919999999999998</v>
      </c>
      <c r="H108" s="15">
        <f t="shared" si="3"/>
        <v>7.9935999999999998</v>
      </c>
      <c r="J108" s="121"/>
      <c r="K108" s="128"/>
      <c r="L108" s="129"/>
      <c r="M108" s="121"/>
      <c r="N108" s="121"/>
    </row>
    <row r="109" spans="2:14" ht="15" customHeight="1" x14ac:dyDescent="0.2">
      <c r="B109" s="17">
        <v>23</v>
      </c>
      <c r="C109" s="88" t="s">
        <v>60</v>
      </c>
      <c r="D109" s="87" t="s">
        <v>126</v>
      </c>
      <c r="E109" s="20" t="s">
        <v>31</v>
      </c>
      <c r="F109" s="83">
        <v>5</v>
      </c>
      <c r="G109" s="123">
        <v>0.99919999999999998</v>
      </c>
      <c r="H109" s="15">
        <f t="shared" si="3"/>
        <v>4.9959999999999996</v>
      </c>
      <c r="J109" s="121"/>
      <c r="K109" s="128"/>
      <c r="L109" s="129"/>
      <c r="M109" s="121"/>
      <c r="N109" s="121"/>
    </row>
    <row r="110" spans="2:14" ht="15" customHeight="1" x14ac:dyDescent="0.2">
      <c r="B110" s="17">
        <v>24</v>
      </c>
      <c r="C110" s="88" t="s">
        <v>60</v>
      </c>
      <c r="D110" s="87" t="s">
        <v>127</v>
      </c>
      <c r="E110" s="20" t="s">
        <v>31</v>
      </c>
      <c r="F110" s="83">
        <v>4</v>
      </c>
      <c r="G110" s="123">
        <v>0.99919999999999998</v>
      </c>
      <c r="H110" s="15">
        <f t="shared" si="3"/>
        <v>3.9967999999999999</v>
      </c>
      <c r="J110" s="121"/>
      <c r="K110" s="128"/>
      <c r="L110" s="129"/>
      <c r="M110" s="121"/>
      <c r="N110" s="121"/>
    </row>
    <row r="111" spans="2:14" ht="15" customHeight="1" x14ac:dyDescent="0.2">
      <c r="B111" s="17">
        <v>25</v>
      </c>
      <c r="C111" s="88" t="s">
        <v>60</v>
      </c>
      <c r="D111" s="87" t="s">
        <v>128</v>
      </c>
      <c r="E111" s="20" t="s">
        <v>31</v>
      </c>
      <c r="F111" s="83">
        <v>3</v>
      </c>
      <c r="G111" s="123">
        <v>0.99919999999999998</v>
      </c>
      <c r="H111" s="15">
        <f t="shared" si="3"/>
        <v>2.9975999999999998</v>
      </c>
      <c r="J111" s="121"/>
      <c r="K111" s="128"/>
      <c r="L111" s="129"/>
      <c r="M111" s="121"/>
      <c r="N111" s="121"/>
    </row>
    <row r="112" spans="2:14" ht="15" customHeight="1" x14ac:dyDescent="0.2">
      <c r="B112" s="17">
        <v>26</v>
      </c>
      <c r="C112" s="88" t="s">
        <v>60</v>
      </c>
      <c r="D112" s="87" t="s">
        <v>129</v>
      </c>
      <c r="E112" s="20" t="s">
        <v>31</v>
      </c>
      <c r="F112" s="83">
        <v>5</v>
      </c>
      <c r="G112" s="123">
        <v>0.99919999999999998</v>
      </c>
      <c r="H112" s="15">
        <f t="shared" si="3"/>
        <v>4.9959999999999996</v>
      </c>
      <c r="J112" s="121"/>
      <c r="K112" s="128"/>
      <c r="L112" s="129"/>
      <c r="M112" s="121"/>
      <c r="N112" s="121"/>
    </row>
    <row r="113" spans="2:14" ht="15" customHeight="1" x14ac:dyDescent="0.2">
      <c r="B113" s="17">
        <v>27</v>
      </c>
      <c r="C113" s="88" t="s">
        <v>60</v>
      </c>
      <c r="D113" s="87" t="s">
        <v>86</v>
      </c>
      <c r="E113" s="20" t="s">
        <v>31</v>
      </c>
      <c r="F113" s="83">
        <v>5</v>
      </c>
      <c r="G113" s="123">
        <v>0.99919999999999998</v>
      </c>
      <c r="H113" s="15">
        <f t="shared" si="3"/>
        <v>4.9959999999999996</v>
      </c>
      <c r="J113" s="121"/>
      <c r="K113" s="128"/>
      <c r="L113" s="129"/>
      <c r="M113" s="121"/>
      <c r="N113" s="121"/>
    </row>
    <row r="114" spans="2:14" ht="15" customHeight="1" x14ac:dyDescent="0.2">
      <c r="B114" s="17">
        <v>28</v>
      </c>
      <c r="C114" s="88" t="s">
        <v>60</v>
      </c>
      <c r="D114" s="87" t="s">
        <v>130</v>
      </c>
      <c r="E114" s="20" t="s">
        <v>31</v>
      </c>
      <c r="F114" s="83">
        <v>7</v>
      </c>
      <c r="G114" s="123">
        <v>0.99919999999999998</v>
      </c>
      <c r="H114" s="15">
        <f t="shared" si="3"/>
        <v>6.9943999999999997</v>
      </c>
      <c r="J114" s="121"/>
      <c r="K114" s="128"/>
      <c r="L114" s="129"/>
      <c r="M114" s="121"/>
      <c r="N114" s="121"/>
    </row>
    <row r="115" spans="2:14" ht="15" customHeight="1" x14ac:dyDescent="0.2">
      <c r="B115" s="17">
        <v>29</v>
      </c>
      <c r="C115" s="88" t="s">
        <v>60</v>
      </c>
      <c r="D115" s="87" t="s">
        <v>131</v>
      </c>
      <c r="E115" s="20" t="s">
        <v>31</v>
      </c>
      <c r="F115" s="83">
        <v>5</v>
      </c>
      <c r="G115" s="123">
        <v>0.99919999999999998</v>
      </c>
      <c r="H115" s="15">
        <f t="shared" si="3"/>
        <v>4.9959999999999996</v>
      </c>
      <c r="J115" s="121"/>
      <c r="K115" s="128"/>
      <c r="L115" s="129"/>
      <c r="M115" s="121"/>
      <c r="N115" s="121"/>
    </row>
    <row r="116" spans="2:14" ht="15" customHeight="1" x14ac:dyDescent="0.2">
      <c r="B116" s="17">
        <v>30</v>
      </c>
      <c r="C116" s="88" t="s">
        <v>60</v>
      </c>
      <c r="D116" s="87" t="s">
        <v>132</v>
      </c>
      <c r="E116" s="20" t="s">
        <v>31</v>
      </c>
      <c r="F116" s="83">
        <v>20</v>
      </c>
      <c r="G116" s="123">
        <v>0.99919999999999998</v>
      </c>
      <c r="H116" s="15">
        <f t="shared" si="3"/>
        <v>19.983999999999998</v>
      </c>
      <c r="J116" s="121"/>
      <c r="K116" s="128"/>
      <c r="L116" s="129"/>
      <c r="M116" s="121"/>
      <c r="N116" s="121"/>
    </row>
    <row r="117" spans="2:14" ht="15" customHeight="1" x14ac:dyDescent="0.2">
      <c r="B117" s="17">
        <v>31</v>
      </c>
      <c r="C117" s="88" t="s">
        <v>60</v>
      </c>
      <c r="D117" s="87" t="s">
        <v>91</v>
      </c>
      <c r="E117" s="20" t="s">
        <v>31</v>
      </c>
      <c r="F117" s="83">
        <v>5</v>
      </c>
      <c r="G117" s="123">
        <v>0.99919999999999998</v>
      </c>
      <c r="H117" s="15">
        <f t="shared" si="3"/>
        <v>4.9959999999999996</v>
      </c>
      <c r="J117" s="121"/>
      <c r="K117" s="128"/>
      <c r="L117" s="129"/>
      <c r="M117" s="121"/>
      <c r="N117" s="121"/>
    </row>
    <row r="118" spans="2:14" ht="15" customHeight="1" x14ac:dyDescent="0.2">
      <c r="B118" s="17">
        <v>32</v>
      </c>
      <c r="C118" s="88" t="s">
        <v>60</v>
      </c>
      <c r="D118" s="87" t="s">
        <v>133</v>
      </c>
      <c r="E118" s="20" t="s">
        <v>31</v>
      </c>
      <c r="F118" s="83">
        <v>5</v>
      </c>
      <c r="G118" s="123">
        <v>0.99919999999999998</v>
      </c>
      <c r="H118" s="15">
        <f t="shared" si="3"/>
        <v>4.9959999999999996</v>
      </c>
      <c r="I118" s="82"/>
      <c r="J118" s="142"/>
      <c r="K118" s="128"/>
      <c r="L118" s="129"/>
      <c r="M118" s="121"/>
      <c r="N118" s="121"/>
    </row>
    <row r="119" spans="2:14" ht="15" customHeight="1" x14ac:dyDescent="0.2">
      <c r="B119" s="17">
        <v>33</v>
      </c>
      <c r="C119" s="88" t="s">
        <v>60</v>
      </c>
      <c r="D119" s="87" t="s">
        <v>92</v>
      </c>
      <c r="E119" s="20" t="s">
        <v>31</v>
      </c>
      <c r="F119" s="83">
        <v>4</v>
      </c>
      <c r="G119" s="123">
        <v>0.99919999999999998</v>
      </c>
      <c r="H119" s="15">
        <f t="shared" si="3"/>
        <v>3.9967999999999999</v>
      </c>
      <c r="J119" s="127"/>
      <c r="K119" s="128"/>
      <c r="L119" s="129"/>
      <c r="M119" s="121"/>
      <c r="N119" s="121"/>
    </row>
    <row r="120" spans="2:14" ht="15" customHeight="1" x14ac:dyDescent="0.2">
      <c r="B120" s="17">
        <v>34</v>
      </c>
      <c r="C120" s="88" t="s">
        <v>60</v>
      </c>
      <c r="D120" s="87" t="s">
        <v>134</v>
      </c>
      <c r="E120" s="20" t="s">
        <v>31</v>
      </c>
      <c r="F120" s="83">
        <v>3</v>
      </c>
      <c r="G120" s="123">
        <v>0.99919999999999998</v>
      </c>
      <c r="H120" s="15">
        <f t="shared" si="3"/>
        <v>2.9975999999999998</v>
      </c>
      <c r="J120" s="143"/>
      <c r="K120" s="128"/>
      <c r="L120" s="129"/>
      <c r="M120" s="121"/>
      <c r="N120" s="121"/>
    </row>
    <row r="121" spans="2:14" ht="15" customHeight="1" x14ac:dyDescent="0.2">
      <c r="B121" s="17">
        <v>35</v>
      </c>
      <c r="C121" s="88" t="s">
        <v>60</v>
      </c>
      <c r="D121" s="87" t="s">
        <v>135</v>
      </c>
      <c r="E121" s="20" t="s">
        <v>31</v>
      </c>
      <c r="F121" s="83">
        <v>10</v>
      </c>
      <c r="G121" s="123">
        <v>0.99919999999999998</v>
      </c>
      <c r="H121" s="15">
        <f t="shared" si="3"/>
        <v>9.9919999999999991</v>
      </c>
      <c r="J121" s="121"/>
      <c r="K121" s="128"/>
      <c r="L121" s="129"/>
      <c r="M121" s="121"/>
      <c r="N121" s="121"/>
    </row>
    <row r="122" spans="2:14" ht="15" customHeight="1" x14ac:dyDescent="0.2">
      <c r="B122" s="17">
        <v>36</v>
      </c>
      <c r="C122" s="88" t="s">
        <v>60</v>
      </c>
      <c r="D122" s="87" t="s">
        <v>94</v>
      </c>
      <c r="E122" s="20" t="s">
        <v>31</v>
      </c>
      <c r="F122" s="83">
        <v>2</v>
      </c>
      <c r="G122" s="123">
        <v>0.99919999999999998</v>
      </c>
      <c r="H122" s="15">
        <f t="shared" si="3"/>
        <v>1.9984</v>
      </c>
      <c r="J122" s="121"/>
      <c r="K122" s="128"/>
      <c r="L122" s="129"/>
      <c r="M122" s="121"/>
      <c r="N122" s="121"/>
    </row>
    <row r="123" spans="2:14" ht="15" customHeight="1" x14ac:dyDescent="0.2">
      <c r="B123" s="17">
        <v>37</v>
      </c>
      <c r="C123" s="88" t="s">
        <v>60</v>
      </c>
      <c r="D123" s="87" t="s">
        <v>136</v>
      </c>
      <c r="E123" s="20" t="s">
        <v>31</v>
      </c>
      <c r="F123" s="83">
        <v>10</v>
      </c>
      <c r="G123" s="123">
        <v>0.99919999999999998</v>
      </c>
      <c r="H123" s="15">
        <f t="shared" si="3"/>
        <v>9.9919999999999991</v>
      </c>
      <c r="J123" s="144"/>
      <c r="K123" s="128"/>
      <c r="L123" s="129"/>
      <c r="M123" s="121"/>
      <c r="N123" s="121"/>
    </row>
    <row r="124" spans="2:14" ht="15" customHeight="1" x14ac:dyDescent="0.2">
      <c r="B124" s="17">
        <v>38</v>
      </c>
      <c r="C124" s="88" t="s">
        <v>60</v>
      </c>
      <c r="D124" s="87" t="s">
        <v>137</v>
      </c>
      <c r="E124" s="20" t="s">
        <v>31</v>
      </c>
      <c r="F124" s="83">
        <v>15</v>
      </c>
      <c r="G124" s="123">
        <v>0.99919999999999998</v>
      </c>
      <c r="H124" s="15">
        <f t="shared" si="3"/>
        <v>14.988</v>
      </c>
      <c r="J124" s="121"/>
      <c r="K124" s="128"/>
      <c r="L124" s="129"/>
      <c r="M124" s="121"/>
      <c r="N124" s="121"/>
    </row>
    <row r="125" spans="2:14" ht="15" customHeight="1" x14ac:dyDescent="0.2">
      <c r="B125" s="17">
        <v>39</v>
      </c>
      <c r="C125" s="88" t="s">
        <v>60</v>
      </c>
      <c r="D125" s="87" t="s">
        <v>138</v>
      </c>
      <c r="E125" s="20" t="s">
        <v>31</v>
      </c>
      <c r="F125" s="83">
        <v>5</v>
      </c>
      <c r="G125" s="123">
        <v>0.99919999999999998</v>
      </c>
      <c r="H125" s="15">
        <f t="shared" si="3"/>
        <v>4.9959999999999996</v>
      </c>
      <c r="J125" s="121"/>
      <c r="K125" s="128"/>
      <c r="L125" s="129"/>
      <c r="M125" s="121"/>
      <c r="N125" s="121"/>
    </row>
    <row r="126" spans="2:14" ht="15" x14ac:dyDescent="0.2">
      <c r="B126" s="17">
        <v>40</v>
      </c>
      <c r="C126" s="88" t="s">
        <v>60</v>
      </c>
      <c r="D126" s="87" t="s">
        <v>96</v>
      </c>
      <c r="E126" s="20" t="s">
        <v>31</v>
      </c>
      <c r="F126" s="83">
        <v>5</v>
      </c>
      <c r="G126" s="123">
        <v>0.99919999999999998</v>
      </c>
      <c r="H126" s="15">
        <f t="shared" si="3"/>
        <v>4.9959999999999996</v>
      </c>
      <c r="J126" s="144"/>
      <c r="K126" s="128"/>
      <c r="L126" s="129"/>
      <c r="M126" s="121"/>
      <c r="N126" s="121"/>
    </row>
    <row r="127" spans="2:14" ht="15" x14ac:dyDescent="0.2">
      <c r="B127" s="17">
        <v>41</v>
      </c>
      <c r="C127" s="88" t="s">
        <v>60</v>
      </c>
      <c r="D127" s="87" t="s">
        <v>97</v>
      </c>
      <c r="E127" s="20" t="s">
        <v>31</v>
      </c>
      <c r="F127" s="83">
        <v>5</v>
      </c>
      <c r="G127" s="123">
        <v>0.99919999999999998</v>
      </c>
      <c r="H127" s="15">
        <f t="shared" si="3"/>
        <v>4.9959999999999996</v>
      </c>
      <c r="J127" s="145"/>
      <c r="K127" s="128"/>
      <c r="L127" s="129"/>
      <c r="M127" s="121"/>
      <c r="N127" s="121"/>
    </row>
    <row r="128" spans="2:14" ht="15" customHeight="1" x14ac:dyDescent="0.2">
      <c r="B128" s="17">
        <v>42</v>
      </c>
      <c r="C128" s="88" t="s">
        <v>60</v>
      </c>
      <c r="D128" s="87" t="s">
        <v>139</v>
      </c>
      <c r="E128" s="20" t="s">
        <v>31</v>
      </c>
      <c r="F128" s="83">
        <v>5</v>
      </c>
      <c r="G128" s="123">
        <v>0.99919999999999998</v>
      </c>
      <c r="H128" s="15">
        <f t="shared" si="3"/>
        <v>4.9959999999999996</v>
      </c>
      <c r="J128" s="121"/>
      <c r="K128" s="128"/>
      <c r="L128" s="129"/>
      <c r="M128" s="121"/>
      <c r="N128" s="121"/>
    </row>
    <row r="129" spans="2:14" ht="17.25" customHeight="1" x14ac:dyDescent="0.2">
      <c r="B129" s="17">
        <v>43</v>
      </c>
      <c r="C129" s="88" t="s">
        <v>60</v>
      </c>
      <c r="D129" s="87" t="s">
        <v>140</v>
      </c>
      <c r="E129" s="20" t="s">
        <v>31</v>
      </c>
      <c r="F129" s="83">
        <v>10</v>
      </c>
      <c r="G129" s="123">
        <v>0.99919999999999998</v>
      </c>
      <c r="H129" s="15">
        <f t="shared" si="3"/>
        <v>9.9919999999999991</v>
      </c>
      <c r="I129" s="82"/>
      <c r="J129" s="142"/>
      <c r="K129" s="128"/>
      <c r="L129" s="129"/>
      <c r="M129" s="121"/>
      <c r="N129" s="121"/>
    </row>
    <row r="130" spans="2:14" ht="15" customHeight="1" x14ac:dyDescent="0.2">
      <c r="B130" s="17">
        <v>44</v>
      </c>
      <c r="C130" s="88" t="s">
        <v>60</v>
      </c>
      <c r="D130" s="87" t="s">
        <v>141</v>
      </c>
      <c r="E130" s="20" t="s">
        <v>31</v>
      </c>
      <c r="F130" s="83">
        <v>3</v>
      </c>
      <c r="G130" s="123">
        <v>0.99919999999999998</v>
      </c>
      <c r="H130" s="15">
        <f t="shared" si="3"/>
        <v>2.9975999999999998</v>
      </c>
      <c r="J130" s="121"/>
      <c r="K130" s="128"/>
      <c r="L130" s="129"/>
      <c r="M130" s="121"/>
      <c r="N130" s="121"/>
    </row>
    <row r="131" spans="2:14" ht="17.25" customHeight="1" x14ac:dyDescent="0.2">
      <c r="B131" s="17">
        <v>45</v>
      </c>
      <c r="C131" s="88" t="s">
        <v>60</v>
      </c>
      <c r="D131" s="87" t="s">
        <v>142</v>
      </c>
      <c r="E131" s="20" t="s">
        <v>31</v>
      </c>
      <c r="F131" s="83">
        <v>5</v>
      </c>
      <c r="G131" s="123">
        <v>0.99919999999999998</v>
      </c>
      <c r="H131" s="15">
        <f t="shared" si="3"/>
        <v>4.9959999999999996</v>
      </c>
      <c r="J131" s="121"/>
      <c r="K131" s="128"/>
      <c r="L131" s="129"/>
      <c r="M131" s="121"/>
      <c r="N131" s="121"/>
    </row>
    <row r="132" spans="2:14" ht="17.25" customHeight="1" x14ac:dyDescent="0.2">
      <c r="B132" s="17">
        <v>46</v>
      </c>
      <c r="C132" s="88" t="s">
        <v>60</v>
      </c>
      <c r="D132" s="87" t="s">
        <v>143</v>
      </c>
      <c r="E132" s="20" t="s">
        <v>31</v>
      </c>
      <c r="F132" s="83">
        <v>25</v>
      </c>
      <c r="G132" s="123">
        <v>0.99919999999999998</v>
      </c>
      <c r="H132" s="15">
        <f t="shared" si="3"/>
        <v>24.98</v>
      </c>
      <c r="J132" s="146"/>
      <c r="K132" s="128"/>
      <c r="L132" s="129"/>
      <c r="M132" s="121"/>
      <c r="N132" s="121"/>
    </row>
    <row r="133" spans="2:14" ht="13.9" customHeight="1" x14ac:dyDescent="0.2">
      <c r="B133" s="17">
        <v>47</v>
      </c>
      <c r="C133" s="88" t="s">
        <v>60</v>
      </c>
      <c r="D133" s="87" t="s">
        <v>144</v>
      </c>
      <c r="E133" s="20" t="s">
        <v>31</v>
      </c>
      <c r="F133" s="83">
        <v>3</v>
      </c>
      <c r="G133" s="123">
        <v>0.99919999999999998</v>
      </c>
      <c r="H133" s="15">
        <f t="shared" si="3"/>
        <v>2.9975999999999998</v>
      </c>
      <c r="J133" s="145"/>
      <c r="K133" s="128"/>
      <c r="L133" s="147"/>
      <c r="M133" s="142"/>
      <c r="N133" s="121"/>
    </row>
    <row r="134" spans="2:14" s="96" customFormat="1" ht="15" x14ac:dyDescent="0.2">
      <c r="B134" s="17">
        <v>48</v>
      </c>
      <c r="C134" s="88" t="s">
        <v>60</v>
      </c>
      <c r="D134" s="122" t="s">
        <v>147</v>
      </c>
      <c r="E134" s="43" t="s">
        <v>31</v>
      </c>
      <c r="F134" s="120">
        <v>3</v>
      </c>
      <c r="G134" s="153">
        <v>0.99919999999999998</v>
      </c>
      <c r="H134" s="15">
        <f t="shared" si="3"/>
        <v>2.9975999999999998</v>
      </c>
      <c r="I134" s="121"/>
      <c r="J134" s="146"/>
      <c r="K134" s="128"/>
      <c r="L134" s="129"/>
      <c r="M134" s="127"/>
      <c r="N134" s="121"/>
    </row>
    <row r="135" spans="2:14" s="96" customFormat="1" ht="15" x14ac:dyDescent="0.2">
      <c r="B135" s="17">
        <v>49</v>
      </c>
      <c r="C135" s="88" t="s">
        <v>48</v>
      </c>
      <c r="D135" s="87" t="s">
        <v>146</v>
      </c>
      <c r="E135" s="20" t="s">
        <v>31</v>
      </c>
      <c r="F135" s="83">
        <v>5</v>
      </c>
      <c r="G135" s="123">
        <v>0.99919999999999998</v>
      </c>
      <c r="H135" s="15">
        <f t="shared" si="3"/>
        <v>4.9959999999999996</v>
      </c>
      <c r="J135" s="130"/>
      <c r="K135" s="128"/>
      <c r="L135" s="129"/>
      <c r="M135" s="143"/>
      <c r="N135" s="121"/>
    </row>
    <row r="136" spans="2:14" s="96" customFormat="1" ht="15" x14ac:dyDescent="0.2">
      <c r="B136" s="43">
        <v>50</v>
      </c>
      <c r="C136" s="88" t="s">
        <v>48</v>
      </c>
      <c r="D136" s="118" t="s">
        <v>145</v>
      </c>
      <c r="E136" s="119" t="s">
        <v>31</v>
      </c>
      <c r="F136" s="120">
        <v>10</v>
      </c>
      <c r="G136" s="123">
        <v>0.99919999999999998</v>
      </c>
      <c r="H136" s="15">
        <f t="shared" si="3"/>
        <v>9.9919999999999991</v>
      </c>
      <c r="I136" s="121"/>
      <c r="J136" s="121"/>
      <c r="K136" s="128"/>
      <c r="L136" s="129"/>
      <c r="M136" s="121"/>
      <c r="N136" s="121"/>
    </row>
    <row r="137" spans="2:14" s="96" customFormat="1" ht="15" x14ac:dyDescent="0.2">
      <c r="B137" s="17">
        <v>51</v>
      </c>
      <c r="C137" s="88" t="s">
        <v>48</v>
      </c>
      <c r="D137" s="87" t="s">
        <v>148</v>
      </c>
      <c r="E137" s="20" t="s">
        <v>31</v>
      </c>
      <c r="F137" s="83">
        <v>5</v>
      </c>
      <c r="G137" s="123">
        <v>0.99919999999999998</v>
      </c>
      <c r="H137" s="15">
        <f t="shared" si="3"/>
        <v>4.9959999999999996</v>
      </c>
      <c r="J137" s="121"/>
      <c r="K137" s="128"/>
      <c r="L137" s="129"/>
      <c r="M137" s="121"/>
      <c r="N137" s="121"/>
    </row>
    <row r="138" spans="2:14" s="96" customFormat="1" ht="15" x14ac:dyDescent="0.2">
      <c r="B138" s="17">
        <v>52</v>
      </c>
      <c r="C138" s="88" t="s">
        <v>48</v>
      </c>
      <c r="D138" s="87" t="s">
        <v>103</v>
      </c>
      <c r="E138" s="20" t="s">
        <v>31</v>
      </c>
      <c r="F138" s="83">
        <v>5</v>
      </c>
      <c r="G138" s="123">
        <v>0.99919999999999998</v>
      </c>
      <c r="H138" s="15">
        <f t="shared" si="3"/>
        <v>4.9959999999999996</v>
      </c>
      <c r="J138" s="126"/>
      <c r="K138" s="128"/>
      <c r="L138" s="129"/>
      <c r="M138" s="121"/>
      <c r="N138" s="121"/>
    </row>
    <row r="139" spans="2:14" s="96" customFormat="1" ht="15" x14ac:dyDescent="0.2">
      <c r="B139" s="17">
        <v>53</v>
      </c>
      <c r="C139" s="88" t="s">
        <v>48</v>
      </c>
      <c r="D139" s="87" t="s">
        <v>104</v>
      </c>
      <c r="E139" s="20" t="s">
        <v>31</v>
      </c>
      <c r="F139" s="83">
        <v>5</v>
      </c>
      <c r="G139" s="123">
        <v>0.99919999999999998</v>
      </c>
      <c r="H139" s="15">
        <f t="shared" si="3"/>
        <v>4.9959999999999996</v>
      </c>
      <c r="J139" s="121"/>
      <c r="K139" s="128"/>
      <c r="L139" s="129"/>
      <c r="M139" s="121"/>
      <c r="N139" s="121"/>
    </row>
    <row r="140" spans="2:14" s="96" customFormat="1" ht="15" customHeight="1" x14ac:dyDescent="0.2">
      <c r="B140" s="17">
        <v>54</v>
      </c>
      <c r="C140" s="88" t="s">
        <v>48</v>
      </c>
      <c r="D140" s="87" t="s">
        <v>149</v>
      </c>
      <c r="E140" s="20" t="s">
        <v>31</v>
      </c>
      <c r="F140" s="83">
        <v>3</v>
      </c>
      <c r="G140" s="123">
        <v>0.99919999999999998</v>
      </c>
      <c r="H140" s="15">
        <f t="shared" si="3"/>
        <v>2.9975999999999998</v>
      </c>
      <c r="J140" s="121"/>
      <c r="K140" s="128"/>
      <c r="L140" s="129"/>
      <c r="M140" s="121"/>
      <c r="N140" s="121"/>
    </row>
    <row r="141" spans="2:14" s="96" customFormat="1" ht="15" x14ac:dyDescent="0.2">
      <c r="B141" s="17">
        <v>55</v>
      </c>
      <c r="C141" s="88" t="s">
        <v>48</v>
      </c>
      <c r="D141" s="87" t="s">
        <v>150</v>
      </c>
      <c r="E141" s="20" t="s">
        <v>31</v>
      </c>
      <c r="F141" s="83">
        <v>5</v>
      </c>
      <c r="G141" s="123">
        <v>0.99919999999999998</v>
      </c>
      <c r="H141" s="15">
        <f t="shared" si="3"/>
        <v>4.9959999999999996</v>
      </c>
      <c r="J141" s="121"/>
      <c r="K141" s="128"/>
      <c r="L141" s="129"/>
      <c r="M141" s="121"/>
      <c r="N141" s="121"/>
    </row>
    <row r="142" spans="2:14" s="96" customFormat="1" ht="15" x14ac:dyDescent="0.2">
      <c r="B142" s="17">
        <v>56</v>
      </c>
      <c r="C142" s="88" t="s">
        <v>48</v>
      </c>
      <c r="D142" s="87" t="s">
        <v>151</v>
      </c>
      <c r="E142" s="20" t="s">
        <v>31</v>
      </c>
      <c r="F142" s="83">
        <v>4</v>
      </c>
      <c r="G142" s="123">
        <v>0.99919999999999998</v>
      </c>
      <c r="H142" s="15">
        <f t="shared" si="3"/>
        <v>3.9967999999999999</v>
      </c>
      <c r="J142" s="121"/>
      <c r="K142" s="128"/>
      <c r="L142" s="129"/>
      <c r="M142" s="121"/>
      <c r="N142" s="121"/>
    </row>
    <row r="143" spans="2:14" s="96" customFormat="1" ht="15" x14ac:dyDescent="0.2">
      <c r="B143" s="17">
        <v>57</v>
      </c>
      <c r="C143" s="88" t="s">
        <v>48</v>
      </c>
      <c r="D143" s="87" t="s">
        <v>152</v>
      </c>
      <c r="E143" s="20" t="s">
        <v>31</v>
      </c>
      <c r="F143" s="83">
        <v>8</v>
      </c>
      <c r="G143" s="123">
        <v>0.99919999999999998</v>
      </c>
      <c r="H143" s="15">
        <f t="shared" si="3"/>
        <v>7.9935999999999998</v>
      </c>
      <c r="J143" s="121"/>
      <c r="K143" s="128"/>
      <c r="L143" s="129"/>
      <c r="M143" s="121"/>
      <c r="N143" s="121"/>
    </row>
    <row r="144" spans="2:14" s="96" customFormat="1" ht="15" x14ac:dyDescent="0.2">
      <c r="B144" s="17">
        <v>58</v>
      </c>
      <c r="C144" s="88" t="s">
        <v>48</v>
      </c>
      <c r="D144" s="87" t="s">
        <v>153</v>
      </c>
      <c r="E144" s="20" t="s">
        <v>31</v>
      </c>
      <c r="F144" s="83">
        <v>3</v>
      </c>
      <c r="G144" s="123">
        <v>0.99919999999999998</v>
      </c>
      <c r="H144" s="15">
        <f t="shared" si="3"/>
        <v>2.9975999999999998</v>
      </c>
      <c r="J144" s="121"/>
      <c r="K144" s="128"/>
      <c r="L144" s="129"/>
      <c r="M144" s="121"/>
      <c r="N144" s="121"/>
    </row>
    <row r="145" spans="2:14" s="96" customFormat="1" ht="15" x14ac:dyDescent="0.2">
      <c r="B145" s="17">
        <v>59</v>
      </c>
      <c r="C145" s="88" t="s">
        <v>48</v>
      </c>
      <c r="D145" s="87" t="s">
        <v>154</v>
      </c>
      <c r="E145" s="20" t="s">
        <v>31</v>
      </c>
      <c r="F145" s="83">
        <v>6</v>
      </c>
      <c r="G145" s="123">
        <v>0.99919999999999998</v>
      </c>
      <c r="H145" s="15">
        <f t="shared" si="3"/>
        <v>5.9951999999999996</v>
      </c>
      <c r="J145" s="121"/>
      <c r="K145" s="128"/>
      <c r="L145" s="129"/>
      <c r="M145" s="121"/>
      <c r="N145" s="121"/>
    </row>
    <row r="146" spans="2:14" s="96" customFormat="1" ht="15" x14ac:dyDescent="0.2">
      <c r="B146" s="17">
        <v>60</v>
      </c>
      <c r="C146" s="88" t="s">
        <v>48</v>
      </c>
      <c r="D146" s="87" t="s">
        <v>111</v>
      </c>
      <c r="E146" s="20" t="s">
        <v>31</v>
      </c>
      <c r="F146" s="83">
        <v>5</v>
      </c>
      <c r="G146" s="123">
        <v>0.99919999999999998</v>
      </c>
      <c r="H146" s="15">
        <f t="shared" si="3"/>
        <v>4.9959999999999996</v>
      </c>
      <c r="J146" s="121"/>
      <c r="K146" s="128"/>
      <c r="L146" s="129"/>
      <c r="M146" s="121"/>
      <c r="N146" s="121"/>
    </row>
    <row r="147" spans="2:14" s="96" customFormat="1" ht="15" x14ac:dyDescent="0.2">
      <c r="B147" s="17">
        <v>61</v>
      </c>
      <c r="C147" s="88" t="s">
        <v>48</v>
      </c>
      <c r="D147" s="87" t="s">
        <v>112</v>
      </c>
      <c r="E147" s="20" t="s">
        <v>31</v>
      </c>
      <c r="F147" s="83">
        <v>5</v>
      </c>
      <c r="G147" s="123">
        <v>0.99919999999999998</v>
      </c>
      <c r="H147" s="15">
        <f t="shared" si="3"/>
        <v>4.9959999999999996</v>
      </c>
      <c r="J147" s="121"/>
      <c r="K147" s="128"/>
      <c r="L147" s="129"/>
      <c r="M147" s="121"/>
      <c r="N147" s="121"/>
    </row>
    <row r="148" spans="2:14" s="96" customFormat="1" ht="15" x14ac:dyDescent="0.2">
      <c r="B148" s="17">
        <v>62</v>
      </c>
      <c r="C148" s="88" t="s">
        <v>48</v>
      </c>
      <c r="D148" s="87" t="s">
        <v>113</v>
      </c>
      <c r="E148" s="20" t="s">
        <v>31</v>
      </c>
      <c r="F148" s="83">
        <v>4</v>
      </c>
      <c r="G148" s="123">
        <v>0.99919999999999998</v>
      </c>
      <c r="H148" s="15">
        <f t="shared" si="3"/>
        <v>3.9967999999999999</v>
      </c>
      <c r="J148" s="130"/>
      <c r="K148" s="128"/>
      <c r="L148" s="129"/>
      <c r="M148" s="121"/>
      <c r="N148" s="121"/>
    </row>
    <row r="149" spans="2:14" s="96" customFormat="1" x14ac:dyDescent="0.2">
      <c r="B149" s="17"/>
      <c r="C149" s="17"/>
      <c r="D149" s="18" t="s">
        <v>10</v>
      </c>
      <c r="E149" s="17"/>
      <c r="F149" s="74">
        <f>SUM(F87:F148)</f>
        <v>493</v>
      </c>
      <c r="G149" s="154" t="s">
        <v>237</v>
      </c>
      <c r="H149" s="45">
        <f>+ROUND(SUM(H87:H148),2)</f>
        <v>492.61</v>
      </c>
      <c r="J149" s="121"/>
      <c r="K149" s="121"/>
      <c r="L149" s="121"/>
      <c r="M149" s="121"/>
      <c r="N149" s="121"/>
    </row>
    <row r="150" spans="2:14" s="96" customFormat="1" x14ac:dyDescent="0.2">
      <c r="B150" s="17"/>
      <c r="C150" s="17"/>
      <c r="D150" s="18"/>
      <c r="E150" s="20"/>
      <c r="F150" s="74"/>
      <c r="G150" s="180"/>
      <c r="H150" s="45"/>
      <c r="J150" s="121"/>
      <c r="K150" s="121"/>
      <c r="L150" s="121"/>
      <c r="M150" s="121"/>
      <c r="N150" s="121"/>
    </row>
    <row r="151" spans="2:14" s="96" customFormat="1" x14ac:dyDescent="0.2">
      <c r="B151" s="17"/>
      <c r="C151" s="17"/>
      <c r="D151" s="18"/>
      <c r="E151" s="20"/>
      <c r="F151" s="65"/>
      <c r="G151" s="59"/>
      <c r="H151" s="45"/>
      <c r="J151" s="121"/>
      <c r="K151" s="121"/>
      <c r="L151" s="121"/>
      <c r="M151" s="121"/>
      <c r="N151" s="121"/>
    </row>
    <row r="152" spans="2:14" s="96" customFormat="1" x14ac:dyDescent="0.2">
      <c r="B152" s="17"/>
      <c r="C152" s="17"/>
      <c r="D152" s="44" t="s">
        <v>38</v>
      </c>
      <c r="E152" s="20"/>
      <c r="F152" s="66"/>
      <c r="G152" s="60"/>
      <c r="H152" s="51"/>
      <c r="I152" s="98"/>
      <c r="J152" s="132"/>
      <c r="K152" s="121"/>
      <c r="L152" s="121"/>
      <c r="M152" s="121"/>
      <c r="N152" s="121"/>
    </row>
    <row r="153" spans="2:14" s="96" customFormat="1" ht="7.5" customHeight="1" x14ac:dyDescent="0.2">
      <c r="B153" s="17"/>
      <c r="C153" s="21"/>
      <c r="D153" s="44"/>
      <c r="E153" s="20"/>
      <c r="F153" s="66"/>
      <c r="G153" s="60"/>
      <c r="H153" s="51"/>
      <c r="I153" s="98"/>
      <c r="J153" s="132"/>
      <c r="K153" s="121"/>
      <c r="L153" s="121"/>
      <c r="M153" s="121"/>
      <c r="N153" s="121"/>
    </row>
    <row r="154" spans="2:14" s="96" customFormat="1" ht="15" x14ac:dyDescent="0.2">
      <c r="B154" s="17">
        <v>1</v>
      </c>
      <c r="C154" s="108" t="s">
        <v>231</v>
      </c>
      <c r="D154" s="87" t="s">
        <v>157</v>
      </c>
      <c r="E154" s="86" t="s">
        <v>35</v>
      </c>
      <c r="F154" s="83">
        <v>1</v>
      </c>
      <c r="G154" s="60">
        <v>27.12</v>
      </c>
      <c r="H154" s="51">
        <f>+F154*G154</f>
        <v>27.12</v>
      </c>
      <c r="J154" s="133"/>
      <c r="K154" s="128"/>
      <c r="L154" s="121"/>
      <c r="M154" s="142"/>
      <c r="N154" s="121"/>
    </row>
    <row r="155" spans="2:14" s="96" customFormat="1" ht="15" x14ac:dyDescent="0.2">
      <c r="B155" s="17">
        <v>2</v>
      </c>
      <c r="C155" s="108" t="s">
        <v>231</v>
      </c>
      <c r="D155" s="87" t="s">
        <v>158</v>
      </c>
      <c r="E155" s="86" t="s">
        <v>35</v>
      </c>
      <c r="F155" s="83">
        <v>0.5</v>
      </c>
      <c r="G155" s="60">
        <v>27.12</v>
      </c>
      <c r="H155" s="51">
        <f t="shared" ref="H155:H172" si="4">+F155*G155</f>
        <v>13.56</v>
      </c>
      <c r="J155" s="130"/>
      <c r="K155" s="128"/>
      <c r="L155" s="121"/>
      <c r="M155" s="127"/>
      <c r="N155" s="121"/>
    </row>
    <row r="156" spans="2:14" s="96" customFormat="1" ht="15" x14ac:dyDescent="0.2">
      <c r="B156" s="17">
        <v>3</v>
      </c>
      <c r="C156" s="108" t="s">
        <v>231</v>
      </c>
      <c r="D156" s="87" t="s">
        <v>159</v>
      </c>
      <c r="E156" s="86" t="s">
        <v>35</v>
      </c>
      <c r="F156" s="83">
        <v>1.2</v>
      </c>
      <c r="G156" s="60">
        <v>27.12</v>
      </c>
      <c r="H156" s="51">
        <f t="shared" si="4"/>
        <v>32.543999999999997</v>
      </c>
      <c r="J156" s="121"/>
      <c r="K156" s="128"/>
      <c r="L156" s="121"/>
      <c r="M156" s="143"/>
      <c r="N156" s="121"/>
    </row>
    <row r="157" spans="2:14" s="96" customFormat="1" ht="15" x14ac:dyDescent="0.2">
      <c r="B157" s="17">
        <v>4</v>
      </c>
      <c r="C157" s="108" t="s">
        <v>231</v>
      </c>
      <c r="D157" s="87" t="s">
        <v>160</v>
      </c>
      <c r="E157" s="86" t="s">
        <v>35</v>
      </c>
      <c r="F157" s="83">
        <v>1</v>
      </c>
      <c r="G157" s="60">
        <v>27.12</v>
      </c>
      <c r="H157" s="51">
        <f t="shared" si="4"/>
        <v>27.12</v>
      </c>
      <c r="J157" s="121"/>
      <c r="K157" s="128"/>
      <c r="L157" s="121"/>
      <c r="M157" s="121"/>
      <c r="N157" s="121"/>
    </row>
    <row r="158" spans="2:14" s="96" customFormat="1" ht="15" x14ac:dyDescent="0.2">
      <c r="B158" s="17">
        <v>5</v>
      </c>
      <c r="C158" s="108" t="s">
        <v>231</v>
      </c>
      <c r="D158" s="87" t="s">
        <v>161</v>
      </c>
      <c r="E158" s="86" t="s">
        <v>35</v>
      </c>
      <c r="F158" s="83">
        <v>1.6</v>
      </c>
      <c r="G158" s="60">
        <v>27.12</v>
      </c>
      <c r="H158" s="51">
        <f t="shared" si="4"/>
        <v>43.392000000000003</v>
      </c>
      <c r="J158" s="126"/>
      <c r="K158" s="128"/>
      <c r="L158" s="121"/>
      <c r="M158" s="121"/>
      <c r="N158" s="121"/>
    </row>
    <row r="159" spans="2:14" s="96" customFormat="1" ht="15" x14ac:dyDescent="0.2">
      <c r="B159" s="17">
        <v>6</v>
      </c>
      <c r="C159" s="108" t="s">
        <v>231</v>
      </c>
      <c r="D159" s="87" t="s">
        <v>162</v>
      </c>
      <c r="E159" s="86" t="s">
        <v>35</v>
      </c>
      <c r="F159" s="83">
        <v>0.5</v>
      </c>
      <c r="G159" s="60">
        <v>27.12</v>
      </c>
      <c r="H159" s="51">
        <f t="shared" si="4"/>
        <v>13.56</v>
      </c>
      <c r="J159" s="127"/>
      <c r="K159" s="128"/>
      <c r="L159" s="121"/>
      <c r="M159" s="121"/>
      <c r="N159" s="121"/>
    </row>
    <row r="160" spans="2:14" s="96" customFormat="1" ht="15" x14ac:dyDescent="0.2">
      <c r="B160" s="17">
        <v>7</v>
      </c>
      <c r="C160" s="108" t="s">
        <v>231</v>
      </c>
      <c r="D160" s="87" t="s">
        <v>163</v>
      </c>
      <c r="E160" s="86" t="s">
        <v>35</v>
      </c>
      <c r="F160" s="83">
        <v>0.6</v>
      </c>
      <c r="G160" s="60">
        <v>27.12</v>
      </c>
      <c r="H160" s="51">
        <f t="shared" si="4"/>
        <v>16.271999999999998</v>
      </c>
      <c r="J160" s="130"/>
      <c r="K160" s="128"/>
      <c r="L160" s="121"/>
      <c r="M160" s="134"/>
      <c r="N160" s="121"/>
    </row>
    <row r="161" spans="2:14" s="96" customFormat="1" ht="15" x14ac:dyDescent="0.2">
      <c r="B161" s="17">
        <v>8</v>
      </c>
      <c r="C161" s="108" t="s">
        <v>231</v>
      </c>
      <c r="D161" s="87" t="s">
        <v>164</v>
      </c>
      <c r="E161" s="86" t="s">
        <v>35</v>
      </c>
      <c r="F161" s="83">
        <v>0.2</v>
      </c>
      <c r="G161" s="60">
        <v>27.12</v>
      </c>
      <c r="H161" s="51">
        <f t="shared" si="4"/>
        <v>5.4240000000000004</v>
      </c>
      <c r="J161" s="121"/>
      <c r="K161" s="128"/>
      <c r="L161" s="121"/>
      <c r="M161" s="135"/>
      <c r="N161" s="121"/>
    </row>
    <row r="162" spans="2:14" s="96" customFormat="1" ht="15" x14ac:dyDescent="0.2">
      <c r="B162" s="17">
        <v>9</v>
      </c>
      <c r="C162" s="108" t="s">
        <v>231</v>
      </c>
      <c r="D162" s="87" t="s">
        <v>165</v>
      </c>
      <c r="E162" s="86" t="s">
        <v>35</v>
      </c>
      <c r="F162" s="83">
        <v>0.3</v>
      </c>
      <c r="G162" s="60">
        <v>27.12</v>
      </c>
      <c r="H162" s="51">
        <f t="shared" si="4"/>
        <v>8.1359999999999992</v>
      </c>
      <c r="J162" s="126"/>
      <c r="K162" s="128"/>
      <c r="L162" s="121"/>
      <c r="M162" s="121"/>
      <c r="N162" s="121"/>
    </row>
    <row r="163" spans="2:14" s="96" customFormat="1" ht="15" x14ac:dyDescent="0.2">
      <c r="B163" s="17">
        <v>10</v>
      </c>
      <c r="C163" s="108" t="s">
        <v>231</v>
      </c>
      <c r="D163" s="87" t="s">
        <v>166</v>
      </c>
      <c r="E163" s="86" t="s">
        <v>35</v>
      </c>
      <c r="F163" s="83">
        <v>0.2</v>
      </c>
      <c r="G163" s="60">
        <v>27.12</v>
      </c>
      <c r="H163" s="51">
        <f t="shared" si="4"/>
        <v>5.4240000000000004</v>
      </c>
      <c r="I163" s="99"/>
      <c r="J163" s="148"/>
      <c r="K163" s="128"/>
      <c r="L163" s="121"/>
      <c r="M163" s="121"/>
      <c r="N163" s="121"/>
    </row>
    <row r="164" spans="2:14" s="96" customFormat="1" ht="15" x14ac:dyDescent="0.2">
      <c r="B164" s="17">
        <v>11</v>
      </c>
      <c r="C164" s="108" t="s">
        <v>231</v>
      </c>
      <c r="D164" s="87" t="s">
        <v>167</v>
      </c>
      <c r="E164" s="86" t="s">
        <v>35</v>
      </c>
      <c r="F164" s="83">
        <v>0.2</v>
      </c>
      <c r="G164" s="60">
        <v>27.12</v>
      </c>
      <c r="H164" s="51">
        <f t="shared" si="4"/>
        <v>5.4240000000000004</v>
      </c>
      <c r="J164" s="130"/>
      <c r="K164" s="128"/>
      <c r="L164" s="121"/>
      <c r="M164" s="121"/>
      <c r="N164" s="121"/>
    </row>
    <row r="165" spans="2:14" s="96" customFormat="1" ht="15" x14ac:dyDescent="0.2">
      <c r="B165" s="17">
        <v>12</v>
      </c>
      <c r="C165" s="108" t="s">
        <v>231</v>
      </c>
      <c r="D165" s="87" t="s">
        <v>168</v>
      </c>
      <c r="E165" s="86" t="s">
        <v>35</v>
      </c>
      <c r="F165" s="83">
        <v>0.5</v>
      </c>
      <c r="G165" s="60">
        <v>27.12</v>
      </c>
      <c r="H165" s="51">
        <f t="shared" si="4"/>
        <v>13.56</v>
      </c>
      <c r="J165" s="121"/>
      <c r="K165" s="128"/>
      <c r="L165" s="121"/>
      <c r="M165" s="121"/>
      <c r="N165" s="121"/>
    </row>
    <row r="166" spans="2:14" s="96" customFormat="1" ht="15" x14ac:dyDescent="0.2">
      <c r="B166" s="17">
        <v>13</v>
      </c>
      <c r="C166" s="108" t="s">
        <v>231</v>
      </c>
      <c r="D166" s="87" t="s">
        <v>169</v>
      </c>
      <c r="E166" s="86" t="s">
        <v>35</v>
      </c>
      <c r="F166" s="83">
        <v>0.6</v>
      </c>
      <c r="G166" s="60">
        <v>27.12</v>
      </c>
      <c r="H166" s="51">
        <f t="shared" si="4"/>
        <v>16.271999999999998</v>
      </c>
      <c r="J166" s="121"/>
      <c r="K166" s="128"/>
      <c r="L166" s="121"/>
      <c r="M166" s="121"/>
      <c r="N166" s="121"/>
    </row>
    <row r="167" spans="2:14" s="96" customFormat="1" ht="15" x14ac:dyDescent="0.2">
      <c r="B167" s="17">
        <v>14</v>
      </c>
      <c r="C167" s="108" t="s">
        <v>231</v>
      </c>
      <c r="D167" s="87" t="s">
        <v>170</v>
      </c>
      <c r="E167" s="86" t="s">
        <v>35</v>
      </c>
      <c r="F167" s="83">
        <v>1</v>
      </c>
      <c r="G167" s="60">
        <v>27.12</v>
      </c>
      <c r="H167" s="51">
        <f t="shared" si="4"/>
        <v>27.12</v>
      </c>
      <c r="J167" s="121"/>
      <c r="K167" s="128"/>
      <c r="L167" s="121"/>
      <c r="M167" s="121"/>
      <c r="N167" s="121"/>
    </row>
    <row r="168" spans="2:14" s="96" customFormat="1" ht="15" x14ac:dyDescent="0.2">
      <c r="B168" s="17">
        <v>15</v>
      </c>
      <c r="C168" s="108" t="s">
        <v>231</v>
      </c>
      <c r="D168" s="87" t="s">
        <v>171</v>
      </c>
      <c r="E168" s="86" t="s">
        <v>35</v>
      </c>
      <c r="F168" s="83">
        <v>0.2</v>
      </c>
      <c r="G168" s="60">
        <v>27.12</v>
      </c>
      <c r="H168" s="51">
        <f t="shared" si="4"/>
        <v>5.4240000000000004</v>
      </c>
      <c r="J168" s="121"/>
      <c r="K168" s="128"/>
      <c r="L168" s="121"/>
      <c r="M168" s="121"/>
      <c r="N168" s="121"/>
    </row>
    <row r="169" spans="2:14" s="96" customFormat="1" ht="15" x14ac:dyDescent="0.2">
      <c r="B169" s="17">
        <v>16</v>
      </c>
      <c r="C169" s="108" t="s">
        <v>231</v>
      </c>
      <c r="D169" s="87" t="s">
        <v>172</v>
      </c>
      <c r="E169" s="86" t="s">
        <v>35</v>
      </c>
      <c r="F169" s="83">
        <v>0.4</v>
      </c>
      <c r="G169" s="60">
        <v>27.12</v>
      </c>
      <c r="H169" s="51">
        <f t="shared" si="4"/>
        <v>10.848000000000001</v>
      </c>
      <c r="J169" s="121"/>
      <c r="K169" s="128"/>
      <c r="L169" s="121"/>
      <c r="M169" s="121"/>
      <c r="N169" s="121"/>
    </row>
    <row r="170" spans="2:14" s="96" customFormat="1" ht="15" x14ac:dyDescent="0.2">
      <c r="B170" s="17">
        <v>17</v>
      </c>
      <c r="C170" s="108" t="s">
        <v>231</v>
      </c>
      <c r="D170" s="87" t="s">
        <v>173</v>
      </c>
      <c r="E170" s="86" t="s">
        <v>35</v>
      </c>
      <c r="F170" s="83">
        <v>0.6</v>
      </c>
      <c r="G170" s="60">
        <v>27.12</v>
      </c>
      <c r="H170" s="51">
        <f t="shared" si="4"/>
        <v>16.271999999999998</v>
      </c>
      <c r="J170" s="121"/>
      <c r="K170" s="128"/>
      <c r="L170" s="121"/>
      <c r="M170" s="121"/>
      <c r="N170" s="121"/>
    </row>
    <row r="171" spans="2:14" s="96" customFormat="1" ht="15" x14ac:dyDescent="0.2">
      <c r="B171" s="17">
        <v>18</v>
      </c>
      <c r="C171" s="108" t="s">
        <v>231</v>
      </c>
      <c r="D171" s="87" t="s">
        <v>174</v>
      </c>
      <c r="E171" s="86" t="s">
        <v>35</v>
      </c>
      <c r="F171" s="83">
        <v>0.3</v>
      </c>
      <c r="G171" s="60">
        <v>27.12</v>
      </c>
      <c r="H171" s="51">
        <f t="shared" si="4"/>
        <v>8.1359999999999992</v>
      </c>
      <c r="J171" s="121"/>
      <c r="K171" s="128"/>
      <c r="L171" s="121"/>
      <c r="M171" s="121"/>
      <c r="N171" s="121"/>
    </row>
    <row r="172" spans="2:14" s="96" customFormat="1" ht="15" x14ac:dyDescent="0.2">
      <c r="B172" s="17">
        <v>19</v>
      </c>
      <c r="C172" s="108" t="s">
        <v>231</v>
      </c>
      <c r="D172" s="87" t="s">
        <v>175</v>
      </c>
      <c r="E172" s="86" t="s">
        <v>35</v>
      </c>
      <c r="F172" s="83">
        <v>0.1</v>
      </c>
      <c r="G172" s="60">
        <v>27.12</v>
      </c>
      <c r="H172" s="51">
        <f t="shared" si="4"/>
        <v>2.7120000000000002</v>
      </c>
      <c r="J172" s="121"/>
      <c r="K172" s="128"/>
      <c r="L172" s="121"/>
      <c r="M172" s="121"/>
      <c r="N172" s="121"/>
    </row>
    <row r="173" spans="2:14" x14ac:dyDescent="0.2">
      <c r="B173" s="41"/>
      <c r="C173" s="17"/>
      <c r="D173" s="18" t="s">
        <v>10</v>
      </c>
      <c r="E173" s="47"/>
      <c r="F173" s="75">
        <f>SUM(F154:F172)</f>
        <v>11</v>
      </c>
      <c r="G173" s="61"/>
      <c r="H173" s="45">
        <f>+ROUND(SUM(H154:H172),2)</f>
        <v>298.32</v>
      </c>
      <c r="J173" s="136"/>
      <c r="K173" s="121"/>
      <c r="L173" s="121"/>
      <c r="M173" s="121"/>
      <c r="N173" s="121"/>
    </row>
    <row r="174" spans="2:14" x14ac:dyDescent="0.2">
      <c r="B174" s="41"/>
      <c r="C174" s="17"/>
      <c r="D174" s="18"/>
      <c r="E174" s="17"/>
      <c r="F174" s="67"/>
      <c r="G174" s="62"/>
      <c r="H174" s="52"/>
      <c r="J174" s="121"/>
      <c r="K174" s="121"/>
      <c r="L174" s="121"/>
      <c r="M174" s="121"/>
      <c r="N174" s="121"/>
    </row>
    <row r="175" spans="2:14" x14ac:dyDescent="0.2">
      <c r="B175" s="41"/>
      <c r="C175" s="17"/>
      <c r="D175" s="97" t="s">
        <v>54</v>
      </c>
      <c r="E175" s="17"/>
      <c r="F175" s="66"/>
      <c r="G175" s="60"/>
      <c r="H175" s="51"/>
      <c r="J175" s="137"/>
      <c r="K175" s="121"/>
      <c r="L175" s="121"/>
      <c r="M175" s="121"/>
      <c r="N175" s="121"/>
    </row>
    <row r="176" spans="2:14" ht="15" x14ac:dyDescent="0.2">
      <c r="B176" s="41">
        <v>1</v>
      </c>
      <c r="C176" s="108" t="s">
        <v>56</v>
      </c>
      <c r="D176" s="87" t="s">
        <v>176</v>
      </c>
      <c r="E176" s="86" t="s">
        <v>35</v>
      </c>
      <c r="F176" s="83">
        <v>0.5</v>
      </c>
      <c r="G176" s="55">
        <v>7.43</v>
      </c>
      <c r="H176" s="50">
        <f>+F176*G176</f>
        <v>3.7149999999999999</v>
      </c>
      <c r="J176" s="149"/>
      <c r="K176" s="128"/>
      <c r="L176" s="129"/>
      <c r="M176" s="121"/>
      <c r="N176" s="121"/>
    </row>
    <row r="177" spans="2:14" ht="15" x14ac:dyDescent="0.2">
      <c r="B177" s="41">
        <v>2</v>
      </c>
      <c r="C177" s="108" t="s">
        <v>56</v>
      </c>
      <c r="D177" s="87" t="s">
        <v>177</v>
      </c>
      <c r="E177" s="86" t="s">
        <v>35</v>
      </c>
      <c r="F177" s="83">
        <v>0.5</v>
      </c>
      <c r="G177" s="55">
        <v>7.43</v>
      </c>
      <c r="H177" s="50">
        <f t="shared" ref="H177:H185" si="5">+F177*G177</f>
        <v>3.7149999999999999</v>
      </c>
      <c r="J177" s="150"/>
      <c r="K177" s="128"/>
      <c r="L177" s="129"/>
      <c r="M177" s="121"/>
      <c r="N177" s="121"/>
    </row>
    <row r="178" spans="2:14" ht="15" x14ac:dyDescent="0.2">
      <c r="B178" s="41">
        <v>3</v>
      </c>
      <c r="C178" s="108" t="s">
        <v>56</v>
      </c>
      <c r="D178" s="87" t="s">
        <v>178</v>
      </c>
      <c r="E178" s="86" t="s">
        <v>35</v>
      </c>
      <c r="F178" s="83">
        <v>0.1</v>
      </c>
      <c r="G178" s="55">
        <v>7.43</v>
      </c>
      <c r="H178" s="50">
        <f t="shared" si="5"/>
        <v>0.74299999999999999</v>
      </c>
      <c r="J178" s="127"/>
      <c r="K178" s="128"/>
      <c r="L178" s="129"/>
      <c r="M178" s="121"/>
      <c r="N178" s="121"/>
    </row>
    <row r="179" spans="2:14" ht="15" x14ac:dyDescent="0.2">
      <c r="B179" s="41">
        <v>4</v>
      </c>
      <c r="C179" s="108" t="s">
        <v>56</v>
      </c>
      <c r="D179" s="87" t="s">
        <v>179</v>
      </c>
      <c r="E179" s="86" t="s">
        <v>35</v>
      </c>
      <c r="F179" s="83">
        <v>0.5</v>
      </c>
      <c r="G179" s="55">
        <v>7.43</v>
      </c>
      <c r="H179" s="50">
        <f t="shared" si="5"/>
        <v>3.7149999999999999</v>
      </c>
      <c r="J179" s="121"/>
      <c r="K179" s="128"/>
      <c r="L179" s="129"/>
      <c r="M179" s="121"/>
      <c r="N179" s="121"/>
    </row>
    <row r="180" spans="2:14" ht="13.5" customHeight="1" x14ac:dyDescent="0.2">
      <c r="B180" s="41">
        <v>5</v>
      </c>
      <c r="C180" s="108" t="s">
        <v>56</v>
      </c>
      <c r="D180" s="87" t="s">
        <v>80</v>
      </c>
      <c r="E180" s="86" t="s">
        <v>35</v>
      </c>
      <c r="F180" s="83">
        <v>0.1</v>
      </c>
      <c r="G180" s="55">
        <v>7.43</v>
      </c>
      <c r="H180" s="50">
        <f t="shared" si="5"/>
        <v>0.74299999999999999</v>
      </c>
      <c r="J180" s="121"/>
      <c r="K180" s="128"/>
      <c r="L180" s="129"/>
      <c r="M180" s="121"/>
      <c r="N180" s="121"/>
    </row>
    <row r="181" spans="2:14" ht="15" x14ac:dyDescent="0.2">
      <c r="B181" s="41">
        <v>6</v>
      </c>
      <c r="C181" s="108" t="s">
        <v>56</v>
      </c>
      <c r="D181" s="87" t="s">
        <v>180</v>
      </c>
      <c r="E181" s="86" t="s">
        <v>35</v>
      </c>
      <c r="F181" s="83">
        <v>0.1</v>
      </c>
      <c r="G181" s="55">
        <v>7.43</v>
      </c>
      <c r="H181" s="50">
        <f t="shared" si="5"/>
        <v>0.74299999999999999</v>
      </c>
      <c r="J181" s="121"/>
      <c r="K181" s="128"/>
      <c r="L181" s="129"/>
      <c r="M181" s="121"/>
      <c r="N181" s="121"/>
    </row>
    <row r="182" spans="2:14" ht="15" x14ac:dyDescent="0.2">
      <c r="B182" s="41">
        <v>7</v>
      </c>
      <c r="C182" s="108" t="s">
        <v>56</v>
      </c>
      <c r="D182" s="87" t="s">
        <v>181</v>
      </c>
      <c r="E182" s="86" t="s">
        <v>35</v>
      </c>
      <c r="F182" s="83">
        <v>0.2</v>
      </c>
      <c r="G182" s="55">
        <v>7.43</v>
      </c>
      <c r="H182" s="50">
        <f t="shared" si="5"/>
        <v>1.486</v>
      </c>
      <c r="J182" s="121"/>
      <c r="K182" s="128"/>
      <c r="L182" s="129"/>
      <c r="M182" s="121"/>
      <c r="N182" s="121"/>
    </row>
    <row r="183" spans="2:14" ht="15" x14ac:dyDescent="0.2">
      <c r="B183" s="41">
        <v>8</v>
      </c>
      <c r="C183" s="108" t="s">
        <v>56</v>
      </c>
      <c r="D183" s="87" t="s">
        <v>182</v>
      </c>
      <c r="E183" s="86" t="s">
        <v>35</v>
      </c>
      <c r="F183" s="83">
        <v>0.2</v>
      </c>
      <c r="G183" s="55">
        <v>7.43</v>
      </c>
      <c r="H183" s="50">
        <f t="shared" si="5"/>
        <v>1.486</v>
      </c>
      <c r="J183" s="121"/>
      <c r="K183" s="128"/>
      <c r="L183" s="129"/>
      <c r="M183" s="121"/>
      <c r="N183" s="121"/>
    </row>
    <row r="184" spans="2:14" ht="15" x14ac:dyDescent="0.2">
      <c r="B184" s="41">
        <v>9</v>
      </c>
      <c r="C184" s="108" t="s">
        <v>56</v>
      </c>
      <c r="D184" s="87" t="s">
        <v>166</v>
      </c>
      <c r="E184" s="86" t="s">
        <v>35</v>
      </c>
      <c r="F184" s="83">
        <v>0.2</v>
      </c>
      <c r="G184" s="55">
        <v>7.43</v>
      </c>
      <c r="H184" s="50">
        <f t="shared" si="5"/>
        <v>1.486</v>
      </c>
      <c r="J184" s="121"/>
      <c r="K184" s="128"/>
      <c r="L184" s="129"/>
      <c r="M184" s="121"/>
      <c r="N184" s="121"/>
    </row>
    <row r="185" spans="2:14" ht="15" x14ac:dyDescent="0.2">
      <c r="B185" s="41">
        <v>10</v>
      </c>
      <c r="C185" s="108" t="s">
        <v>56</v>
      </c>
      <c r="D185" s="87" t="s">
        <v>183</v>
      </c>
      <c r="E185" s="86" t="s">
        <v>35</v>
      </c>
      <c r="F185" s="83">
        <v>0.5</v>
      </c>
      <c r="G185" s="55">
        <v>7.43</v>
      </c>
      <c r="H185" s="50">
        <f t="shared" si="5"/>
        <v>3.7149999999999999</v>
      </c>
      <c r="J185" s="121"/>
      <c r="K185" s="128"/>
      <c r="L185" s="129"/>
      <c r="M185" s="121"/>
      <c r="N185" s="121"/>
    </row>
    <row r="186" spans="2:14" x14ac:dyDescent="0.2">
      <c r="B186" s="17"/>
      <c r="C186" s="17"/>
      <c r="D186" s="58" t="s">
        <v>10</v>
      </c>
      <c r="E186" s="47"/>
      <c r="F186" s="77">
        <f>SUM(F176:F185,)</f>
        <v>2.9000000000000008</v>
      </c>
      <c r="G186" s="61"/>
      <c r="H186" s="45">
        <f>+ROUND(SUM(H176:H185),2)</f>
        <v>21.55</v>
      </c>
      <c r="J186" s="121"/>
      <c r="K186" s="121"/>
      <c r="L186" s="121"/>
      <c r="M186" s="121"/>
      <c r="N186" s="121"/>
    </row>
    <row r="187" spans="2:14" x14ac:dyDescent="0.2">
      <c r="B187" s="17"/>
      <c r="C187" s="21"/>
      <c r="D187" s="18"/>
      <c r="E187" s="47"/>
      <c r="F187" s="67"/>
      <c r="G187" s="61"/>
      <c r="H187" s="56"/>
      <c r="J187" s="121"/>
      <c r="K187" s="121"/>
      <c r="L187" s="121"/>
      <c r="M187" s="121"/>
      <c r="N187" s="121"/>
    </row>
    <row r="188" spans="2:14" x14ac:dyDescent="0.2">
      <c r="B188" s="17"/>
      <c r="C188" s="21"/>
      <c r="D188" s="44" t="s">
        <v>51</v>
      </c>
      <c r="E188" s="47"/>
      <c r="F188" s="67"/>
      <c r="G188" s="61"/>
      <c r="H188" s="56"/>
      <c r="J188" s="133"/>
      <c r="K188" s="121"/>
      <c r="L188" s="121"/>
      <c r="M188" s="121"/>
      <c r="N188" s="121"/>
    </row>
    <row r="189" spans="2:14" ht="15" x14ac:dyDescent="0.2">
      <c r="B189" s="17">
        <v>1</v>
      </c>
      <c r="C189" s="88" t="s">
        <v>34</v>
      </c>
      <c r="D189" s="87" t="s">
        <v>184</v>
      </c>
      <c r="E189" s="47" t="s">
        <v>8</v>
      </c>
      <c r="F189" s="116">
        <v>1</v>
      </c>
      <c r="G189" s="48">
        <v>41.99</v>
      </c>
      <c r="H189" s="53">
        <f t="shared" ref="H189:H222" si="6">+ROUND(F189*G189,2)</f>
        <v>41.99</v>
      </c>
      <c r="J189" s="121"/>
      <c r="K189" s="128"/>
      <c r="L189" s="129"/>
      <c r="M189" s="121"/>
      <c r="N189" s="121"/>
    </row>
    <row r="190" spans="2:14" ht="15" x14ac:dyDescent="0.2">
      <c r="B190" s="17">
        <v>2</v>
      </c>
      <c r="C190" s="88" t="s">
        <v>34</v>
      </c>
      <c r="D190" s="87" t="s">
        <v>185</v>
      </c>
      <c r="E190" s="47" t="s">
        <v>8</v>
      </c>
      <c r="F190" s="116">
        <v>1</v>
      </c>
      <c r="G190" s="48">
        <v>41.99</v>
      </c>
      <c r="H190" s="53">
        <f t="shared" si="6"/>
        <v>41.99</v>
      </c>
      <c r="J190" s="121"/>
      <c r="K190" s="128"/>
      <c r="L190" s="129"/>
      <c r="M190" s="121"/>
      <c r="N190" s="121"/>
    </row>
    <row r="191" spans="2:14" ht="15" x14ac:dyDescent="0.2">
      <c r="B191" s="17">
        <v>3</v>
      </c>
      <c r="C191" s="88" t="s">
        <v>34</v>
      </c>
      <c r="D191" s="87" t="s">
        <v>186</v>
      </c>
      <c r="E191" s="47" t="s">
        <v>8</v>
      </c>
      <c r="F191" s="116">
        <v>1</v>
      </c>
      <c r="G191" s="48">
        <v>41.99</v>
      </c>
      <c r="H191" s="53">
        <f t="shared" si="6"/>
        <v>41.99</v>
      </c>
      <c r="J191" s="121"/>
      <c r="K191" s="128"/>
      <c r="L191" s="129"/>
      <c r="M191" s="121"/>
      <c r="N191" s="121"/>
    </row>
    <row r="192" spans="2:14" ht="15" x14ac:dyDescent="0.2">
      <c r="B192" s="17">
        <v>4</v>
      </c>
      <c r="C192" s="88" t="s">
        <v>34</v>
      </c>
      <c r="D192" s="87" t="s">
        <v>187</v>
      </c>
      <c r="E192" s="47" t="s">
        <v>8</v>
      </c>
      <c r="F192" s="116">
        <v>1</v>
      </c>
      <c r="G192" s="48">
        <v>41.99</v>
      </c>
      <c r="H192" s="53">
        <f t="shared" si="6"/>
        <v>41.99</v>
      </c>
      <c r="J192" s="121"/>
      <c r="K192" s="128"/>
      <c r="L192" s="129"/>
      <c r="M192" s="121"/>
      <c r="N192" s="121"/>
    </row>
    <row r="193" spans="2:14" ht="15" x14ac:dyDescent="0.2">
      <c r="B193" s="17">
        <v>5</v>
      </c>
      <c r="C193" s="88" t="s">
        <v>34</v>
      </c>
      <c r="D193" s="87" t="s">
        <v>188</v>
      </c>
      <c r="E193" s="47" t="s">
        <v>8</v>
      </c>
      <c r="F193" s="116">
        <v>1</v>
      </c>
      <c r="G193" s="48">
        <v>41.99</v>
      </c>
      <c r="H193" s="53">
        <f t="shared" si="6"/>
        <v>41.99</v>
      </c>
      <c r="J193" s="121"/>
      <c r="K193" s="128"/>
      <c r="L193" s="129"/>
      <c r="M193" s="121"/>
      <c r="N193" s="121"/>
    </row>
    <row r="194" spans="2:14" ht="15" x14ac:dyDescent="0.2">
      <c r="B194" s="17">
        <v>6</v>
      </c>
      <c r="C194" s="88" t="s">
        <v>34</v>
      </c>
      <c r="D194" s="87" t="s">
        <v>189</v>
      </c>
      <c r="E194" s="47" t="s">
        <v>8</v>
      </c>
      <c r="F194" s="116">
        <v>1</v>
      </c>
      <c r="G194" s="48">
        <v>41.99</v>
      </c>
      <c r="H194" s="53">
        <f t="shared" si="6"/>
        <v>41.99</v>
      </c>
      <c r="J194" s="121"/>
      <c r="K194" s="128"/>
      <c r="L194" s="129"/>
      <c r="M194" s="121"/>
      <c r="N194" s="121"/>
    </row>
    <row r="195" spans="2:14" ht="15" x14ac:dyDescent="0.2">
      <c r="B195" s="17">
        <v>7</v>
      </c>
      <c r="C195" s="88" t="s">
        <v>34</v>
      </c>
      <c r="D195" s="87" t="s">
        <v>190</v>
      </c>
      <c r="E195" s="47" t="s">
        <v>8</v>
      </c>
      <c r="F195" s="116">
        <v>1</v>
      </c>
      <c r="G195" s="48">
        <v>41.99</v>
      </c>
      <c r="H195" s="53">
        <f t="shared" si="6"/>
        <v>41.99</v>
      </c>
      <c r="J195" s="121"/>
      <c r="K195" s="128"/>
      <c r="L195" s="129"/>
      <c r="M195" s="121"/>
      <c r="N195" s="121"/>
    </row>
    <row r="196" spans="2:14" ht="15" x14ac:dyDescent="0.2">
      <c r="B196" s="17">
        <v>8</v>
      </c>
      <c r="C196" s="88" t="s">
        <v>34</v>
      </c>
      <c r="D196" s="87" t="s">
        <v>191</v>
      </c>
      <c r="E196" s="47" t="s">
        <v>8</v>
      </c>
      <c r="F196" s="116">
        <v>1</v>
      </c>
      <c r="G196" s="48">
        <v>41.99</v>
      </c>
      <c r="H196" s="53">
        <f t="shared" si="6"/>
        <v>41.99</v>
      </c>
      <c r="J196" s="121"/>
      <c r="K196" s="128"/>
      <c r="L196" s="129"/>
      <c r="M196" s="121"/>
      <c r="N196" s="121"/>
    </row>
    <row r="197" spans="2:14" ht="15" x14ac:dyDescent="0.2">
      <c r="B197" s="17">
        <v>9</v>
      </c>
      <c r="C197" s="88" t="s">
        <v>34</v>
      </c>
      <c r="D197" s="87" t="s">
        <v>192</v>
      </c>
      <c r="E197" s="47" t="s">
        <v>8</v>
      </c>
      <c r="F197" s="116">
        <v>1</v>
      </c>
      <c r="G197" s="48">
        <v>41.99</v>
      </c>
      <c r="H197" s="53">
        <f t="shared" si="6"/>
        <v>41.99</v>
      </c>
      <c r="J197" s="121"/>
      <c r="K197" s="128"/>
      <c r="L197" s="129"/>
      <c r="M197" s="121"/>
      <c r="N197" s="121"/>
    </row>
    <row r="198" spans="2:14" ht="15" x14ac:dyDescent="0.2">
      <c r="B198" s="17">
        <v>10</v>
      </c>
      <c r="C198" s="88" t="s">
        <v>34</v>
      </c>
      <c r="D198" s="87" t="s">
        <v>193</v>
      </c>
      <c r="E198" s="47" t="s">
        <v>8</v>
      </c>
      <c r="F198" s="116">
        <v>1</v>
      </c>
      <c r="G198" s="48">
        <v>41.99</v>
      </c>
      <c r="H198" s="53">
        <f t="shared" si="6"/>
        <v>41.99</v>
      </c>
      <c r="J198" s="121"/>
      <c r="K198" s="128"/>
      <c r="L198" s="129"/>
      <c r="M198" s="121"/>
      <c r="N198" s="121"/>
    </row>
    <row r="199" spans="2:14" ht="15" x14ac:dyDescent="0.2">
      <c r="B199" s="17">
        <v>11</v>
      </c>
      <c r="C199" s="88" t="s">
        <v>34</v>
      </c>
      <c r="D199" s="87" t="s">
        <v>194</v>
      </c>
      <c r="E199" s="47" t="s">
        <v>8</v>
      </c>
      <c r="F199" s="116">
        <v>1</v>
      </c>
      <c r="G199" s="48">
        <v>41.99</v>
      </c>
      <c r="H199" s="53">
        <f t="shared" si="6"/>
        <v>41.99</v>
      </c>
      <c r="J199" s="121"/>
      <c r="K199" s="128"/>
      <c r="L199" s="129"/>
      <c r="M199" s="121"/>
      <c r="N199" s="121"/>
    </row>
    <row r="200" spans="2:14" ht="15" x14ac:dyDescent="0.2">
      <c r="B200" s="17">
        <v>12</v>
      </c>
      <c r="C200" s="88" t="s">
        <v>34</v>
      </c>
      <c r="D200" s="87" t="s">
        <v>195</v>
      </c>
      <c r="E200" s="47" t="s">
        <v>8</v>
      </c>
      <c r="F200" s="116">
        <v>1</v>
      </c>
      <c r="G200" s="48">
        <v>41.99</v>
      </c>
      <c r="H200" s="53">
        <f t="shared" si="6"/>
        <v>41.99</v>
      </c>
      <c r="J200" s="121"/>
      <c r="K200" s="128"/>
      <c r="L200" s="129"/>
      <c r="M200" s="121"/>
      <c r="N200" s="121"/>
    </row>
    <row r="201" spans="2:14" ht="15" x14ac:dyDescent="0.2">
      <c r="B201" s="17">
        <v>13</v>
      </c>
      <c r="C201" s="88" t="s">
        <v>34</v>
      </c>
      <c r="D201" s="87" t="s">
        <v>196</v>
      </c>
      <c r="E201" s="47" t="s">
        <v>8</v>
      </c>
      <c r="F201" s="116">
        <v>1</v>
      </c>
      <c r="G201" s="48">
        <v>41.99</v>
      </c>
      <c r="H201" s="53">
        <f t="shared" si="6"/>
        <v>41.99</v>
      </c>
      <c r="J201" s="121"/>
      <c r="K201" s="128"/>
      <c r="L201" s="129"/>
      <c r="M201" s="121"/>
      <c r="N201" s="121"/>
    </row>
    <row r="202" spans="2:14" ht="15" x14ac:dyDescent="0.2">
      <c r="B202" s="17">
        <v>14</v>
      </c>
      <c r="C202" s="88" t="s">
        <v>34</v>
      </c>
      <c r="D202" s="87" t="s">
        <v>197</v>
      </c>
      <c r="E202" s="47" t="s">
        <v>8</v>
      </c>
      <c r="F202" s="116">
        <v>1</v>
      </c>
      <c r="G202" s="48">
        <v>41.99</v>
      </c>
      <c r="H202" s="53">
        <f t="shared" si="6"/>
        <v>41.99</v>
      </c>
      <c r="J202" s="121"/>
      <c r="K202" s="128"/>
      <c r="L202" s="129"/>
      <c r="M202" s="121"/>
      <c r="N202" s="121"/>
    </row>
    <row r="203" spans="2:14" ht="15" x14ac:dyDescent="0.2">
      <c r="B203" s="17">
        <v>15</v>
      </c>
      <c r="C203" s="88" t="s">
        <v>34</v>
      </c>
      <c r="D203" s="87" t="s">
        <v>198</v>
      </c>
      <c r="E203" s="47" t="s">
        <v>8</v>
      </c>
      <c r="F203" s="116">
        <v>1</v>
      </c>
      <c r="G203" s="48">
        <v>41.99</v>
      </c>
      <c r="H203" s="53">
        <f t="shared" si="6"/>
        <v>41.99</v>
      </c>
      <c r="J203" s="121"/>
      <c r="K203" s="128"/>
      <c r="L203" s="129"/>
      <c r="M203" s="121"/>
      <c r="N203" s="121"/>
    </row>
    <row r="204" spans="2:14" ht="15" x14ac:dyDescent="0.2">
      <c r="B204" s="17">
        <v>16</v>
      </c>
      <c r="C204" s="88" t="s">
        <v>34</v>
      </c>
      <c r="D204" s="87" t="s">
        <v>199</v>
      </c>
      <c r="E204" s="47" t="s">
        <v>8</v>
      </c>
      <c r="F204" s="116">
        <v>2</v>
      </c>
      <c r="G204" s="48">
        <v>41.99</v>
      </c>
      <c r="H204" s="53">
        <f t="shared" si="6"/>
        <v>83.98</v>
      </c>
      <c r="J204" s="121"/>
      <c r="K204" s="128"/>
      <c r="L204" s="129"/>
      <c r="M204" s="121"/>
      <c r="N204" s="121"/>
    </row>
    <row r="205" spans="2:14" ht="15" x14ac:dyDescent="0.2">
      <c r="B205" s="17">
        <v>17</v>
      </c>
      <c r="C205" s="88" t="s">
        <v>34</v>
      </c>
      <c r="D205" s="87" t="s">
        <v>200</v>
      </c>
      <c r="E205" s="47" t="s">
        <v>8</v>
      </c>
      <c r="F205" s="116">
        <v>1</v>
      </c>
      <c r="G205" s="48">
        <v>41.99</v>
      </c>
      <c r="H205" s="53">
        <f t="shared" si="6"/>
        <v>41.99</v>
      </c>
      <c r="J205" s="121"/>
      <c r="K205" s="128"/>
      <c r="L205" s="129"/>
      <c r="M205" s="121"/>
      <c r="N205" s="121"/>
    </row>
    <row r="206" spans="2:14" ht="15" x14ac:dyDescent="0.2">
      <c r="B206" s="17">
        <v>18</v>
      </c>
      <c r="C206" s="88" t="s">
        <v>34</v>
      </c>
      <c r="D206" s="87" t="s">
        <v>201</v>
      </c>
      <c r="E206" s="47" t="s">
        <v>8</v>
      </c>
      <c r="F206" s="116">
        <v>1</v>
      </c>
      <c r="G206" s="48">
        <v>41.99</v>
      </c>
      <c r="H206" s="53">
        <f t="shared" si="6"/>
        <v>41.99</v>
      </c>
      <c r="J206" s="121"/>
      <c r="K206" s="128"/>
      <c r="L206" s="129"/>
      <c r="M206" s="121"/>
      <c r="N206" s="121"/>
    </row>
    <row r="207" spans="2:14" ht="15" x14ac:dyDescent="0.2">
      <c r="B207" s="17">
        <v>19</v>
      </c>
      <c r="C207" s="88" t="s">
        <v>34</v>
      </c>
      <c r="D207" s="87" t="s">
        <v>202</v>
      </c>
      <c r="E207" s="47" t="s">
        <v>8</v>
      </c>
      <c r="F207" s="116">
        <v>1</v>
      </c>
      <c r="G207" s="48">
        <v>41.99</v>
      </c>
      <c r="H207" s="53">
        <f t="shared" si="6"/>
        <v>41.99</v>
      </c>
      <c r="J207" s="121"/>
      <c r="K207" s="128"/>
      <c r="L207" s="129"/>
      <c r="M207" s="121"/>
      <c r="N207" s="121"/>
    </row>
    <row r="208" spans="2:14" ht="15" x14ac:dyDescent="0.2">
      <c r="B208" s="17">
        <v>20</v>
      </c>
      <c r="C208" s="88" t="s">
        <v>34</v>
      </c>
      <c r="D208" s="87" t="s">
        <v>203</v>
      </c>
      <c r="E208" s="47" t="s">
        <v>8</v>
      </c>
      <c r="F208" s="116">
        <v>1</v>
      </c>
      <c r="G208" s="48">
        <v>41.99</v>
      </c>
      <c r="H208" s="53">
        <f t="shared" si="6"/>
        <v>41.99</v>
      </c>
      <c r="J208" s="121"/>
      <c r="K208" s="128"/>
      <c r="L208" s="129"/>
      <c r="M208" s="121"/>
      <c r="N208" s="121"/>
    </row>
    <row r="209" spans="2:14" ht="15" x14ac:dyDescent="0.2">
      <c r="B209" s="17">
        <v>21</v>
      </c>
      <c r="C209" s="88" t="s">
        <v>34</v>
      </c>
      <c r="D209" s="87" t="s">
        <v>204</v>
      </c>
      <c r="E209" s="47" t="s">
        <v>8</v>
      </c>
      <c r="F209" s="116">
        <v>1</v>
      </c>
      <c r="G209" s="48">
        <v>41.99</v>
      </c>
      <c r="H209" s="53">
        <f t="shared" si="6"/>
        <v>41.99</v>
      </c>
      <c r="J209" s="121"/>
      <c r="K209" s="128"/>
      <c r="L209" s="129"/>
      <c r="M209" s="121"/>
      <c r="N209" s="121"/>
    </row>
    <row r="210" spans="2:14" ht="15" x14ac:dyDescent="0.2">
      <c r="B210" s="17">
        <v>22</v>
      </c>
      <c r="C210" s="88" t="s">
        <v>34</v>
      </c>
      <c r="D210" s="87" t="s">
        <v>205</v>
      </c>
      <c r="E210" s="47" t="s">
        <v>8</v>
      </c>
      <c r="F210" s="116">
        <v>1</v>
      </c>
      <c r="G210" s="48">
        <v>41.99</v>
      </c>
      <c r="H210" s="53">
        <f t="shared" si="6"/>
        <v>41.99</v>
      </c>
      <c r="J210" s="121"/>
      <c r="K210" s="128"/>
      <c r="L210" s="129"/>
      <c r="M210" s="121"/>
      <c r="N210" s="121"/>
    </row>
    <row r="211" spans="2:14" ht="15" x14ac:dyDescent="0.2">
      <c r="B211" s="17">
        <v>23</v>
      </c>
      <c r="C211" s="88" t="s">
        <v>34</v>
      </c>
      <c r="D211" s="87" t="s">
        <v>206</v>
      </c>
      <c r="E211" s="47" t="s">
        <v>8</v>
      </c>
      <c r="F211" s="116">
        <v>1</v>
      </c>
      <c r="G211" s="48">
        <v>41.99</v>
      </c>
      <c r="H211" s="53">
        <f t="shared" si="6"/>
        <v>41.99</v>
      </c>
      <c r="J211" s="121"/>
      <c r="K211" s="128"/>
      <c r="L211" s="129"/>
      <c r="M211" s="121"/>
      <c r="N211" s="121"/>
    </row>
    <row r="212" spans="2:14" ht="15" x14ac:dyDescent="0.2">
      <c r="B212" s="17">
        <v>24</v>
      </c>
      <c r="C212" s="88" t="s">
        <v>34</v>
      </c>
      <c r="D212" s="87" t="s">
        <v>207</v>
      </c>
      <c r="E212" s="47" t="s">
        <v>8</v>
      </c>
      <c r="F212" s="116">
        <v>1</v>
      </c>
      <c r="G212" s="48">
        <v>41.99</v>
      </c>
      <c r="H212" s="53">
        <f t="shared" si="6"/>
        <v>41.99</v>
      </c>
      <c r="J212" s="121"/>
      <c r="K212" s="128"/>
      <c r="L212" s="129"/>
      <c r="M212" s="121"/>
      <c r="N212" s="121"/>
    </row>
    <row r="213" spans="2:14" ht="15" x14ac:dyDescent="0.2">
      <c r="B213" s="17">
        <v>25</v>
      </c>
      <c r="C213" s="88" t="s">
        <v>34</v>
      </c>
      <c r="D213" s="87" t="s">
        <v>208</v>
      </c>
      <c r="E213" s="47" t="s">
        <v>8</v>
      </c>
      <c r="F213" s="116">
        <v>1</v>
      </c>
      <c r="G213" s="48">
        <v>41.99</v>
      </c>
      <c r="H213" s="53">
        <f t="shared" si="6"/>
        <v>41.99</v>
      </c>
      <c r="J213" s="121"/>
      <c r="K213" s="128"/>
      <c r="L213" s="129"/>
      <c r="M213" s="121"/>
      <c r="N213" s="121"/>
    </row>
    <row r="214" spans="2:14" ht="15" x14ac:dyDescent="0.2">
      <c r="B214" s="17">
        <v>26</v>
      </c>
      <c r="C214" s="88" t="s">
        <v>34</v>
      </c>
      <c r="D214" s="87" t="s">
        <v>209</v>
      </c>
      <c r="E214" s="47" t="s">
        <v>8</v>
      </c>
      <c r="F214" s="116">
        <v>1</v>
      </c>
      <c r="G214" s="48">
        <v>41.99</v>
      </c>
      <c r="H214" s="53">
        <f t="shared" si="6"/>
        <v>41.99</v>
      </c>
      <c r="J214" s="121"/>
      <c r="K214" s="128"/>
      <c r="L214" s="129"/>
      <c r="M214" s="121"/>
      <c r="N214" s="121"/>
    </row>
    <row r="215" spans="2:14" ht="15" x14ac:dyDescent="0.2">
      <c r="B215" s="17">
        <v>27</v>
      </c>
      <c r="C215" s="88" t="s">
        <v>34</v>
      </c>
      <c r="D215" s="87" t="s">
        <v>210</v>
      </c>
      <c r="E215" s="47" t="s">
        <v>8</v>
      </c>
      <c r="F215" s="116">
        <v>1</v>
      </c>
      <c r="G215" s="48">
        <v>41.99</v>
      </c>
      <c r="H215" s="53">
        <f t="shared" si="6"/>
        <v>41.99</v>
      </c>
      <c r="J215" s="121"/>
      <c r="K215" s="128"/>
      <c r="L215" s="129"/>
      <c r="M215" s="121"/>
      <c r="N215" s="121"/>
    </row>
    <row r="216" spans="2:14" ht="15" x14ac:dyDescent="0.2">
      <c r="B216" s="17">
        <v>28</v>
      </c>
      <c r="C216" s="88" t="s">
        <v>34</v>
      </c>
      <c r="D216" s="87" t="s">
        <v>211</v>
      </c>
      <c r="E216" s="47" t="s">
        <v>8</v>
      </c>
      <c r="F216" s="116">
        <v>1</v>
      </c>
      <c r="G216" s="48">
        <v>41.99</v>
      </c>
      <c r="H216" s="53">
        <f t="shared" si="6"/>
        <v>41.99</v>
      </c>
      <c r="J216" s="121"/>
      <c r="K216" s="128"/>
      <c r="L216" s="129"/>
      <c r="M216" s="121"/>
      <c r="N216" s="121"/>
    </row>
    <row r="217" spans="2:14" ht="15" x14ac:dyDescent="0.2">
      <c r="B217" s="17">
        <v>29</v>
      </c>
      <c r="C217" s="88" t="s">
        <v>34</v>
      </c>
      <c r="D217" s="87" t="s">
        <v>98</v>
      </c>
      <c r="E217" s="47" t="s">
        <v>8</v>
      </c>
      <c r="F217" s="116">
        <v>1</v>
      </c>
      <c r="G217" s="48">
        <v>41.99</v>
      </c>
      <c r="H217" s="53">
        <f t="shared" si="6"/>
        <v>41.99</v>
      </c>
      <c r="J217" s="121"/>
      <c r="K217" s="128"/>
      <c r="L217" s="129"/>
      <c r="M217" s="121"/>
      <c r="N217" s="121"/>
    </row>
    <row r="218" spans="2:14" ht="15" x14ac:dyDescent="0.2">
      <c r="B218" s="17">
        <v>30</v>
      </c>
      <c r="C218" s="88" t="s">
        <v>34</v>
      </c>
      <c r="D218" s="87" t="s">
        <v>212</v>
      </c>
      <c r="E218" s="47" t="s">
        <v>8</v>
      </c>
      <c r="F218" s="116">
        <v>1</v>
      </c>
      <c r="G218" s="48">
        <v>41.99</v>
      </c>
      <c r="H218" s="53">
        <f t="shared" si="6"/>
        <v>41.99</v>
      </c>
      <c r="J218" s="121"/>
      <c r="K218" s="128"/>
      <c r="L218" s="129"/>
      <c r="M218" s="121"/>
      <c r="N218" s="121"/>
    </row>
    <row r="219" spans="2:14" ht="15" x14ac:dyDescent="0.2">
      <c r="B219" s="17">
        <v>31</v>
      </c>
      <c r="C219" s="88" t="s">
        <v>34</v>
      </c>
      <c r="D219" s="87" t="s">
        <v>213</v>
      </c>
      <c r="E219" s="47" t="s">
        <v>8</v>
      </c>
      <c r="F219" s="116">
        <v>1</v>
      </c>
      <c r="G219" s="48">
        <v>41.99</v>
      </c>
      <c r="H219" s="53">
        <f t="shared" si="6"/>
        <v>41.99</v>
      </c>
      <c r="J219" s="121"/>
      <c r="K219" s="128"/>
      <c r="L219" s="129"/>
      <c r="M219" s="121"/>
      <c r="N219" s="121"/>
    </row>
    <row r="220" spans="2:14" ht="15" x14ac:dyDescent="0.2">
      <c r="B220" s="17">
        <v>32</v>
      </c>
      <c r="C220" s="88" t="s">
        <v>34</v>
      </c>
      <c r="D220" s="87" t="s">
        <v>61</v>
      </c>
      <c r="E220" s="47" t="s">
        <v>8</v>
      </c>
      <c r="F220" s="116">
        <v>1</v>
      </c>
      <c r="G220" s="48">
        <v>41.99</v>
      </c>
      <c r="H220" s="53">
        <f t="shared" si="6"/>
        <v>41.99</v>
      </c>
      <c r="J220" s="121"/>
      <c r="K220" s="128"/>
      <c r="L220" s="129"/>
      <c r="M220" s="121"/>
      <c r="N220" s="121"/>
    </row>
    <row r="221" spans="2:14" ht="15" x14ac:dyDescent="0.2">
      <c r="B221" s="17">
        <v>33</v>
      </c>
      <c r="C221" s="88" t="s">
        <v>34</v>
      </c>
      <c r="D221" s="87" t="s">
        <v>214</v>
      </c>
      <c r="E221" s="47" t="s">
        <v>8</v>
      </c>
      <c r="F221" s="116">
        <v>1</v>
      </c>
      <c r="G221" s="48">
        <v>41.99</v>
      </c>
      <c r="H221" s="53">
        <f t="shared" si="6"/>
        <v>41.99</v>
      </c>
      <c r="J221" s="121"/>
      <c r="K221" s="128"/>
      <c r="L221" s="129"/>
      <c r="M221" s="121"/>
      <c r="N221" s="121"/>
    </row>
    <row r="222" spans="2:14" ht="15" x14ac:dyDescent="0.2">
      <c r="B222" s="17">
        <v>34</v>
      </c>
      <c r="C222" s="88" t="s">
        <v>34</v>
      </c>
      <c r="D222" s="87" t="s">
        <v>215</v>
      </c>
      <c r="E222" s="47" t="s">
        <v>8</v>
      </c>
      <c r="F222" s="116">
        <v>1</v>
      </c>
      <c r="G222" s="48">
        <v>41.99</v>
      </c>
      <c r="H222" s="53">
        <f t="shared" si="6"/>
        <v>41.99</v>
      </c>
      <c r="J222" s="121"/>
      <c r="K222" s="128"/>
      <c r="L222" s="129"/>
      <c r="M222" s="121"/>
      <c r="N222" s="121"/>
    </row>
    <row r="223" spans="2:14" x14ac:dyDescent="0.2">
      <c r="B223" s="17"/>
      <c r="C223" s="17"/>
      <c r="D223" s="18" t="s">
        <v>10</v>
      </c>
      <c r="E223" s="47"/>
      <c r="F223" s="78">
        <f>SUM(F189:F222)</f>
        <v>35</v>
      </c>
      <c r="G223" s="22"/>
      <c r="H223" s="45">
        <f>+ROUND(SUM(H189:H222),2)</f>
        <v>1469.65</v>
      </c>
      <c r="J223" s="121"/>
      <c r="K223" s="121"/>
      <c r="L223" s="121"/>
      <c r="M223" s="121"/>
      <c r="N223" s="121"/>
    </row>
    <row r="224" spans="2:14" x14ac:dyDescent="0.2">
      <c r="B224" s="17"/>
      <c r="C224" s="17"/>
      <c r="D224" s="18"/>
      <c r="E224" s="17"/>
      <c r="F224" s="65"/>
      <c r="G224" s="22"/>
      <c r="H224" s="54"/>
      <c r="J224" s="121"/>
      <c r="K224" s="121"/>
      <c r="L224" s="121"/>
      <c r="M224" s="121"/>
      <c r="N224" s="121"/>
    </row>
    <row r="225" spans="2:14" x14ac:dyDescent="0.2">
      <c r="B225" s="40"/>
      <c r="C225" s="124" t="s">
        <v>24</v>
      </c>
      <c r="D225" s="46" t="s">
        <v>49</v>
      </c>
      <c r="E225" s="17"/>
      <c r="F225" s="65"/>
      <c r="G225" s="22"/>
      <c r="H225" s="54"/>
      <c r="J225" s="121"/>
      <c r="K225" s="121"/>
      <c r="L225" s="121"/>
      <c r="M225" s="121"/>
      <c r="N225" s="121"/>
    </row>
    <row r="226" spans="2:14" ht="15" x14ac:dyDescent="0.25">
      <c r="B226" s="40">
        <v>1</v>
      </c>
      <c r="C226" s="35" t="s">
        <v>235</v>
      </c>
      <c r="D226" s="87" t="s">
        <v>216</v>
      </c>
      <c r="E226" s="47" t="s">
        <v>8</v>
      </c>
      <c r="F226" s="76">
        <v>1</v>
      </c>
      <c r="G226" s="110">
        <v>17.077999999999999</v>
      </c>
      <c r="H226" s="53">
        <f>SUM(F226*G226)</f>
        <v>17.077999999999999</v>
      </c>
      <c r="J226" s="121"/>
      <c r="K226" s="121"/>
      <c r="L226" s="121"/>
      <c r="M226" s="121"/>
      <c r="N226" s="121"/>
    </row>
    <row r="227" spans="2:14" ht="15" x14ac:dyDescent="0.25">
      <c r="B227" s="40">
        <v>2</v>
      </c>
      <c r="C227" s="35" t="s">
        <v>235</v>
      </c>
      <c r="D227" s="87" t="s">
        <v>217</v>
      </c>
      <c r="E227" s="47" t="s">
        <v>8</v>
      </c>
      <c r="F227" s="76">
        <v>1</v>
      </c>
      <c r="G227" s="110">
        <v>17.077999999999999</v>
      </c>
      <c r="H227" s="53">
        <f t="shared" ref="H227" si="7">+ROUND(F227*G227,2)</f>
        <v>17.079999999999998</v>
      </c>
      <c r="J227" s="133"/>
      <c r="K227" s="121"/>
      <c r="L227" s="121"/>
      <c r="M227" s="121"/>
      <c r="N227" s="121"/>
    </row>
    <row r="228" spans="2:14" x14ac:dyDescent="0.2">
      <c r="B228" s="40"/>
      <c r="C228" s="17"/>
      <c r="D228" s="58" t="s">
        <v>10</v>
      </c>
      <c r="E228" s="47"/>
      <c r="F228" s="78">
        <f>SUM(F226:F227)</f>
        <v>2</v>
      </c>
      <c r="G228" s="22"/>
      <c r="H228" s="45">
        <f>+ROUND(SUM(H226:H227),2)</f>
        <v>34.159999999999997</v>
      </c>
      <c r="J228" s="121"/>
      <c r="K228" s="121"/>
      <c r="L228" s="121"/>
      <c r="M228" s="121"/>
      <c r="N228" s="121"/>
    </row>
    <row r="229" spans="2:14" x14ac:dyDescent="0.2">
      <c r="B229" s="40"/>
      <c r="C229" s="17"/>
      <c r="D229" s="58"/>
      <c r="E229" s="47"/>
      <c r="F229" s="65"/>
      <c r="G229" s="22"/>
      <c r="H229" s="54"/>
      <c r="J229" s="121"/>
      <c r="K229" s="121"/>
      <c r="L229" s="121"/>
      <c r="M229" s="121"/>
      <c r="N229" s="121"/>
    </row>
    <row r="230" spans="2:14" x14ac:dyDescent="0.2">
      <c r="B230" s="40"/>
      <c r="C230" s="124" t="s">
        <v>24</v>
      </c>
      <c r="D230" s="44" t="s">
        <v>23</v>
      </c>
      <c r="E230" s="17"/>
      <c r="F230" s="68"/>
      <c r="G230" s="1"/>
      <c r="H230" s="3"/>
      <c r="J230" s="133"/>
      <c r="K230" s="121"/>
      <c r="L230" s="121"/>
      <c r="M230" s="121"/>
      <c r="N230" s="121"/>
    </row>
    <row r="231" spans="2:14" x14ac:dyDescent="0.2">
      <c r="B231" s="40"/>
      <c r="C231" s="17" t="s">
        <v>25</v>
      </c>
      <c r="D231" s="38"/>
      <c r="E231" s="17"/>
      <c r="F231" s="69"/>
      <c r="G231" s="4"/>
      <c r="H231" s="4"/>
      <c r="J231" s="121"/>
      <c r="K231" s="121"/>
      <c r="L231" s="121"/>
      <c r="M231" s="121"/>
      <c r="N231" s="121"/>
    </row>
    <row r="232" spans="2:14" ht="15" x14ac:dyDescent="0.2">
      <c r="B232" s="40">
        <v>1</v>
      </c>
      <c r="C232" s="35" t="s">
        <v>236</v>
      </c>
      <c r="D232" s="87" t="s">
        <v>218</v>
      </c>
      <c r="E232" s="17" t="s">
        <v>8</v>
      </c>
      <c r="F232" s="116">
        <v>1</v>
      </c>
      <c r="G232" s="111">
        <v>9.6300000000000008</v>
      </c>
      <c r="H232" s="12">
        <f>+ROUND(F232*G232,2)</f>
        <v>9.6300000000000008</v>
      </c>
      <c r="J232" s="127"/>
      <c r="K232" s="128"/>
      <c r="L232" s="129"/>
      <c r="M232" s="121"/>
      <c r="N232" s="121"/>
    </row>
    <row r="233" spans="2:14" ht="15" customHeight="1" x14ac:dyDescent="0.2">
      <c r="B233" s="40">
        <v>2</v>
      </c>
      <c r="C233" s="35" t="s">
        <v>236</v>
      </c>
      <c r="D233" s="87" t="s">
        <v>219</v>
      </c>
      <c r="E233" s="17" t="s">
        <v>8</v>
      </c>
      <c r="F233" s="116">
        <v>2</v>
      </c>
      <c r="G233" s="111">
        <v>9.6300000000000008</v>
      </c>
      <c r="H233" s="12">
        <f t="shared" ref="H233:H242" si="8">+ROUND(F233*G233,2)</f>
        <v>19.260000000000002</v>
      </c>
      <c r="J233" s="127"/>
      <c r="K233" s="128"/>
      <c r="L233" s="129"/>
      <c r="M233" s="121"/>
      <c r="N233" s="121"/>
    </row>
    <row r="234" spans="2:14" ht="15" x14ac:dyDescent="0.2">
      <c r="B234" s="40">
        <v>3</v>
      </c>
      <c r="C234" s="35" t="s">
        <v>236</v>
      </c>
      <c r="D234" s="87" t="s">
        <v>220</v>
      </c>
      <c r="E234" s="17" t="s">
        <v>8</v>
      </c>
      <c r="F234" s="116">
        <v>1</v>
      </c>
      <c r="G234" s="111">
        <v>9.6300000000000008</v>
      </c>
      <c r="H234" s="12">
        <f t="shared" si="8"/>
        <v>9.6300000000000008</v>
      </c>
      <c r="J234" s="127"/>
      <c r="K234" s="128"/>
      <c r="L234" s="129"/>
      <c r="M234" s="121"/>
      <c r="N234" s="121"/>
    </row>
    <row r="235" spans="2:14" ht="15" x14ac:dyDescent="0.2">
      <c r="B235" s="40">
        <v>4</v>
      </c>
      <c r="C235" s="35" t="s">
        <v>236</v>
      </c>
      <c r="D235" s="87" t="s">
        <v>221</v>
      </c>
      <c r="E235" s="17" t="s">
        <v>8</v>
      </c>
      <c r="F235" s="116">
        <v>1</v>
      </c>
      <c r="G235" s="111">
        <v>9.6300000000000008</v>
      </c>
      <c r="H235" s="12">
        <f t="shared" si="8"/>
        <v>9.6300000000000008</v>
      </c>
      <c r="J235" s="121"/>
      <c r="K235" s="128"/>
      <c r="L235" s="129"/>
      <c r="M235" s="121"/>
      <c r="N235" s="121"/>
    </row>
    <row r="236" spans="2:14" ht="15" x14ac:dyDescent="0.2">
      <c r="B236" s="40">
        <v>5</v>
      </c>
      <c r="C236" s="35" t="s">
        <v>236</v>
      </c>
      <c r="D236" s="87" t="s">
        <v>222</v>
      </c>
      <c r="E236" s="17" t="s">
        <v>8</v>
      </c>
      <c r="F236" s="116">
        <v>1</v>
      </c>
      <c r="G236" s="111">
        <v>9.6300000000000008</v>
      </c>
      <c r="H236" s="12">
        <f t="shared" si="8"/>
        <v>9.6300000000000008</v>
      </c>
      <c r="J236" s="121"/>
      <c r="K236" s="128"/>
      <c r="L236" s="129"/>
      <c r="M236" s="121"/>
      <c r="N236" s="121"/>
    </row>
    <row r="237" spans="2:14" ht="15" x14ac:dyDescent="0.2">
      <c r="B237" s="40">
        <v>6</v>
      </c>
      <c r="C237" s="35" t="s">
        <v>236</v>
      </c>
      <c r="D237" s="87" t="s">
        <v>223</v>
      </c>
      <c r="E237" s="17" t="s">
        <v>8</v>
      </c>
      <c r="F237" s="116">
        <v>1</v>
      </c>
      <c r="G237" s="111">
        <v>9.6300000000000008</v>
      </c>
      <c r="H237" s="12">
        <f t="shared" si="8"/>
        <v>9.6300000000000008</v>
      </c>
      <c r="J237" s="121"/>
      <c r="K237" s="128"/>
      <c r="L237" s="129"/>
      <c r="M237" s="121"/>
      <c r="N237" s="121"/>
    </row>
    <row r="238" spans="2:14" ht="15" x14ac:dyDescent="0.2">
      <c r="B238" s="40">
        <v>7</v>
      </c>
      <c r="C238" s="35" t="s">
        <v>236</v>
      </c>
      <c r="D238" s="87" t="s">
        <v>224</v>
      </c>
      <c r="E238" s="17" t="s">
        <v>8</v>
      </c>
      <c r="F238" s="116">
        <v>1</v>
      </c>
      <c r="G238" s="111">
        <v>9.6300000000000008</v>
      </c>
      <c r="H238" s="12">
        <f t="shared" si="8"/>
        <v>9.6300000000000008</v>
      </c>
      <c r="J238" s="121"/>
      <c r="K238" s="128"/>
      <c r="L238" s="129"/>
      <c r="M238" s="121"/>
      <c r="N238" s="121"/>
    </row>
    <row r="239" spans="2:14" ht="15" x14ac:dyDescent="0.2">
      <c r="B239" s="40">
        <v>8</v>
      </c>
      <c r="C239" s="35" t="s">
        <v>236</v>
      </c>
      <c r="D239" s="87" t="s">
        <v>225</v>
      </c>
      <c r="E239" s="17" t="s">
        <v>8</v>
      </c>
      <c r="F239" s="116">
        <v>1</v>
      </c>
      <c r="G239" s="111">
        <v>9.6300000000000008</v>
      </c>
      <c r="H239" s="12">
        <f t="shared" si="8"/>
        <v>9.6300000000000008</v>
      </c>
      <c r="J239" s="121"/>
      <c r="K239" s="128"/>
      <c r="L239" s="129"/>
      <c r="M239" s="121"/>
      <c r="N239" s="121"/>
    </row>
    <row r="240" spans="2:14" ht="15" x14ac:dyDescent="0.2">
      <c r="B240" s="40">
        <v>9</v>
      </c>
      <c r="C240" s="35" t="s">
        <v>236</v>
      </c>
      <c r="D240" s="87" t="s">
        <v>226</v>
      </c>
      <c r="E240" s="17" t="s">
        <v>8</v>
      </c>
      <c r="F240" s="116">
        <v>1</v>
      </c>
      <c r="G240" s="111">
        <v>9.6300000000000008</v>
      </c>
      <c r="H240" s="12">
        <f t="shared" si="8"/>
        <v>9.6300000000000008</v>
      </c>
      <c r="J240" s="121"/>
      <c r="K240" s="128"/>
      <c r="L240" s="129"/>
      <c r="M240" s="121"/>
      <c r="N240" s="121"/>
    </row>
    <row r="241" spans="2:15" ht="15" x14ac:dyDescent="0.2">
      <c r="B241" s="40">
        <v>10</v>
      </c>
      <c r="C241" s="35" t="s">
        <v>236</v>
      </c>
      <c r="D241" s="87" t="s">
        <v>227</v>
      </c>
      <c r="E241" s="17" t="s">
        <v>8</v>
      </c>
      <c r="F241" s="116">
        <v>1</v>
      </c>
      <c r="G241" s="111">
        <v>9.6300000000000008</v>
      </c>
      <c r="H241" s="12">
        <f t="shared" si="8"/>
        <v>9.6300000000000008</v>
      </c>
      <c r="J241" s="121"/>
      <c r="K241" s="128"/>
      <c r="L241" s="129"/>
      <c r="M241" s="121"/>
      <c r="N241" s="121"/>
    </row>
    <row r="242" spans="2:15" ht="15" x14ac:dyDescent="0.2">
      <c r="B242" s="40">
        <v>11</v>
      </c>
      <c r="C242" s="35" t="s">
        <v>236</v>
      </c>
      <c r="D242" s="87" t="s">
        <v>228</v>
      </c>
      <c r="E242" s="17" t="s">
        <v>8</v>
      </c>
      <c r="F242" s="116">
        <v>1</v>
      </c>
      <c r="G242" s="111">
        <v>9.6300000000000008</v>
      </c>
      <c r="H242" s="12">
        <f t="shared" si="8"/>
        <v>9.6300000000000008</v>
      </c>
      <c r="J242" s="121"/>
      <c r="K242" s="128"/>
      <c r="L242" s="129"/>
      <c r="M242" s="121"/>
      <c r="N242" s="121"/>
    </row>
    <row r="243" spans="2:15" ht="15" x14ac:dyDescent="0.2">
      <c r="B243" s="40">
        <v>12</v>
      </c>
      <c r="C243" s="35" t="s">
        <v>236</v>
      </c>
      <c r="D243" s="87" t="s">
        <v>229</v>
      </c>
      <c r="E243" s="17" t="s">
        <v>8</v>
      </c>
      <c r="F243" s="116">
        <v>1</v>
      </c>
      <c r="G243" s="111">
        <v>9.6300000000000008</v>
      </c>
      <c r="H243" s="12">
        <f t="shared" ref="H243" si="9">+ROUND(F243*G243,2)</f>
        <v>9.6300000000000008</v>
      </c>
      <c r="J243" s="121"/>
      <c r="K243" s="128"/>
      <c r="L243" s="129"/>
      <c r="M243" s="121"/>
      <c r="N243" s="121"/>
    </row>
    <row r="244" spans="2:15" x14ac:dyDescent="0.2">
      <c r="B244" s="1"/>
      <c r="C244" s="36"/>
      <c r="D244" s="18" t="s">
        <v>10</v>
      </c>
      <c r="E244" s="17"/>
      <c r="F244" s="79">
        <f>SUM(F232:F243)</f>
        <v>13</v>
      </c>
      <c r="G244" s="23"/>
      <c r="H244" s="45">
        <f>+ROUND(SUM(H232:H243),2)</f>
        <v>125.19</v>
      </c>
      <c r="J244" s="121"/>
      <c r="K244" s="121"/>
      <c r="L244" s="121"/>
      <c r="M244" s="121"/>
      <c r="N244" s="121"/>
    </row>
    <row r="245" spans="2:15" x14ac:dyDescent="0.2">
      <c r="B245" s="1"/>
      <c r="C245" s="36"/>
      <c r="D245" s="18"/>
      <c r="E245" s="17"/>
      <c r="F245" s="70"/>
      <c r="G245" s="23"/>
      <c r="H245" s="4"/>
      <c r="J245" s="121"/>
      <c r="K245" s="121"/>
      <c r="L245" s="121"/>
      <c r="M245" s="151"/>
      <c r="N245" s="146"/>
      <c r="O245" s="5" t="s">
        <v>59</v>
      </c>
    </row>
    <row r="246" spans="2:15" ht="25.5" x14ac:dyDescent="0.2">
      <c r="B246" s="1"/>
      <c r="C246" s="17"/>
      <c r="D246" s="57" t="s">
        <v>230</v>
      </c>
      <c r="E246" s="17"/>
      <c r="F246" s="71"/>
      <c r="G246" s="3"/>
      <c r="H246" s="12"/>
      <c r="J246" s="133"/>
      <c r="K246" s="121"/>
      <c r="L246" s="121"/>
      <c r="M246" s="151"/>
      <c r="N246" s="121"/>
    </row>
    <row r="247" spans="2:15" ht="15.75" x14ac:dyDescent="0.25">
      <c r="B247" s="1"/>
      <c r="C247" s="63" t="s">
        <v>232</v>
      </c>
      <c r="D247" s="100" t="s">
        <v>52</v>
      </c>
      <c r="E247" s="17" t="s">
        <v>27</v>
      </c>
      <c r="F247" s="80">
        <v>64</v>
      </c>
      <c r="G247" s="179">
        <v>6.1899999999999997E-2</v>
      </c>
      <c r="H247" s="3">
        <f>ROUND(F247*G247,2)</f>
        <v>3.96</v>
      </c>
      <c r="J247" s="177"/>
      <c r="K247" s="121"/>
      <c r="L247" s="121"/>
      <c r="M247" s="152"/>
      <c r="N247" s="121"/>
    </row>
    <row r="248" spans="2:15" ht="15.75" x14ac:dyDescent="0.25">
      <c r="B248" s="1"/>
      <c r="C248" s="63" t="s">
        <v>234</v>
      </c>
      <c r="D248" s="101" t="s">
        <v>53</v>
      </c>
      <c r="E248" s="17" t="s">
        <v>27</v>
      </c>
      <c r="F248" s="80">
        <v>16</v>
      </c>
      <c r="G248" s="112">
        <v>0.12</v>
      </c>
      <c r="H248" s="3">
        <f t="shared" ref="H248" si="10">ROUND(F248*G248,2)</f>
        <v>1.92</v>
      </c>
      <c r="J248" s="178"/>
      <c r="K248" s="121"/>
      <c r="L248" s="121"/>
      <c r="M248" s="121"/>
      <c r="N248" s="121"/>
    </row>
    <row r="249" spans="2:15" ht="15.75" x14ac:dyDescent="0.25">
      <c r="B249" s="1"/>
      <c r="C249" s="28"/>
      <c r="D249" s="18" t="s">
        <v>10</v>
      </c>
      <c r="E249" s="17"/>
      <c r="F249" s="81">
        <f>+ROUND(SUM(F247:F248),2)</f>
        <v>80</v>
      </c>
      <c r="G249" s="1"/>
      <c r="H249" s="45">
        <f>+ROUND(SUM(H247:H248),2)</f>
        <v>5.88</v>
      </c>
      <c r="J249" s="177"/>
      <c r="K249" s="121"/>
      <c r="L249" s="121"/>
      <c r="M249" s="126"/>
      <c r="N249" s="121"/>
    </row>
    <row r="250" spans="2:15" ht="15.75" x14ac:dyDescent="0.25">
      <c r="B250" s="1"/>
      <c r="C250" s="28"/>
      <c r="D250" s="18"/>
      <c r="E250" s="17"/>
      <c r="F250" s="72"/>
      <c r="G250" s="1"/>
      <c r="H250" s="4"/>
      <c r="J250" s="178"/>
      <c r="K250" s="121"/>
      <c r="L250" s="121"/>
      <c r="M250" s="121"/>
      <c r="N250" s="121"/>
    </row>
    <row r="251" spans="2:15" x14ac:dyDescent="0.2">
      <c r="B251" s="1"/>
      <c r="C251" s="17"/>
      <c r="D251" s="18"/>
      <c r="E251" s="17"/>
      <c r="F251" s="78"/>
      <c r="G251" s="13"/>
      <c r="H251" s="9"/>
      <c r="J251" s="121"/>
      <c r="K251" s="121"/>
      <c r="L251" s="121"/>
      <c r="M251" s="121"/>
      <c r="N251" s="121"/>
    </row>
    <row r="252" spans="2:15" x14ac:dyDescent="0.2">
      <c r="B252" s="1"/>
      <c r="C252" s="28"/>
      <c r="D252" s="18"/>
      <c r="E252" s="17"/>
      <c r="F252" s="72"/>
      <c r="G252" s="1"/>
      <c r="H252" s="4"/>
      <c r="J252" s="121"/>
      <c r="K252" s="121"/>
      <c r="L252" s="121"/>
      <c r="M252" s="121"/>
      <c r="N252" s="121"/>
    </row>
    <row r="253" spans="2:15" x14ac:dyDescent="0.2">
      <c r="B253" s="1"/>
      <c r="C253" s="1"/>
      <c r="D253" s="2" t="s">
        <v>37</v>
      </c>
      <c r="E253" s="17"/>
      <c r="F253" s="102"/>
      <c r="G253" s="1"/>
      <c r="H253" s="4">
        <f>+ROUND(H82+H149+H173+H186+H223+H228+H244+H249,2)</f>
        <v>4910.3999999999996</v>
      </c>
      <c r="J253" s="121"/>
      <c r="K253" s="121"/>
      <c r="L253" s="121"/>
      <c r="M253" s="121"/>
      <c r="N253" s="121"/>
    </row>
    <row r="254" spans="2:15" x14ac:dyDescent="0.2">
      <c r="B254" s="1"/>
      <c r="C254" s="1"/>
      <c r="D254" s="2" t="s">
        <v>62</v>
      </c>
      <c r="E254" s="1"/>
      <c r="F254" s="103"/>
      <c r="G254" s="1"/>
      <c r="H254" s="3">
        <f>+ROUND(0.21*H253,2)</f>
        <v>1031.18</v>
      </c>
      <c r="J254" s="121"/>
      <c r="K254" s="121"/>
      <c r="L254" s="121"/>
      <c r="M254" s="121"/>
      <c r="N254" s="121"/>
    </row>
    <row r="255" spans="2:15" x14ac:dyDescent="0.2">
      <c r="B255" s="10"/>
      <c r="C255" s="10"/>
      <c r="D255" s="104" t="s">
        <v>21</v>
      </c>
      <c r="E255" s="10"/>
      <c r="F255" s="73"/>
      <c r="G255" s="10"/>
      <c r="H255" s="11">
        <f>+ROUND(SUM(H253:H254),2)</f>
        <v>5941.58</v>
      </c>
      <c r="J255" s="121"/>
      <c r="K255" s="121"/>
      <c r="L255" s="121"/>
      <c r="M255" s="121"/>
      <c r="N255" s="121"/>
    </row>
    <row r="256" spans="2:15" x14ac:dyDescent="0.2">
      <c r="C256" s="7"/>
      <c r="D256" s="96"/>
      <c r="E256" s="96"/>
      <c r="F256" s="96"/>
      <c r="G256" s="96"/>
      <c r="H256" s="105"/>
      <c r="J256" s="121"/>
      <c r="K256" s="121"/>
      <c r="L256" s="121"/>
      <c r="M256" s="121"/>
      <c r="N256" s="121"/>
    </row>
    <row r="257" spans="3:14" x14ac:dyDescent="0.2">
      <c r="C257" s="96" t="s">
        <v>19</v>
      </c>
      <c r="D257" s="175" t="s">
        <v>63</v>
      </c>
      <c r="E257" s="175"/>
      <c r="F257" s="175"/>
      <c r="G257" s="175"/>
      <c r="H257" s="175"/>
      <c r="J257" s="121"/>
      <c r="K257" s="121"/>
      <c r="L257" s="121"/>
      <c r="M257" s="121"/>
      <c r="N257" s="121"/>
    </row>
    <row r="258" spans="3:14" x14ac:dyDescent="0.2">
      <c r="D258" s="96" t="s">
        <v>40</v>
      </c>
      <c r="E258" s="96"/>
      <c r="F258" s="96"/>
      <c r="G258" s="96"/>
      <c r="H258" s="105"/>
      <c r="J258" s="121"/>
      <c r="K258" s="121"/>
      <c r="L258" s="121"/>
      <c r="M258" s="121"/>
      <c r="N258" s="121"/>
    </row>
    <row r="259" spans="3:14" x14ac:dyDescent="0.2">
      <c r="C259" s="96"/>
      <c r="D259" s="96"/>
      <c r="E259" s="96"/>
      <c r="F259" s="96"/>
      <c r="G259" s="96"/>
      <c r="H259" s="105"/>
      <c r="J259" s="121"/>
      <c r="K259" s="121"/>
      <c r="L259" s="121"/>
      <c r="M259" s="121"/>
      <c r="N259" s="121"/>
    </row>
    <row r="260" spans="3:14" x14ac:dyDescent="0.2">
      <c r="C260" s="96" t="s">
        <v>28</v>
      </c>
      <c r="D260" s="106"/>
      <c r="E260" s="107"/>
      <c r="F260" s="96"/>
      <c r="G260" s="105"/>
      <c r="H260" s="96"/>
      <c r="J260" s="121"/>
      <c r="K260" s="121"/>
      <c r="L260" s="121"/>
      <c r="M260" s="121"/>
      <c r="N260" s="121"/>
    </row>
    <row r="261" spans="3:14" x14ac:dyDescent="0.2">
      <c r="C261" s="96"/>
      <c r="D261" s="106"/>
      <c r="E261" s="107"/>
      <c r="F261" s="96"/>
      <c r="G261" s="105"/>
      <c r="H261" s="96"/>
      <c r="J261" s="121"/>
      <c r="K261" s="121"/>
      <c r="L261" s="121"/>
      <c r="M261" s="121"/>
      <c r="N261" s="121"/>
    </row>
    <row r="262" spans="3:14" ht="15.75" x14ac:dyDescent="0.25">
      <c r="E262" s="107"/>
      <c r="F262" s="96"/>
      <c r="G262" s="105"/>
      <c r="H262" s="96"/>
      <c r="J262" s="177" t="s">
        <v>248</v>
      </c>
      <c r="K262" s="121" t="s">
        <v>250</v>
      </c>
      <c r="L262" s="121"/>
      <c r="M262" s="121"/>
      <c r="N262" s="121"/>
    </row>
    <row r="263" spans="3:14" ht="15.75" x14ac:dyDescent="0.25">
      <c r="C263" s="30"/>
      <c r="J263" s="178" t="s">
        <v>249</v>
      </c>
      <c r="K263" s="121"/>
      <c r="L263" s="121"/>
      <c r="M263" s="121"/>
      <c r="N263" s="121"/>
    </row>
    <row r="264" spans="3:14" ht="15.75" x14ac:dyDescent="0.25">
      <c r="C264" s="30"/>
      <c r="J264" s="177">
        <v>12</v>
      </c>
      <c r="K264" s="121"/>
      <c r="L264" s="121"/>
      <c r="M264" s="121"/>
      <c r="N264" s="121"/>
    </row>
    <row r="265" spans="3:14" ht="15.75" x14ac:dyDescent="0.25">
      <c r="J265" s="178"/>
      <c r="K265" s="121"/>
      <c r="L265" s="121"/>
      <c r="M265" s="121"/>
      <c r="N265" s="121"/>
    </row>
    <row r="266" spans="3:14" x14ac:dyDescent="0.2">
      <c r="J266" s="121"/>
      <c r="K266" s="121"/>
      <c r="L266" s="121"/>
      <c r="M266" s="121"/>
      <c r="N266" s="121"/>
    </row>
    <row r="267" spans="3:14" x14ac:dyDescent="0.2">
      <c r="J267" s="121"/>
      <c r="K267" s="121"/>
      <c r="L267" s="121"/>
      <c r="M267" s="121"/>
      <c r="N267" s="121"/>
    </row>
    <row r="268" spans="3:14" x14ac:dyDescent="0.2">
      <c r="J268" s="121"/>
      <c r="K268" s="121"/>
      <c r="L268" s="121"/>
      <c r="M268" s="121"/>
      <c r="N268" s="121"/>
    </row>
    <row r="269" spans="3:14" x14ac:dyDescent="0.2">
      <c r="H269" s="5"/>
      <c r="J269" s="121"/>
      <c r="K269" s="121"/>
      <c r="L269" s="121"/>
      <c r="M269" s="121"/>
      <c r="N269" s="121"/>
    </row>
    <row r="270" spans="3:14" x14ac:dyDescent="0.2">
      <c r="H270" s="5"/>
      <c r="J270" s="121"/>
      <c r="K270" s="121"/>
      <c r="L270" s="121"/>
      <c r="M270" s="121"/>
      <c r="N270" s="121"/>
    </row>
    <row r="271" spans="3:14" x14ac:dyDescent="0.2">
      <c r="H271" s="5"/>
    </row>
    <row r="272" spans="3:14" x14ac:dyDescent="0.2">
      <c r="H272" s="5"/>
    </row>
    <row r="273" spans="4:8" x14ac:dyDescent="0.2">
      <c r="H273" s="5"/>
    </row>
    <row r="274" spans="4:8" x14ac:dyDescent="0.2">
      <c r="H274" s="5"/>
    </row>
    <row r="275" spans="4:8" x14ac:dyDescent="0.2">
      <c r="H275" s="5"/>
    </row>
    <row r="276" spans="4:8" x14ac:dyDescent="0.2">
      <c r="H276" s="5"/>
    </row>
    <row r="277" spans="4:8" x14ac:dyDescent="0.2">
      <c r="H277" s="5"/>
    </row>
    <row r="278" spans="4:8" x14ac:dyDescent="0.2">
      <c r="H278" s="5"/>
    </row>
    <row r="279" spans="4:8" x14ac:dyDescent="0.2">
      <c r="H279" s="5"/>
    </row>
    <row r="280" spans="4:8" x14ac:dyDescent="0.2">
      <c r="H280" s="5"/>
    </row>
    <row r="281" spans="4:8" x14ac:dyDescent="0.2">
      <c r="H281" s="5"/>
    </row>
    <row r="282" spans="4:8" x14ac:dyDescent="0.2">
      <c r="H282" s="5"/>
    </row>
    <row r="283" spans="4:8" x14ac:dyDescent="0.2">
      <c r="H283" s="5"/>
    </row>
    <row r="284" spans="4:8" x14ac:dyDescent="0.2">
      <c r="H284" s="5"/>
    </row>
    <row r="285" spans="4:8" x14ac:dyDescent="0.2">
      <c r="H285" s="5"/>
    </row>
    <row r="286" spans="4:8" x14ac:dyDescent="0.2">
      <c r="H286" s="5"/>
    </row>
    <row r="287" spans="4:8" x14ac:dyDescent="0.2">
      <c r="H287" s="5"/>
    </row>
    <row r="288" spans="4:8" x14ac:dyDescent="0.2">
      <c r="D288" s="37"/>
      <c r="H288" s="5"/>
    </row>
    <row r="289" spans="4:8" x14ac:dyDescent="0.2">
      <c r="D289" s="37"/>
      <c r="H289" s="5"/>
    </row>
    <row r="290" spans="4:8" x14ac:dyDescent="0.2">
      <c r="D290" s="37"/>
      <c r="H290" s="5"/>
    </row>
    <row r="291" spans="4:8" x14ac:dyDescent="0.2">
      <c r="D291" s="37"/>
      <c r="H291" s="5"/>
    </row>
    <row r="292" spans="4:8" x14ac:dyDescent="0.2">
      <c r="D292" s="37"/>
      <c r="F292" s="37"/>
      <c r="G292" s="37"/>
      <c r="H292" s="5"/>
    </row>
    <row r="293" spans="4:8" x14ac:dyDescent="0.2">
      <c r="D293" s="37"/>
      <c r="F293" s="37"/>
      <c r="G293" s="37"/>
      <c r="H293" s="5"/>
    </row>
    <row r="294" spans="4:8" x14ac:dyDescent="0.2">
      <c r="D294" s="37"/>
      <c r="F294" s="37"/>
      <c r="G294" s="37"/>
      <c r="H294" s="5"/>
    </row>
    <row r="295" spans="4:8" x14ac:dyDescent="0.2">
      <c r="D295" s="37"/>
      <c r="F295" s="37"/>
      <c r="G295" s="37"/>
      <c r="H295" s="5"/>
    </row>
    <row r="296" spans="4:8" x14ac:dyDescent="0.2">
      <c r="D296" s="37"/>
      <c r="F296" s="37"/>
      <c r="G296" s="37"/>
      <c r="H296" s="5"/>
    </row>
    <row r="297" spans="4:8" x14ac:dyDescent="0.2">
      <c r="D297" s="37"/>
      <c r="F297" s="37"/>
      <c r="G297" s="37"/>
      <c r="H297" s="5"/>
    </row>
    <row r="298" spans="4:8" x14ac:dyDescent="0.2">
      <c r="D298" s="37"/>
      <c r="F298" s="37"/>
      <c r="G298" s="37"/>
      <c r="H298" s="5"/>
    </row>
    <row r="299" spans="4:8" x14ac:dyDescent="0.2">
      <c r="D299" s="37"/>
      <c r="F299" s="37"/>
      <c r="G299" s="37"/>
      <c r="H299" s="5"/>
    </row>
    <row r="300" spans="4:8" x14ac:dyDescent="0.2">
      <c r="D300" s="37"/>
      <c r="F300" s="37"/>
      <c r="G300" s="37"/>
      <c r="H300" s="5"/>
    </row>
    <row r="301" spans="4:8" x14ac:dyDescent="0.2">
      <c r="D301" s="37"/>
      <c r="F301" s="37"/>
      <c r="G301" s="37"/>
      <c r="H301" s="5"/>
    </row>
    <row r="302" spans="4:8" x14ac:dyDescent="0.2">
      <c r="F302" s="37"/>
      <c r="G302" s="37"/>
      <c r="H302" s="5"/>
    </row>
    <row r="303" spans="4:8" x14ac:dyDescent="0.2">
      <c r="F303" s="37"/>
      <c r="G303" s="37"/>
      <c r="H303" s="5"/>
    </row>
    <row r="304" spans="4:8" x14ac:dyDescent="0.2">
      <c r="F304" s="37"/>
      <c r="G304" s="37"/>
      <c r="H304" s="5"/>
    </row>
    <row r="305" spans="6:8" x14ac:dyDescent="0.2">
      <c r="F305" s="37"/>
      <c r="G305" s="37"/>
      <c r="H305" s="5"/>
    </row>
    <row r="306" spans="6:8" x14ac:dyDescent="0.2">
      <c r="G306" s="37"/>
      <c r="H306" s="5"/>
    </row>
    <row r="307" spans="6:8" x14ac:dyDescent="0.2">
      <c r="H307" s="5"/>
    </row>
    <row r="308" spans="6:8" x14ac:dyDescent="0.2">
      <c r="H308" s="5"/>
    </row>
    <row r="309" spans="6:8" x14ac:dyDescent="0.2">
      <c r="H309" s="5"/>
    </row>
    <row r="310" spans="6:8" x14ac:dyDescent="0.2">
      <c r="H310" s="5"/>
    </row>
    <row r="311" spans="6:8" x14ac:dyDescent="0.2">
      <c r="H311" s="5"/>
    </row>
    <row r="312" spans="6:8" x14ac:dyDescent="0.2">
      <c r="H312" s="5"/>
    </row>
    <row r="313" spans="6:8" x14ac:dyDescent="0.2">
      <c r="H313" s="5"/>
    </row>
    <row r="314" spans="6:8" x14ac:dyDescent="0.2">
      <c r="H314" s="5"/>
    </row>
    <row r="315" spans="6:8" x14ac:dyDescent="0.2">
      <c r="H315" s="5"/>
    </row>
    <row r="316" spans="6:8" x14ac:dyDescent="0.2">
      <c r="H316" s="5"/>
    </row>
    <row r="317" spans="6:8" x14ac:dyDescent="0.2">
      <c r="H317" s="5"/>
    </row>
    <row r="318" spans="6:8" x14ac:dyDescent="0.2">
      <c r="H318" s="5"/>
    </row>
    <row r="319" spans="6:8" x14ac:dyDescent="0.2">
      <c r="H319" s="5"/>
    </row>
    <row r="320" spans="6:8" x14ac:dyDescent="0.2">
      <c r="H320" s="5"/>
    </row>
    <row r="321" spans="8:8" x14ac:dyDescent="0.2">
      <c r="H321" s="5"/>
    </row>
    <row r="322" spans="8:8" x14ac:dyDescent="0.2">
      <c r="H322" s="5"/>
    </row>
    <row r="323" spans="8:8" x14ac:dyDescent="0.2">
      <c r="H323" s="5"/>
    </row>
    <row r="324" spans="8:8" x14ac:dyDescent="0.2">
      <c r="H324" s="5"/>
    </row>
    <row r="325" spans="8:8" x14ac:dyDescent="0.2">
      <c r="H325" s="5"/>
    </row>
    <row r="326" spans="8:8" x14ac:dyDescent="0.2">
      <c r="H326" s="5"/>
    </row>
    <row r="327" spans="8:8" x14ac:dyDescent="0.2">
      <c r="H327" s="5"/>
    </row>
    <row r="328" spans="8:8" x14ac:dyDescent="0.2">
      <c r="H328" s="5"/>
    </row>
    <row r="329" spans="8:8" x14ac:dyDescent="0.2">
      <c r="H329" s="5"/>
    </row>
    <row r="330" spans="8:8" x14ac:dyDescent="0.2">
      <c r="H330" s="5"/>
    </row>
    <row r="331" spans="8:8" x14ac:dyDescent="0.2">
      <c r="H331" s="5"/>
    </row>
    <row r="332" spans="8:8" x14ac:dyDescent="0.2">
      <c r="H332" s="5"/>
    </row>
    <row r="333" spans="8:8" x14ac:dyDescent="0.2">
      <c r="H333" s="5"/>
    </row>
    <row r="334" spans="8:8" x14ac:dyDescent="0.2">
      <c r="H334" s="5"/>
    </row>
    <row r="335" spans="8:8" x14ac:dyDescent="0.2">
      <c r="H335" s="5"/>
    </row>
    <row r="336" spans="8:8" x14ac:dyDescent="0.2">
      <c r="H336" s="5"/>
    </row>
    <row r="337" spans="8:8" x14ac:dyDescent="0.2">
      <c r="H337" s="5"/>
    </row>
    <row r="338" spans="8:8" x14ac:dyDescent="0.2">
      <c r="H338" s="5"/>
    </row>
    <row r="339" spans="8:8" x14ac:dyDescent="0.2">
      <c r="H339" s="5"/>
    </row>
    <row r="340" spans="8:8" x14ac:dyDescent="0.2">
      <c r="H340" s="5"/>
    </row>
    <row r="341" spans="8:8" x14ac:dyDescent="0.2">
      <c r="H341" s="5"/>
    </row>
    <row r="342" spans="8:8" x14ac:dyDescent="0.2">
      <c r="H342" s="5"/>
    </row>
    <row r="343" spans="8:8" x14ac:dyDescent="0.2">
      <c r="H343" s="5"/>
    </row>
    <row r="344" spans="8:8" x14ac:dyDescent="0.2">
      <c r="H344" s="5"/>
    </row>
    <row r="345" spans="8:8" x14ac:dyDescent="0.2">
      <c r="H345" s="5"/>
    </row>
    <row r="346" spans="8:8" x14ac:dyDescent="0.2">
      <c r="H346" s="5"/>
    </row>
    <row r="347" spans="8:8" x14ac:dyDescent="0.2">
      <c r="H347" s="5"/>
    </row>
    <row r="348" spans="8:8" x14ac:dyDescent="0.2">
      <c r="H348" s="5"/>
    </row>
    <row r="349" spans="8:8" x14ac:dyDescent="0.2">
      <c r="H349" s="5"/>
    </row>
    <row r="350" spans="8:8" x14ac:dyDescent="0.2">
      <c r="H350" s="5"/>
    </row>
    <row r="351" spans="8:8" x14ac:dyDescent="0.2">
      <c r="H351" s="5"/>
    </row>
    <row r="352" spans="8:8" x14ac:dyDescent="0.2">
      <c r="H352" s="5"/>
    </row>
    <row r="353" spans="8:8" x14ac:dyDescent="0.2">
      <c r="H353" s="5"/>
    </row>
    <row r="354" spans="8:8" x14ac:dyDescent="0.2">
      <c r="H354" s="5"/>
    </row>
    <row r="355" spans="8:8" x14ac:dyDescent="0.2">
      <c r="H355" s="5"/>
    </row>
    <row r="356" spans="8:8" x14ac:dyDescent="0.2">
      <c r="H356" s="5"/>
    </row>
    <row r="357" spans="8:8" x14ac:dyDescent="0.2">
      <c r="H357" s="5"/>
    </row>
    <row r="358" spans="8:8" x14ac:dyDescent="0.2">
      <c r="H358" s="5"/>
    </row>
    <row r="359" spans="8:8" x14ac:dyDescent="0.2">
      <c r="H359" s="5"/>
    </row>
    <row r="360" spans="8:8" x14ac:dyDescent="0.2">
      <c r="H360" s="5"/>
    </row>
    <row r="361" spans="8:8" x14ac:dyDescent="0.2">
      <c r="H361" s="5"/>
    </row>
    <row r="362" spans="8:8" x14ac:dyDescent="0.2">
      <c r="H362" s="5"/>
    </row>
    <row r="363" spans="8:8" x14ac:dyDescent="0.2">
      <c r="H363" s="5"/>
    </row>
    <row r="364" spans="8:8" x14ac:dyDescent="0.2">
      <c r="H364" s="5"/>
    </row>
    <row r="365" spans="8:8" x14ac:dyDescent="0.2">
      <c r="H365" s="5"/>
    </row>
    <row r="366" spans="8:8" x14ac:dyDescent="0.2">
      <c r="H366" s="5"/>
    </row>
    <row r="367" spans="8:8" x14ac:dyDescent="0.2">
      <c r="H367" s="5"/>
    </row>
    <row r="368" spans="8:8" x14ac:dyDescent="0.2">
      <c r="H368" s="5"/>
    </row>
    <row r="369" spans="8:8" x14ac:dyDescent="0.2">
      <c r="H369" s="5"/>
    </row>
    <row r="370" spans="8:8" x14ac:dyDescent="0.2">
      <c r="H370" s="5"/>
    </row>
    <row r="371" spans="8:8" x14ac:dyDescent="0.2">
      <c r="H371" s="5"/>
    </row>
    <row r="372" spans="8:8" x14ac:dyDescent="0.2">
      <c r="H372" s="5"/>
    </row>
    <row r="373" spans="8:8" x14ac:dyDescent="0.2">
      <c r="H373" s="5"/>
    </row>
    <row r="374" spans="8:8" x14ac:dyDescent="0.2">
      <c r="H374" s="5"/>
    </row>
    <row r="375" spans="8:8" x14ac:dyDescent="0.2">
      <c r="H375" s="5"/>
    </row>
    <row r="376" spans="8:8" x14ac:dyDescent="0.2">
      <c r="H376" s="5"/>
    </row>
    <row r="377" spans="8:8" x14ac:dyDescent="0.2">
      <c r="H377" s="5"/>
    </row>
    <row r="378" spans="8:8" x14ac:dyDescent="0.2">
      <c r="H378" s="5"/>
    </row>
    <row r="379" spans="8:8" x14ac:dyDescent="0.2">
      <c r="H379" s="5"/>
    </row>
    <row r="380" spans="8:8" x14ac:dyDescent="0.2">
      <c r="H380" s="5"/>
    </row>
    <row r="381" spans="8:8" x14ac:dyDescent="0.2">
      <c r="H381" s="5"/>
    </row>
    <row r="382" spans="8:8" x14ac:dyDescent="0.2">
      <c r="H382" s="5"/>
    </row>
    <row r="383" spans="8:8" x14ac:dyDescent="0.2">
      <c r="H383" s="5"/>
    </row>
    <row r="384" spans="8:8" x14ac:dyDescent="0.2">
      <c r="H384" s="5"/>
    </row>
    <row r="385" spans="8:8" x14ac:dyDescent="0.2">
      <c r="H385" s="5"/>
    </row>
    <row r="386" spans="8:8" x14ac:dyDescent="0.2">
      <c r="H386" s="5"/>
    </row>
    <row r="387" spans="8:8" x14ac:dyDescent="0.2">
      <c r="H387" s="5"/>
    </row>
    <row r="388" spans="8:8" x14ac:dyDescent="0.2">
      <c r="H388" s="5"/>
    </row>
    <row r="389" spans="8:8" x14ac:dyDescent="0.2">
      <c r="H389" s="5"/>
    </row>
    <row r="390" spans="8:8" x14ac:dyDescent="0.2">
      <c r="H390" s="5"/>
    </row>
    <row r="391" spans="8:8" x14ac:dyDescent="0.2">
      <c r="H391" s="5"/>
    </row>
    <row r="392" spans="8:8" x14ac:dyDescent="0.2">
      <c r="H392" s="5"/>
    </row>
    <row r="393" spans="8:8" x14ac:dyDescent="0.2">
      <c r="H393" s="5"/>
    </row>
    <row r="394" spans="8:8" x14ac:dyDescent="0.2">
      <c r="H394" s="5"/>
    </row>
    <row r="395" spans="8:8" x14ac:dyDescent="0.2">
      <c r="H395" s="5"/>
    </row>
    <row r="396" spans="8:8" x14ac:dyDescent="0.2">
      <c r="H396" s="5"/>
    </row>
    <row r="397" spans="8:8" x14ac:dyDescent="0.2">
      <c r="H397" s="5"/>
    </row>
    <row r="398" spans="8:8" x14ac:dyDescent="0.2">
      <c r="H398" s="5"/>
    </row>
    <row r="399" spans="8:8" x14ac:dyDescent="0.2">
      <c r="H399" s="5"/>
    </row>
    <row r="400" spans="8:8" x14ac:dyDescent="0.2">
      <c r="H400" s="5"/>
    </row>
    <row r="401" spans="8:8" x14ac:dyDescent="0.2">
      <c r="H401" s="5"/>
    </row>
    <row r="402" spans="8:8" x14ac:dyDescent="0.2">
      <c r="H402" s="5"/>
    </row>
    <row r="403" spans="8:8" x14ac:dyDescent="0.2">
      <c r="H403" s="5"/>
    </row>
    <row r="404" spans="8:8" x14ac:dyDescent="0.2">
      <c r="H404" s="5"/>
    </row>
    <row r="405" spans="8:8" x14ac:dyDescent="0.2">
      <c r="H405" s="5"/>
    </row>
    <row r="406" spans="8:8" x14ac:dyDescent="0.2">
      <c r="H406" s="5"/>
    </row>
    <row r="407" spans="8:8" x14ac:dyDescent="0.2">
      <c r="H407" s="5"/>
    </row>
    <row r="408" spans="8:8" x14ac:dyDescent="0.2">
      <c r="H408" s="5"/>
    </row>
    <row r="409" spans="8:8" x14ac:dyDescent="0.2">
      <c r="H409" s="5"/>
    </row>
    <row r="410" spans="8:8" x14ac:dyDescent="0.2">
      <c r="H410" s="5"/>
    </row>
    <row r="411" spans="8:8" x14ac:dyDescent="0.2">
      <c r="H411" s="5"/>
    </row>
    <row r="412" spans="8:8" x14ac:dyDescent="0.2">
      <c r="H412" s="5"/>
    </row>
    <row r="413" spans="8:8" x14ac:dyDescent="0.2">
      <c r="H413" s="5"/>
    </row>
    <row r="414" spans="8:8" x14ac:dyDescent="0.2">
      <c r="H414" s="5"/>
    </row>
    <row r="415" spans="8:8" x14ac:dyDescent="0.2">
      <c r="H415" s="5"/>
    </row>
    <row r="416" spans="8:8" x14ac:dyDescent="0.2">
      <c r="H416" s="5"/>
    </row>
    <row r="417" spans="8:8" x14ac:dyDescent="0.2">
      <c r="H417" s="5"/>
    </row>
    <row r="418" spans="8:8" x14ac:dyDescent="0.2">
      <c r="H418" s="5"/>
    </row>
    <row r="419" spans="8:8" x14ac:dyDescent="0.2">
      <c r="H419" s="5"/>
    </row>
    <row r="420" spans="8:8" x14ac:dyDescent="0.2">
      <c r="H420" s="5"/>
    </row>
    <row r="421" spans="8:8" x14ac:dyDescent="0.2">
      <c r="H421" s="5"/>
    </row>
    <row r="422" spans="8:8" x14ac:dyDescent="0.2">
      <c r="H422" s="5"/>
    </row>
    <row r="423" spans="8:8" x14ac:dyDescent="0.2">
      <c r="H423" s="5"/>
    </row>
    <row r="424" spans="8:8" x14ac:dyDescent="0.2">
      <c r="H424" s="5"/>
    </row>
    <row r="425" spans="8:8" x14ac:dyDescent="0.2">
      <c r="H425" s="5"/>
    </row>
    <row r="426" spans="8:8" x14ac:dyDescent="0.2">
      <c r="H426" s="5"/>
    </row>
    <row r="427" spans="8:8" x14ac:dyDescent="0.2">
      <c r="H427" s="5"/>
    </row>
    <row r="428" spans="8:8" x14ac:dyDescent="0.2">
      <c r="H428" s="5"/>
    </row>
    <row r="429" spans="8:8" x14ac:dyDescent="0.2">
      <c r="H429" s="5"/>
    </row>
    <row r="430" spans="8:8" x14ac:dyDescent="0.2">
      <c r="H430" s="5"/>
    </row>
    <row r="431" spans="8:8" x14ac:dyDescent="0.2">
      <c r="H431" s="5"/>
    </row>
    <row r="432" spans="8:8" x14ac:dyDescent="0.2">
      <c r="H432" s="5"/>
    </row>
    <row r="433" spans="8:8" x14ac:dyDescent="0.2">
      <c r="H433" s="5"/>
    </row>
    <row r="434" spans="8:8" x14ac:dyDescent="0.2">
      <c r="H434" s="5"/>
    </row>
    <row r="435" spans="8:8" x14ac:dyDescent="0.2">
      <c r="H435" s="5"/>
    </row>
    <row r="436" spans="8:8" x14ac:dyDescent="0.2">
      <c r="H436" s="5"/>
    </row>
    <row r="437" spans="8:8" x14ac:dyDescent="0.2">
      <c r="H437" s="5"/>
    </row>
    <row r="438" spans="8:8" x14ac:dyDescent="0.2">
      <c r="H438" s="5"/>
    </row>
    <row r="439" spans="8:8" x14ac:dyDescent="0.2">
      <c r="H439" s="5"/>
    </row>
    <row r="440" spans="8:8" x14ac:dyDescent="0.2">
      <c r="H440" s="5"/>
    </row>
    <row r="441" spans="8:8" x14ac:dyDescent="0.2">
      <c r="H441" s="5"/>
    </row>
    <row r="442" spans="8:8" x14ac:dyDescent="0.2">
      <c r="H442" s="5"/>
    </row>
    <row r="443" spans="8:8" x14ac:dyDescent="0.2">
      <c r="H443" s="5"/>
    </row>
    <row r="444" spans="8:8" x14ac:dyDescent="0.2">
      <c r="H444" s="5"/>
    </row>
    <row r="445" spans="8:8" x14ac:dyDescent="0.2">
      <c r="H445" s="5"/>
    </row>
    <row r="446" spans="8:8" x14ac:dyDescent="0.2">
      <c r="H446" s="5"/>
    </row>
    <row r="447" spans="8:8" x14ac:dyDescent="0.2">
      <c r="H447" s="5"/>
    </row>
    <row r="448" spans="8:8" x14ac:dyDescent="0.2">
      <c r="H448" s="5"/>
    </row>
    <row r="449" spans="8:8" x14ac:dyDescent="0.2">
      <c r="H449" s="5"/>
    </row>
    <row r="450" spans="8:8" x14ac:dyDescent="0.2">
      <c r="H450" s="5"/>
    </row>
    <row r="451" spans="8:8" x14ac:dyDescent="0.2">
      <c r="H451" s="5"/>
    </row>
    <row r="452" spans="8:8" x14ac:dyDescent="0.2">
      <c r="H452" s="5"/>
    </row>
    <row r="453" spans="8:8" x14ac:dyDescent="0.2">
      <c r="H453" s="5"/>
    </row>
    <row r="454" spans="8:8" x14ac:dyDescent="0.2">
      <c r="H454" s="5"/>
    </row>
    <row r="455" spans="8:8" x14ac:dyDescent="0.2">
      <c r="H455" s="5"/>
    </row>
    <row r="456" spans="8:8" x14ac:dyDescent="0.2">
      <c r="H456" s="5"/>
    </row>
    <row r="457" spans="8:8" x14ac:dyDescent="0.2">
      <c r="H457" s="5"/>
    </row>
    <row r="458" spans="8:8" x14ac:dyDescent="0.2">
      <c r="H458" s="5"/>
    </row>
    <row r="459" spans="8:8" x14ac:dyDescent="0.2">
      <c r="H459" s="5"/>
    </row>
    <row r="460" spans="8:8" x14ac:dyDescent="0.2">
      <c r="H460" s="5"/>
    </row>
    <row r="461" spans="8:8" x14ac:dyDescent="0.2">
      <c r="H461" s="5"/>
    </row>
    <row r="462" spans="8:8" x14ac:dyDescent="0.2">
      <c r="H462" s="5"/>
    </row>
    <row r="463" spans="8:8" x14ac:dyDescent="0.2">
      <c r="H463" s="5"/>
    </row>
    <row r="464" spans="8:8" x14ac:dyDescent="0.2">
      <c r="H464" s="5"/>
    </row>
    <row r="465" spans="8:8" x14ac:dyDescent="0.2">
      <c r="H465" s="5"/>
    </row>
    <row r="466" spans="8:8" x14ac:dyDescent="0.2">
      <c r="H466" s="5"/>
    </row>
    <row r="467" spans="8:8" x14ac:dyDescent="0.2">
      <c r="H467" s="5"/>
    </row>
    <row r="468" spans="8:8" x14ac:dyDescent="0.2">
      <c r="H468" s="5"/>
    </row>
    <row r="469" spans="8:8" x14ac:dyDescent="0.2">
      <c r="H469" s="5"/>
    </row>
    <row r="470" spans="8:8" x14ac:dyDescent="0.2">
      <c r="H470" s="5"/>
    </row>
    <row r="471" spans="8:8" x14ac:dyDescent="0.2">
      <c r="H471" s="5"/>
    </row>
    <row r="472" spans="8:8" x14ac:dyDescent="0.2">
      <c r="H472" s="5"/>
    </row>
    <row r="473" spans="8:8" x14ac:dyDescent="0.2">
      <c r="H473" s="5"/>
    </row>
    <row r="474" spans="8:8" x14ac:dyDescent="0.2">
      <c r="H474" s="5"/>
    </row>
    <row r="475" spans="8:8" x14ac:dyDescent="0.2">
      <c r="H475" s="5"/>
    </row>
    <row r="476" spans="8:8" x14ac:dyDescent="0.2">
      <c r="H476" s="5"/>
    </row>
    <row r="477" spans="8:8" x14ac:dyDescent="0.2">
      <c r="H477" s="5"/>
    </row>
    <row r="478" spans="8:8" x14ac:dyDescent="0.2">
      <c r="H478" s="5"/>
    </row>
    <row r="479" spans="8:8" x14ac:dyDescent="0.2">
      <c r="H479" s="5"/>
    </row>
    <row r="480" spans="8:8" x14ac:dyDescent="0.2">
      <c r="H480" s="5"/>
    </row>
    <row r="481" spans="8:8" x14ac:dyDescent="0.2">
      <c r="H481" s="5"/>
    </row>
    <row r="482" spans="8:8" x14ac:dyDescent="0.2">
      <c r="H482" s="5"/>
    </row>
    <row r="483" spans="8:8" x14ac:dyDescent="0.2">
      <c r="H483" s="5"/>
    </row>
    <row r="484" spans="8:8" x14ac:dyDescent="0.2">
      <c r="H484" s="5"/>
    </row>
    <row r="485" spans="8:8" x14ac:dyDescent="0.2">
      <c r="H485" s="5"/>
    </row>
    <row r="486" spans="8:8" x14ac:dyDescent="0.2">
      <c r="H486" s="5"/>
    </row>
    <row r="487" spans="8:8" x14ac:dyDescent="0.2">
      <c r="H487" s="5"/>
    </row>
    <row r="488" spans="8:8" x14ac:dyDescent="0.2">
      <c r="H488" s="5"/>
    </row>
    <row r="489" spans="8:8" x14ac:dyDescent="0.2">
      <c r="H489" s="5"/>
    </row>
    <row r="490" spans="8:8" x14ac:dyDescent="0.2">
      <c r="H490" s="5"/>
    </row>
    <row r="491" spans="8:8" x14ac:dyDescent="0.2">
      <c r="H491" s="5"/>
    </row>
    <row r="492" spans="8:8" x14ac:dyDescent="0.2">
      <c r="H492" s="5"/>
    </row>
    <row r="493" spans="8:8" x14ac:dyDescent="0.2">
      <c r="H493" s="5"/>
    </row>
    <row r="494" spans="8:8" x14ac:dyDescent="0.2">
      <c r="H494" s="5"/>
    </row>
    <row r="495" spans="8:8" x14ac:dyDescent="0.2">
      <c r="H495" s="5"/>
    </row>
    <row r="496" spans="8:8" x14ac:dyDescent="0.2">
      <c r="H496" s="5"/>
    </row>
    <row r="497" spans="8:8" x14ac:dyDescent="0.2">
      <c r="H497" s="5"/>
    </row>
    <row r="498" spans="8:8" x14ac:dyDescent="0.2">
      <c r="H498" s="5"/>
    </row>
    <row r="499" spans="8:8" x14ac:dyDescent="0.2">
      <c r="H499" s="5"/>
    </row>
    <row r="500" spans="8:8" x14ac:dyDescent="0.2">
      <c r="H500" s="5"/>
    </row>
    <row r="501" spans="8:8" x14ac:dyDescent="0.2">
      <c r="H501" s="5"/>
    </row>
    <row r="502" spans="8:8" x14ac:dyDescent="0.2">
      <c r="H502" s="5"/>
    </row>
    <row r="503" spans="8:8" x14ac:dyDescent="0.2">
      <c r="H503" s="5"/>
    </row>
    <row r="504" spans="8:8" x14ac:dyDescent="0.2">
      <c r="H504" s="5"/>
    </row>
    <row r="505" spans="8:8" x14ac:dyDescent="0.2">
      <c r="H505" s="5"/>
    </row>
    <row r="506" spans="8:8" x14ac:dyDescent="0.2">
      <c r="H506" s="5"/>
    </row>
    <row r="507" spans="8:8" x14ac:dyDescent="0.2">
      <c r="H507" s="5"/>
    </row>
    <row r="508" spans="8:8" x14ac:dyDescent="0.2">
      <c r="H508" s="5"/>
    </row>
    <row r="509" spans="8:8" x14ac:dyDescent="0.2">
      <c r="H509" s="5"/>
    </row>
    <row r="510" spans="8:8" x14ac:dyDescent="0.2">
      <c r="H510" s="5"/>
    </row>
    <row r="511" spans="8:8" x14ac:dyDescent="0.2">
      <c r="H511" s="5"/>
    </row>
    <row r="512" spans="8:8" x14ac:dyDescent="0.2">
      <c r="H512" s="5"/>
    </row>
    <row r="513" spans="8:8" x14ac:dyDescent="0.2">
      <c r="H513" s="5"/>
    </row>
    <row r="514" spans="8:8" x14ac:dyDescent="0.2">
      <c r="H514" s="5"/>
    </row>
    <row r="515" spans="8:8" x14ac:dyDescent="0.2">
      <c r="H515" s="5"/>
    </row>
    <row r="516" spans="8:8" x14ac:dyDescent="0.2">
      <c r="H516" s="5"/>
    </row>
    <row r="517" spans="8:8" x14ac:dyDescent="0.2">
      <c r="H517" s="5"/>
    </row>
    <row r="518" spans="8:8" x14ac:dyDescent="0.2">
      <c r="H518" s="5"/>
    </row>
    <row r="519" spans="8:8" x14ac:dyDescent="0.2">
      <c r="H519" s="5"/>
    </row>
    <row r="520" spans="8:8" x14ac:dyDescent="0.2">
      <c r="H520" s="5"/>
    </row>
    <row r="521" spans="8:8" x14ac:dyDescent="0.2">
      <c r="H521" s="5"/>
    </row>
    <row r="522" spans="8:8" x14ac:dyDescent="0.2">
      <c r="H522" s="5"/>
    </row>
    <row r="523" spans="8:8" x14ac:dyDescent="0.2">
      <c r="H523" s="5"/>
    </row>
    <row r="524" spans="8:8" x14ac:dyDescent="0.2">
      <c r="H524" s="5"/>
    </row>
    <row r="525" spans="8:8" x14ac:dyDescent="0.2">
      <c r="H525" s="5"/>
    </row>
    <row r="526" spans="8:8" x14ac:dyDescent="0.2">
      <c r="H526" s="5"/>
    </row>
    <row r="527" spans="8:8" x14ac:dyDescent="0.2">
      <c r="H527" s="5"/>
    </row>
    <row r="528" spans="8:8" x14ac:dyDescent="0.2">
      <c r="H528" s="5"/>
    </row>
    <row r="529" spans="8:8" x14ac:dyDescent="0.2">
      <c r="H529" s="5"/>
    </row>
    <row r="530" spans="8:8" x14ac:dyDescent="0.2">
      <c r="H530" s="5"/>
    </row>
    <row r="531" spans="8:8" x14ac:dyDescent="0.2">
      <c r="H531" s="5"/>
    </row>
    <row r="532" spans="8:8" x14ac:dyDescent="0.2">
      <c r="H532" s="5"/>
    </row>
    <row r="533" spans="8:8" x14ac:dyDescent="0.2">
      <c r="H533" s="5"/>
    </row>
    <row r="534" spans="8:8" x14ac:dyDescent="0.2">
      <c r="H534" s="5"/>
    </row>
    <row r="535" spans="8:8" x14ac:dyDescent="0.2">
      <c r="H535" s="5"/>
    </row>
    <row r="536" spans="8:8" x14ac:dyDescent="0.2">
      <c r="H536" s="5"/>
    </row>
    <row r="537" spans="8:8" x14ac:dyDescent="0.2">
      <c r="H537" s="5"/>
    </row>
    <row r="538" spans="8:8" x14ac:dyDescent="0.2">
      <c r="H538" s="5"/>
    </row>
    <row r="539" spans="8:8" x14ac:dyDescent="0.2">
      <c r="H539" s="5"/>
    </row>
    <row r="540" spans="8:8" x14ac:dyDescent="0.2">
      <c r="H540" s="5"/>
    </row>
    <row r="541" spans="8:8" x14ac:dyDescent="0.2">
      <c r="H541" s="5"/>
    </row>
    <row r="542" spans="8:8" x14ac:dyDescent="0.2">
      <c r="H542" s="5"/>
    </row>
    <row r="543" spans="8:8" x14ac:dyDescent="0.2">
      <c r="H543" s="5"/>
    </row>
    <row r="544" spans="8:8" x14ac:dyDescent="0.2">
      <c r="H544" s="5"/>
    </row>
    <row r="545" spans="8:8" x14ac:dyDescent="0.2">
      <c r="H545" s="5"/>
    </row>
    <row r="546" spans="8:8" x14ac:dyDescent="0.2">
      <c r="H546" s="5"/>
    </row>
    <row r="547" spans="8:8" x14ac:dyDescent="0.2">
      <c r="H547" s="5"/>
    </row>
    <row r="548" spans="8:8" x14ac:dyDescent="0.2">
      <c r="H548" s="5"/>
    </row>
    <row r="549" spans="8:8" x14ac:dyDescent="0.2">
      <c r="H549" s="5"/>
    </row>
    <row r="550" spans="8:8" x14ac:dyDescent="0.2">
      <c r="H550" s="5"/>
    </row>
    <row r="551" spans="8:8" x14ac:dyDescent="0.2">
      <c r="H551" s="5"/>
    </row>
    <row r="552" spans="8:8" x14ac:dyDescent="0.2">
      <c r="H552" s="5"/>
    </row>
    <row r="553" spans="8:8" x14ac:dyDescent="0.2">
      <c r="H553" s="5"/>
    </row>
    <row r="554" spans="8:8" x14ac:dyDescent="0.2">
      <c r="H554" s="5"/>
    </row>
    <row r="555" spans="8:8" x14ac:dyDescent="0.2">
      <c r="H555" s="5"/>
    </row>
    <row r="556" spans="8:8" x14ac:dyDescent="0.2">
      <c r="H556" s="5"/>
    </row>
    <row r="557" spans="8:8" x14ac:dyDescent="0.2">
      <c r="H557" s="5"/>
    </row>
    <row r="558" spans="8:8" x14ac:dyDescent="0.2">
      <c r="H558" s="5"/>
    </row>
    <row r="559" spans="8:8" x14ac:dyDescent="0.2">
      <c r="H559" s="5"/>
    </row>
    <row r="560" spans="8:8" x14ac:dyDescent="0.2">
      <c r="H560" s="5"/>
    </row>
    <row r="561" spans="8:8" x14ac:dyDescent="0.2">
      <c r="H561" s="5"/>
    </row>
    <row r="562" spans="8:8" x14ac:dyDescent="0.2">
      <c r="H562" s="5"/>
    </row>
    <row r="563" spans="8:8" x14ac:dyDescent="0.2">
      <c r="H563" s="5"/>
    </row>
    <row r="564" spans="8:8" x14ac:dyDescent="0.2">
      <c r="H564" s="5"/>
    </row>
    <row r="565" spans="8:8" x14ac:dyDescent="0.2">
      <c r="H565" s="5"/>
    </row>
    <row r="566" spans="8:8" x14ac:dyDescent="0.2">
      <c r="H566" s="5"/>
    </row>
    <row r="567" spans="8:8" x14ac:dyDescent="0.2">
      <c r="H567" s="5"/>
    </row>
    <row r="568" spans="8:8" x14ac:dyDescent="0.2">
      <c r="H568" s="5"/>
    </row>
    <row r="569" spans="8:8" x14ac:dyDescent="0.2">
      <c r="H569" s="5"/>
    </row>
    <row r="570" spans="8:8" x14ac:dyDescent="0.2">
      <c r="H570" s="5"/>
    </row>
    <row r="571" spans="8:8" x14ac:dyDescent="0.2">
      <c r="H571" s="5"/>
    </row>
    <row r="572" spans="8:8" x14ac:dyDescent="0.2">
      <c r="H572" s="5"/>
    </row>
    <row r="573" spans="8:8" x14ac:dyDescent="0.2">
      <c r="H573" s="5"/>
    </row>
    <row r="574" spans="8:8" x14ac:dyDescent="0.2">
      <c r="H574" s="5"/>
    </row>
    <row r="575" spans="8:8" x14ac:dyDescent="0.2">
      <c r="H575" s="5"/>
    </row>
    <row r="576" spans="8:8" x14ac:dyDescent="0.2">
      <c r="H576" s="5"/>
    </row>
    <row r="577" spans="8:8" x14ac:dyDescent="0.2">
      <c r="H577" s="5"/>
    </row>
    <row r="578" spans="8:8" x14ac:dyDescent="0.2">
      <c r="H578" s="5"/>
    </row>
    <row r="579" spans="8:8" x14ac:dyDescent="0.2">
      <c r="H579" s="5"/>
    </row>
    <row r="580" spans="8:8" x14ac:dyDescent="0.2">
      <c r="H580" s="5"/>
    </row>
    <row r="581" spans="8:8" x14ac:dyDescent="0.2">
      <c r="H581" s="5"/>
    </row>
    <row r="582" spans="8:8" x14ac:dyDescent="0.2">
      <c r="H582" s="5"/>
    </row>
    <row r="583" spans="8:8" x14ac:dyDescent="0.2">
      <c r="H583" s="5"/>
    </row>
    <row r="584" spans="8:8" x14ac:dyDescent="0.2">
      <c r="H584" s="5"/>
    </row>
    <row r="585" spans="8:8" x14ac:dyDescent="0.2">
      <c r="H585" s="5"/>
    </row>
    <row r="586" spans="8:8" x14ac:dyDescent="0.2">
      <c r="H586" s="5"/>
    </row>
    <row r="587" spans="8:8" x14ac:dyDescent="0.2">
      <c r="H587" s="5"/>
    </row>
    <row r="588" spans="8:8" x14ac:dyDescent="0.2">
      <c r="H588" s="5"/>
    </row>
    <row r="589" spans="8:8" x14ac:dyDescent="0.2">
      <c r="H589" s="5"/>
    </row>
    <row r="590" spans="8:8" x14ac:dyDescent="0.2">
      <c r="H590" s="5"/>
    </row>
    <row r="591" spans="8:8" x14ac:dyDescent="0.2">
      <c r="H591" s="5"/>
    </row>
    <row r="592" spans="8:8" x14ac:dyDescent="0.2">
      <c r="H592" s="5"/>
    </row>
    <row r="593" spans="8:8" x14ac:dyDescent="0.2">
      <c r="H593" s="5"/>
    </row>
    <row r="594" spans="8:8" x14ac:dyDescent="0.2">
      <c r="H594" s="5"/>
    </row>
    <row r="595" spans="8:8" x14ac:dyDescent="0.2">
      <c r="H595" s="5"/>
    </row>
    <row r="596" spans="8:8" x14ac:dyDescent="0.2">
      <c r="H596" s="5"/>
    </row>
    <row r="597" spans="8:8" x14ac:dyDescent="0.2">
      <c r="H597" s="5"/>
    </row>
    <row r="598" spans="8:8" x14ac:dyDescent="0.2">
      <c r="H598" s="5"/>
    </row>
    <row r="599" spans="8:8" x14ac:dyDescent="0.2">
      <c r="H599" s="5"/>
    </row>
    <row r="600" spans="8:8" x14ac:dyDescent="0.2">
      <c r="H600" s="5"/>
    </row>
    <row r="601" spans="8:8" x14ac:dyDescent="0.2">
      <c r="H601" s="5"/>
    </row>
    <row r="602" spans="8:8" x14ac:dyDescent="0.2">
      <c r="H602" s="5"/>
    </row>
    <row r="603" spans="8:8" x14ac:dyDescent="0.2">
      <c r="H603" s="5"/>
    </row>
    <row r="604" spans="8:8" x14ac:dyDescent="0.2">
      <c r="H604" s="5"/>
    </row>
    <row r="605" spans="8:8" x14ac:dyDescent="0.2">
      <c r="H605" s="5"/>
    </row>
    <row r="606" spans="8:8" x14ac:dyDescent="0.2">
      <c r="H606" s="5"/>
    </row>
    <row r="607" spans="8:8" x14ac:dyDescent="0.2">
      <c r="H607" s="5"/>
    </row>
    <row r="608" spans="8:8" x14ac:dyDescent="0.2">
      <c r="H608" s="5"/>
    </row>
    <row r="609" spans="8:8" x14ac:dyDescent="0.2">
      <c r="H609" s="5"/>
    </row>
    <row r="610" spans="8:8" x14ac:dyDescent="0.2">
      <c r="H610" s="5"/>
    </row>
    <row r="611" spans="8:8" x14ac:dyDescent="0.2">
      <c r="H611" s="5"/>
    </row>
    <row r="612" spans="8:8" x14ac:dyDescent="0.2">
      <c r="H612" s="5"/>
    </row>
    <row r="613" spans="8:8" x14ac:dyDescent="0.2">
      <c r="H613" s="5"/>
    </row>
    <row r="614" spans="8:8" x14ac:dyDescent="0.2">
      <c r="H614" s="5"/>
    </row>
    <row r="615" spans="8:8" x14ac:dyDescent="0.2">
      <c r="H615" s="5"/>
    </row>
    <row r="616" spans="8:8" x14ac:dyDescent="0.2">
      <c r="H616" s="5"/>
    </row>
    <row r="617" spans="8:8" x14ac:dyDescent="0.2">
      <c r="H617" s="5"/>
    </row>
    <row r="618" spans="8:8" x14ac:dyDescent="0.2">
      <c r="H618" s="5"/>
    </row>
    <row r="619" spans="8:8" x14ac:dyDescent="0.2">
      <c r="H619" s="5"/>
    </row>
    <row r="620" spans="8:8" x14ac:dyDescent="0.2">
      <c r="H620" s="5"/>
    </row>
    <row r="621" spans="8:8" x14ac:dyDescent="0.2">
      <c r="H621" s="5"/>
    </row>
    <row r="622" spans="8:8" x14ac:dyDescent="0.2">
      <c r="H622" s="5"/>
    </row>
    <row r="623" spans="8:8" x14ac:dyDescent="0.2">
      <c r="H623" s="5"/>
    </row>
    <row r="624" spans="8:8" x14ac:dyDescent="0.2">
      <c r="H624" s="5"/>
    </row>
    <row r="625" spans="8:8" x14ac:dyDescent="0.2">
      <c r="H625" s="5"/>
    </row>
    <row r="626" spans="8:8" x14ac:dyDescent="0.2">
      <c r="H626" s="5"/>
    </row>
    <row r="627" spans="8:8" x14ac:dyDescent="0.2">
      <c r="H627" s="5"/>
    </row>
    <row r="628" spans="8:8" x14ac:dyDescent="0.2">
      <c r="H628" s="5"/>
    </row>
    <row r="629" spans="8:8" x14ac:dyDescent="0.2">
      <c r="H629" s="5"/>
    </row>
    <row r="630" spans="8:8" x14ac:dyDescent="0.2">
      <c r="H630" s="5"/>
    </row>
    <row r="631" spans="8:8" x14ac:dyDescent="0.2">
      <c r="H631" s="5"/>
    </row>
    <row r="632" spans="8:8" x14ac:dyDescent="0.2">
      <c r="H632" s="5"/>
    </row>
    <row r="633" spans="8:8" x14ac:dyDescent="0.2">
      <c r="H633" s="5"/>
    </row>
    <row r="634" spans="8:8" x14ac:dyDescent="0.2">
      <c r="H634" s="5"/>
    </row>
    <row r="635" spans="8:8" x14ac:dyDescent="0.2">
      <c r="H635" s="5"/>
    </row>
    <row r="636" spans="8:8" x14ac:dyDescent="0.2">
      <c r="H636" s="5"/>
    </row>
    <row r="637" spans="8:8" x14ac:dyDescent="0.2">
      <c r="H637" s="5"/>
    </row>
    <row r="638" spans="8:8" x14ac:dyDescent="0.2">
      <c r="H638" s="5"/>
    </row>
    <row r="639" spans="8:8" x14ac:dyDescent="0.2">
      <c r="H639" s="5"/>
    </row>
    <row r="640" spans="8:8" x14ac:dyDescent="0.2">
      <c r="H640" s="5"/>
    </row>
    <row r="641" spans="8:8" x14ac:dyDescent="0.2">
      <c r="H641" s="5"/>
    </row>
    <row r="642" spans="8:8" x14ac:dyDescent="0.2">
      <c r="H642" s="5"/>
    </row>
    <row r="643" spans="8:8" x14ac:dyDescent="0.2">
      <c r="H643" s="5"/>
    </row>
    <row r="644" spans="8:8" x14ac:dyDescent="0.2">
      <c r="H644" s="5"/>
    </row>
    <row r="645" spans="8:8" x14ac:dyDescent="0.2">
      <c r="H645" s="5"/>
    </row>
    <row r="646" spans="8:8" x14ac:dyDescent="0.2">
      <c r="H646" s="5"/>
    </row>
    <row r="647" spans="8:8" x14ac:dyDescent="0.2">
      <c r="H647" s="5"/>
    </row>
    <row r="648" spans="8:8" x14ac:dyDescent="0.2">
      <c r="H648" s="5"/>
    </row>
    <row r="649" spans="8:8" x14ac:dyDescent="0.2">
      <c r="H649" s="5"/>
    </row>
    <row r="650" spans="8:8" x14ac:dyDescent="0.2">
      <c r="H650" s="5"/>
    </row>
    <row r="651" spans="8:8" x14ac:dyDescent="0.2">
      <c r="H651" s="5"/>
    </row>
    <row r="652" spans="8:8" x14ac:dyDescent="0.2">
      <c r="H652" s="5"/>
    </row>
    <row r="653" spans="8:8" x14ac:dyDescent="0.2">
      <c r="H653" s="5"/>
    </row>
    <row r="654" spans="8:8" x14ac:dyDescent="0.2">
      <c r="H654" s="5"/>
    </row>
    <row r="655" spans="8:8" x14ac:dyDescent="0.2">
      <c r="H655" s="5"/>
    </row>
    <row r="656" spans="8:8" x14ac:dyDescent="0.2">
      <c r="H656" s="5"/>
    </row>
    <row r="657" spans="8:8" x14ac:dyDescent="0.2">
      <c r="H657" s="5"/>
    </row>
    <row r="658" spans="8:8" x14ac:dyDescent="0.2">
      <c r="H658" s="5"/>
    </row>
    <row r="659" spans="8:8" x14ac:dyDescent="0.2">
      <c r="H659" s="5"/>
    </row>
    <row r="660" spans="8:8" x14ac:dyDescent="0.2">
      <c r="H660" s="5"/>
    </row>
    <row r="661" spans="8:8" x14ac:dyDescent="0.2">
      <c r="H661" s="5"/>
    </row>
    <row r="662" spans="8:8" x14ac:dyDescent="0.2">
      <c r="H662" s="5"/>
    </row>
    <row r="663" spans="8:8" x14ac:dyDescent="0.2">
      <c r="H663" s="5"/>
    </row>
    <row r="664" spans="8:8" x14ac:dyDescent="0.2">
      <c r="H664" s="5"/>
    </row>
    <row r="665" spans="8:8" x14ac:dyDescent="0.2">
      <c r="H665" s="5"/>
    </row>
    <row r="666" spans="8:8" x14ac:dyDescent="0.2">
      <c r="H666" s="5"/>
    </row>
    <row r="667" spans="8:8" x14ac:dyDescent="0.2">
      <c r="H667" s="5"/>
    </row>
    <row r="668" spans="8:8" x14ac:dyDescent="0.2">
      <c r="H668" s="5"/>
    </row>
    <row r="669" spans="8:8" x14ac:dyDescent="0.2">
      <c r="H669" s="5"/>
    </row>
    <row r="670" spans="8:8" x14ac:dyDescent="0.2">
      <c r="H670" s="5"/>
    </row>
    <row r="671" spans="8:8" x14ac:dyDescent="0.2">
      <c r="H671" s="5"/>
    </row>
    <row r="672" spans="8:8" x14ac:dyDescent="0.2">
      <c r="H672" s="5"/>
    </row>
    <row r="673" spans="8:8" x14ac:dyDescent="0.2">
      <c r="H673" s="5"/>
    </row>
    <row r="674" spans="8:8" x14ac:dyDescent="0.2">
      <c r="H674" s="5"/>
    </row>
    <row r="675" spans="8:8" x14ac:dyDescent="0.2">
      <c r="H675" s="5"/>
    </row>
    <row r="676" spans="8:8" x14ac:dyDescent="0.2">
      <c r="H676" s="5"/>
    </row>
    <row r="677" spans="8:8" x14ac:dyDescent="0.2">
      <c r="H677" s="5"/>
    </row>
    <row r="678" spans="8:8" x14ac:dyDescent="0.2">
      <c r="H678" s="5"/>
    </row>
    <row r="679" spans="8:8" x14ac:dyDescent="0.2">
      <c r="H679" s="5"/>
    </row>
    <row r="680" spans="8:8" x14ac:dyDescent="0.2">
      <c r="H680" s="5"/>
    </row>
    <row r="681" spans="8:8" x14ac:dyDescent="0.2">
      <c r="H681" s="5"/>
    </row>
    <row r="682" spans="8:8" x14ac:dyDescent="0.2">
      <c r="H682" s="5"/>
    </row>
    <row r="683" spans="8:8" x14ac:dyDescent="0.2">
      <c r="H683" s="5"/>
    </row>
    <row r="684" spans="8:8" x14ac:dyDescent="0.2">
      <c r="H684" s="5"/>
    </row>
    <row r="685" spans="8:8" x14ac:dyDescent="0.2">
      <c r="H685" s="5"/>
    </row>
    <row r="686" spans="8:8" x14ac:dyDescent="0.2">
      <c r="H686" s="5"/>
    </row>
    <row r="687" spans="8:8" x14ac:dyDescent="0.2">
      <c r="H687" s="5"/>
    </row>
    <row r="688" spans="8:8" x14ac:dyDescent="0.2">
      <c r="H688" s="5"/>
    </row>
    <row r="689" spans="8:8" x14ac:dyDescent="0.2">
      <c r="H689" s="5"/>
    </row>
    <row r="690" spans="8:8" x14ac:dyDescent="0.2">
      <c r="H690" s="5"/>
    </row>
    <row r="691" spans="8:8" x14ac:dyDescent="0.2">
      <c r="H691" s="5"/>
    </row>
    <row r="692" spans="8:8" x14ac:dyDescent="0.2">
      <c r="H692" s="5"/>
    </row>
    <row r="693" spans="8:8" x14ac:dyDescent="0.2">
      <c r="H693" s="5"/>
    </row>
    <row r="694" spans="8:8" x14ac:dyDescent="0.2">
      <c r="H694" s="5"/>
    </row>
    <row r="695" spans="8:8" x14ac:dyDescent="0.2">
      <c r="H695" s="5"/>
    </row>
    <row r="696" spans="8:8" x14ac:dyDescent="0.2">
      <c r="H696" s="5"/>
    </row>
    <row r="697" spans="8:8" x14ac:dyDescent="0.2">
      <c r="H697" s="5"/>
    </row>
    <row r="698" spans="8:8" x14ac:dyDescent="0.2">
      <c r="H698" s="5"/>
    </row>
    <row r="699" spans="8:8" x14ac:dyDescent="0.2">
      <c r="H699" s="5"/>
    </row>
    <row r="700" spans="8:8" x14ac:dyDescent="0.2">
      <c r="H700" s="5"/>
    </row>
    <row r="701" spans="8:8" x14ac:dyDescent="0.2">
      <c r="H701" s="5"/>
    </row>
    <row r="702" spans="8:8" x14ac:dyDescent="0.2">
      <c r="H702" s="5"/>
    </row>
    <row r="703" spans="8:8" x14ac:dyDescent="0.2">
      <c r="H703" s="5"/>
    </row>
    <row r="704" spans="8:8" x14ac:dyDescent="0.2">
      <c r="H704" s="5"/>
    </row>
    <row r="705" spans="8:8" x14ac:dyDescent="0.2">
      <c r="H705" s="5"/>
    </row>
    <row r="706" spans="8:8" x14ac:dyDescent="0.2">
      <c r="H706" s="5"/>
    </row>
    <row r="707" spans="8:8" x14ac:dyDescent="0.2">
      <c r="H707" s="5"/>
    </row>
    <row r="708" spans="8:8" x14ac:dyDescent="0.2">
      <c r="H708" s="5"/>
    </row>
    <row r="709" spans="8:8" x14ac:dyDescent="0.2">
      <c r="H709" s="5"/>
    </row>
    <row r="710" spans="8:8" x14ac:dyDescent="0.2">
      <c r="H710" s="5"/>
    </row>
    <row r="711" spans="8:8" x14ac:dyDescent="0.2">
      <c r="H711" s="5"/>
    </row>
    <row r="712" spans="8:8" x14ac:dyDescent="0.2">
      <c r="H712" s="5"/>
    </row>
    <row r="713" spans="8:8" x14ac:dyDescent="0.2">
      <c r="H713" s="5"/>
    </row>
    <row r="714" spans="8:8" x14ac:dyDescent="0.2">
      <c r="H714" s="5"/>
    </row>
    <row r="715" spans="8:8" x14ac:dyDescent="0.2">
      <c r="H715" s="5"/>
    </row>
    <row r="716" spans="8:8" x14ac:dyDescent="0.2">
      <c r="H716" s="5"/>
    </row>
    <row r="717" spans="8:8" x14ac:dyDescent="0.2">
      <c r="H717" s="5"/>
    </row>
    <row r="718" spans="8:8" x14ac:dyDescent="0.2">
      <c r="H718" s="5"/>
    </row>
    <row r="719" spans="8:8" x14ac:dyDescent="0.2">
      <c r="H719" s="5"/>
    </row>
    <row r="720" spans="8:8" x14ac:dyDescent="0.2">
      <c r="H720" s="5"/>
    </row>
    <row r="721" spans="8:8" x14ac:dyDescent="0.2">
      <c r="H721" s="5"/>
    </row>
    <row r="722" spans="8:8" x14ac:dyDescent="0.2">
      <c r="H722" s="5"/>
    </row>
    <row r="723" spans="8:8" x14ac:dyDescent="0.2">
      <c r="H723" s="5"/>
    </row>
    <row r="724" spans="8:8" x14ac:dyDescent="0.2">
      <c r="H724" s="5"/>
    </row>
    <row r="725" spans="8:8" x14ac:dyDescent="0.2">
      <c r="H725" s="5"/>
    </row>
    <row r="726" spans="8:8" x14ac:dyDescent="0.2">
      <c r="H726" s="5"/>
    </row>
    <row r="727" spans="8:8" x14ac:dyDescent="0.2">
      <c r="H727" s="5"/>
    </row>
    <row r="728" spans="8:8" x14ac:dyDescent="0.2">
      <c r="H728" s="5"/>
    </row>
    <row r="729" spans="8:8" x14ac:dyDescent="0.2">
      <c r="H729" s="5"/>
    </row>
    <row r="730" spans="8:8" x14ac:dyDescent="0.2">
      <c r="H730" s="5"/>
    </row>
    <row r="731" spans="8:8" x14ac:dyDescent="0.2">
      <c r="H731" s="5"/>
    </row>
    <row r="732" spans="8:8" x14ac:dyDescent="0.2">
      <c r="H732" s="5"/>
    </row>
    <row r="733" spans="8:8" x14ac:dyDescent="0.2">
      <c r="H733" s="5"/>
    </row>
    <row r="734" spans="8:8" x14ac:dyDescent="0.2">
      <c r="H734" s="5"/>
    </row>
    <row r="735" spans="8:8" x14ac:dyDescent="0.2">
      <c r="H735" s="5"/>
    </row>
    <row r="736" spans="8:8" x14ac:dyDescent="0.2">
      <c r="H736" s="5"/>
    </row>
    <row r="737" spans="8:8" x14ac:dyDescent="0.2">
      <c r="H737" s="5"/>
    </row>
    <row r="738" spans="8:8" x14ac:dyDescent="0.2">
      <c r="H738" s="5"/>
    </row>
    <row r="739" spans="8:8" x14ac:dyDescent="0.2">
      <c r="H739" s="5"/>
    </row>
    <row r="740" spans="8:8" x14ac:dyDescent="0.2">
      <c r="H740" s="5"/>
    </row>
    <row r="741" spans="8:8" x14ac:dyDescent="0.2">
      <c r="H741" s="5"/>
    </row>
    <row r="742" spans="8:8" x14ac:dyDescent="0.2">
      <c r="H742" s="5"/>
    </row>
    <row r="743" spans="8:8" x14ac:dyDescent="0.2">
      <c r="H743" s="5"/>
    </row>
    <row r="744" spans="8:8" x14ac:dyDescent="0.2">
      <c r="H744" s="5"/>
    </row>
    <row r="745" spans="8:8" x14ac:dyDescent="0.2">
      <c r="H745" s="5"/>
    </row>
    <row r="746" spans="8:8" x14ac:dyDescent="0.2">
      <c r="H746" s="5"/>
    </row>
    <row r="747" spans="8:8" x14ac:dyDescent="0.2">
      <c r="H747" s="5"/>
    </row>
    <row r="748" spans="8:8" x14ac:dyDescent="0.2">
      <c r="H748" s="5"/>
    </row>
    <row r="749" spans="8:8" x14ac:dyDescent="0.2">
      <c r="H749" s="5"/>
    </row>
    <row r="750" spans="8:8" x14ac:dyDescent="0.2">
      <c r="H750" s="5"/>
    </row>
    <row r="751" spans="8:8" x14ac:dyDescent="0.2">
      <c r="H751" s="5"/>
    </row>
    <row r="752" spans="8:8" x14ac:dyDescent="0.2">
      <c r="H752" s="5"/>
    </row>
    <row r="753" spans="8:8" x14ac:dyDescent="0.2">
      <c r="H753" s="5"/>
    </row>
    <row r="754" spans="8:8" x14ac:dyDescent="0.2">
      <c r="H754" s="5"/>
    </row>
    <row r="755" spans="8:8" x14ac:dyDescent="0.2">
      <c r="H755" s="5"/>
    </row>
    <row r="756" spans="8:8" x14ac:dyDescent="0.2">
      <c r="H756" s="5"/>
    </row>
    <row r="757" spans="8:8" x14ac:dyDescent="0.2">
      <c r="H757" s="5"/>
    </row>
    <row r="758" spans="8:8" x14ac:dyDescent="0.2">
      <c r="H758" s="5"/>
    </row>
    <row r="759" spans="8:8" x14ac:dyDescent="0.2">
      <c r="H759" s="5"/>
    </row>
    <row r="760" spans="8:8" x14ac:dyDescent="0.2">
      <c r="H760" s="5"/>
    </row>
    <row r="761" spans="8:8" x14ac:dyDescent="0.2">
      <c r="H761" s="5"/>
    </row>
    <row r="762" spans="8:8" x14ac:dyDescent="0.2">
      <c r="H762" s="5"/>
    </row>
    <row r="763" spans="8:8" x14ac:dyDescent="0.2">
      <c r="H763" s="5"/>
    </row>
    <row r="764" spans="8:8" x14ac:dyDescent="0.2">
      <c r="H764" s="5"/>
    </row>
    <row r="765" spans="8:8" x14ac:dyDescent="0.2">
      <c r="H765" s="5"/>
    </row>
    <row r="766" spans="8:8" x14ac:dyDescent="0.2">
      <c r="H766" s="5"/>
    </row>
    <row r="767" spans="8:8" x14ac:dyDescent="0.2">
      <c r="H767" s="5"/>
    </row>
    <row r="768" spans="8:8" x14ac:dyDescent="0.2">
      <c r="H768" s="5"/>
    </row>
    <row r="769" spans="8:8" x14ac:dyDescent="0.2">
      <c r="H769" s="5"/>
    </row>
    <row r="770" spans="8:8" x14ac:dyDescent="0.2">
      <c r="H770" s="5"/>
    </row>
    <row r="771" spans="8:8" x14ac:dyDescent="0.2">
      <c r="H771" s="5"/>
    </row>
    <row r="772" spans="8:8" x14ac:dyDescent="0.2">
      <c r="H772" s="5"/>
    </row>
    <row r="773" spans="8:8" x14ac:dyDescent="0.2">
      <c r="H773" s="5"/>
    </row>
    <row r="774" spans="8:8" x14ac:dyDescent="0.2">
      <c r="H774" s="5"/>
    </row>
    <row r="775" spans="8:8" x14ac:dyDescent="0.2">
      <c r="H775" s="5"/>
    </row>
    <row r="776" spans="8:8" x14ac:dyDescent="0.2">
      <c r="H776" s="5"/>
    </row>
    <row r="777" spans="8:8" x14ac:dyDescent="0.2">
      <c r="H777" s="5"/>
    </row>
    <row r="778" spans="8:8" x14ac:dyDescent="0.2">
      <c r="H778" s="5"/>
    </row>
    <row r="779" spans="8:8" x14ac:dyDescent="0.2">
      <c r="H779" s="5"/>
    </row>
    <row r="780" spans="8:8" x14ac:dyDescent="0.2">
      <c r="H780" s="5"/>
    </row>
    <row r="781" spans="8:8" x14ac:dyDescent="0.2">
      <c r="H781" s="5"/>
    </row>
    <row r="782" spans="8:8" x14ac:dyDescent="0.2">
      <c r="H782" s="5"/>
    </row>
    <row r="783" spans="8:8" x14ac:dyDescent="0.2">
      <c r="H783" s="5"/>
    </row>
    <row r="784" spans="8:8" x14ac:dyDescent="0.2">
      <c r="H784" s="5"/>
    </row>
    <row r="785" spans="8:8" x14ac:dyDescent="0.2">
      <c r="H785" s="5"/>
    </row>
    <row r="786" spans="8:8" x14ac:dyDescent="0.2">
      <c r="H786" s="5"/>
    </row>
    <row r="787" spans="8:8" x14ac:dyDescent="0.2">
      <c r="H787" s="5"/>
    </row>
    <row r="788" spans="8:8" x14ac:dyDescent="0.2">
      <c r="H788" s="5"/>
    </row>
    <row r="789" spans="8:8" x14ac:dyDescent="0.2">
      <c r="H789" s="5"/>
    </row>
    <row r="790" spans="8:8" x14ac:dyDescent="0.2">
      <c r="H790" s="5"/>
    </row>
    <row r="791" spans="8:8" x14ac:dyDescent="0.2">
      <c r="H791" s="5"/>
    </row>
    <row r="792" spans="8:8" x14ac:dyDescent="0.2">
      <c r="H792" s="5"/>
    </row>
    <row r="793" spans="8:8" x14ac:dyDescent="0.2">
      <c r="H793" s="5"/>
    </row>
    <row r="794" spans="8:8" x14ac:dyDescent="0.2">
      <c r="H794" s="5"/>
    </row>
    <row r="795" spans="8:8" x14ac:dyDescent="0.2">
      <c r="H795" s="5"/>
    </row>
    <row r="796" spans="8:8" x14ac:dyDescent="0.2">
      <c r="H796" s="5"/>
    </row>
    <row r="797" spans="8:8" x14ac:dyDescent="0.2">
      <c r="H797" s="5"/>
    </row>
    <row r="798" spans="8:8" x14ac:dyDescent="0.2">
      <c r="H798" s="5"/>
    </row>
    <row r="799" spans="8:8" x14ac:dyDescent="0.2">
      <c r="H799" s="5"/>
    </row>
    <row r="800" spans="8:8" x14ac:dyDescent="0.2">
      <c r="H800" s="5"/>
    </row>
    <row r="801" spans="8:8" x14ac:dyDescent="0.2">
      <c r="H801" s="5"/>
    </row>
    <row r="802" spans="8:8" x14ac:dyDescent="0.2">
      <c r="H802" s="5"/>
    </row>
    <row r="803" spans="8:8" x14ac:dyDescent="0.2">
      <c r="H803" s="5"/>
    </row>
    <row r="804" spans="8:8" x14ac:dyDescent="0.2">
      <c r="H804" s="5"/>
    </row>
    <row r="805" spans="8:8" x14ac:dyDescent="0.2">
      <c r="H805" s="5"/>
    </row>
    <row r="806" spans="8:8" x14ac:dyDescent="0.2">
      <c r="H806" s="5"/>
    </row>
    <row r="807" spans="8:8" x14ac:dyDescent="0.2">
      <c r="H807" s="5"/>
    </row>
    <row r="808" spans="8:8" x14ac:dyDescent="0.2">
      <c r="H808" s="5"/>
    </row>
    <row r="809" spans="8:8" x14ac:dyDescent="0.2">
      <c r="H809" s="5"/>
    </row>
    <row r="810" spans="8:8" x14ac:dyDescent="0.2">
      <c r="H810" s="5"/>
    </row>
    <row r="811" spans="8:8" x14ac:dyDescent="0.2">
      <c r="H811" s="5"/>
    </row>
    <row r="812" spans="8:8" x14ac:dyDescent="0.2">
      <c r="H812" s="5"/>
    </row>
    <row r="813" spans="8:8" x14ac:dyDescent="0.2">
      <c r="H813" s="5"/>
    </row>
    <row r="814" spans="8:8" x14ac:dyDescent="0.2">
      <c r="H814" s="5"/>
    </row>
    <row r="815" spans="8:8" x14ac:dyDescent="0.2">
      <c r="H815" s="5"/>
    </row>
    <row r="816" spans="8:8" x14ac:dyDescent="0.2">
      <c r="H816" s="5"/>
    </row>
    <row r="817" spans="8:8" x14ac:dyDescent="0.2">
      <c r="H817" s="5"/>
    </row>
    <row r="818" spans="8:8" x14ac:dyDescent="0.2">
      <c r="H818" s="5"/>
    </row>
    <row r="819" spans="8:8" x14ac:dyDescent="0.2">
      <c r="H819" s="5"/>
    </row>
    <row r="820" spans="8:8" x14ac:dyDescent="0.2">
      <c r="H820" s="5"/>
    </row>
    <row r="821" spans="8:8" x14ac:dyDescent="0.2">
      <c r="H821" s="5"/>
    </row>
    <row r="822" spans="8:8" x14ac:dyDescent="0.2">
      <c r="H822" s="5"/>
    </row>
    <row r="823" spans="8:8" x14ac:dyDescent="0.2">
      <c r="H823" s="5"/>
    </row>
    <row r="824" spans="8:8" x14ac:dyDescent="0.2">
      <c r="H824" s="5"/>
    </row>
    <row r="825" spans="8:8" x14ac:dyDescent="0.2">
      <c r="H825" s="5"/>
    </row>
    <row r="826" spans="8:8" x14ac:dyDescent="0.2">
      <c r="H826" s="5"/>
    </row>
    <row r="827" spans="8:8" x14ac:dyDescent="0.2">
      <c r="H827" s="5"/>
    </row>
    <row r="828" spans="8:8" x14ac:dyDescent="0.2">
      <c r="H828" s="5"/>
    </row>
    <row r="829" spans="8:8" x14ac:dyDescent="0.2">
      <c r="H829" s="5"/>
    </row>
    <row r="830" spans="8:8" x14ac:dyDescent="0.2">
      <c r="H830" s="5"/>
    </row>
    <row r="831" spans="8:8" x14ac:dyDescent="0.2">
      <c r="H831" s="5"/>
    </row>
    <row r="832" spans="8:8" x14ac:dyDescent="0.2">
      <c r="H832" s="5"/>
    </row>
    <row r="833" spans="8:8" x14ac:dyDescent="0.2">
      <c r="H833" s="5"/>
    </row>
    <row r="834" spans="8:8" x14ac:dyDescent="0.2">
      <c r="H834" s="5"/>
    </row>
    <row r="835" spans="8:8" x14ac:dyDescent="0.2">
      <c r="H835" s="5"/>
    </row>
    <row r="836" spans="8:8" x14ac:dyDescent="0.2">
      <c r="H836" s="5"/>
    </row>
    <row r="837" spans="8:8" x14ac:dyDescent="0.2">
      <c r="H837" s="5"/>
    </row>
    <row r="838" spans="8:8" x14ac:dyDescent="0.2">
      <c r="H838" s="5"/>
    </row>
    <row r="839" spans="8:8" x14ac:dyDescent="0.2">
      <c r="H839" s="5"/>
    </row>
    <row r="840" spans="8:8" x14ac:dyDescent="0.2">
      <c r="H840" s="5"/>
    </row>
    <row r="841" spans="8:8" x14ac:dyDescent="0.2">
      <c r="H841" s="5"/>
    </row>
    <row r="842" spans="8:8" x14ac:dyDescent="0.2">
      <c r="H842" s="5"/>
    </row>
    <row r="843" spans="8:8" x14ac:dyDescent="0.2">
      <c r="H843" s="5"/>
    </row>
    <row r="844" spans="8:8" x14ac:dyDescent="0.2">
      <c r="H844" s="5"/>
    </row>
    <row r="845" spans="8:8" x14ac:dyDescent="0.2">
      <c r="H845" s="5"/>
    </row>
    <row r="846" spans="8:8" x14ac:dyDescent="0.2">
      <c r="H846" s="5"/>
    </row>
    <row r="847" spans="8:8" x14ac:dyDescent="0.2">
      <c r="H847" s="5"/>
    </row>
    <row r="848" spans="8:8" x14ac:dyDescent="0.2">
      <c r="H848" s="5"/>
    </row>
    <row r="849" spans="8:8" x14ac:dyDescent="0.2">
      <c r="H849" s="5"/>
    </row>
    <row r="850" spans="8:8" x14ac:dyDescent="0.2">
      <c r="H850" s="5"/>
    </row>
    <row r="851" spans="8:8" x14ac:dyDescent="0.2">
      <c r="H851" s="5"/>
    </row>
    <row r="852" spans="8:8" x14ac:dyDescent="0.2">
      <c r="H852" s="5"/>
    </row>
    <row r="853" spans="8:8" x14ac:dyDescent="0.2">
      <c r="H853" s="5"/>
    </row>
    <row r="854" spans="8:8" x14ac:dyDescent="0.2">
      <c r="H854" s="5"/>
    </row>
    <row r="855" spans="8:8" x14ac:dyDescent="0.2">
      <c r="H855" s="5"/>
    </row>
    <row r="856" spans="8:8" x14ac:dyDescent="0.2">
      <c r="H856" s="5"/>
    </row>
    <row r="857" spans="8:8" x14ac:dyDescent="0.2">
      <c r="H857" s="5"/>
    </row>
    <row r="858" spans="8:8" x14ac:dyDescent="0.2">
      <c r="H858" s="5"/>
    </row>
    <row r="859" spans="8:8" x14ac:dyDescent="0.2">
      <c r="H859" s="5"/>
    </row>
  </sheetData>
  <mergeCells count="3">
    <mergeCell ref="D257:H257"/>
    <mergeCell ref="F25:H25"/>
    <mergeCell ref="C22:G22"/>
  </mergeCells>
  <phoneticPr fontId="0" type="noConversion"/>
  <pageMargins left="0.7" right="0.7" top="0.75" bottom="0.75" header="0.3" footer="0.3"/>
  <pageSetup paperSize="9" scale="29" fitToHeight="0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18" zoomScaleNormal="100" workbookViewId="0">
      <selection activeCell="H52" sqref="H52"/>
    </sheetView>
  </sheetViews>
  <sheetFormatPr defaultColWidth="9.140625" defaultRowHeight="12.75" x14ac:dyDescent="0.2"/>
  <cols>
    <col min="1" max="1" width="3.85546875" style="5" customWidth="1"/>
    <col min="2" max="2" width="17.7109375" style="5" customWidth="1"/>
    <col min="3" max="3" width="51.140625" style="5" customWidth="1"/>
    <col min="4" max="4" width="6.28515625" style="5" customWidth="1"/>
    <col min="5" max="5" width="7.85546875" style="5" customWidth="1"/>
    <col min="6" max="6" width="8.140625" style="5" customWidth="1"/>
    <col min="7" max="7" width="11.42578125" style="5" customWidth="1"/>
    <col min="8" max="8" width="34" style="5" customWidth="1"/>
    <col min="9" max="9" width="43.85546875" style="5" customWidth="1"/>
    <col min="10" max="10" width="9.5703125" style="5" customWidth="1"/>
    <col min="11" max="11" width="37.85546875" style="5" customWidth="1"/>
    <col min="12" max="12" width="40.140625" style="5" customWidth="1"/>
    <col min="13" max="16384" width="9.140625" style="5"/>
  </cols>
  <sheetData>
    <row r="1" spans="1:6" ht="12.75" customHeight="1" x14ac:dyDescent="0.2">
      <c r="A1" s="90"/>
      <c r="B1" s="91"/>
      <c r="C1" s="8"/>
    </row>
    <row r="2" spans="1:6" x14ac:dyDescent="0.2">
      <c r="A2" s="90"/>
      <c r="B2" s="91"/>
      <c r="C2" s="8"/>
    </row>
    <row r="3" spans="1:6" x14ac:dyDescent="0.2">
      <c r="A3" s="90"/>
      <c r="D3" s="8"/>
    </row>
    <row r="4" spans="1:6" x14ac:dyDescent="0.2">
      <c r="C4" s="6"/>
      <c r="D4" s="6"/>
      <c r="E4" s="91"/>
      <c r="F4" s="91"/>
    </row>
    <row r="5" spans="1:6" x14ac:dyDescent="0.2">
      <c r="C5" s="30"/>
      <c r="D5" s="91"/>
      <c r="E5" s="91"/>
      <c r="F5" s="91"/>
    </row>
    <row r="6" spans="1:6" x14ac:dyDescent="0.2">
      <c r="A6" s="93"/>
      <c r="B6" s="8"/>
      <c r="C6" s="8"/>
      <c r="D6" s="91"/>
      <c r="E6" s="91"/>
      <c r="F6" s="91"/>
    </row>
    <row r="7" spans="1:6" x14ac:dyDescent="0.2">
      <c r="A7" s="93"/>
      <c r="C7" s="91"/>
      <c r="D7" s="8"/>
      <c r="E7" s="91"/>
      <c r="F7" s="91"/>
    </row>
    <row r="8" spans="1:6" x14ac:dyDescent="0.2">
      <c r="C8" s="94"/>
      <c r="D8" s="91"/>
      <c r="E8" s="91"/>
      <c r="F8" s="91"/>
    </row>
    <row r="9" spans="1:6" x14ac:dyDescent="0.2">
      <c r="C9" s="94"/>
      <c r="D9" s="91"/>
      <c r="E9" s="91"/>
      <c r="F9" s="91"/>
    </row>
    <row r="10" spans="1:6" x14ac:dyDescent="0.2">
      <c r="A10" s="91"/>
      <c r="B10" s="91"/>
      <c r="C10" s="91"/>
      <c r="D10" s="91"/>
      <c r="E10" s="91"/>
      <c r="F10" s="91"/>
    </row>
    <row r="11" spans="1:6" x14ac:dyDescent="0.2">
      <c r="A11" s="91"/>
      <c r="B11" s="91"/>
      <c r="C11" s="91"/>
      <c r="E11" s="91"/>
      <c r="F11" s="91"/>
    </row>
    <row r="12" spans="1:6" x14ac:dyDescent="0.2">
      <c r="A12" s="25"/>
      <c r="B12" s="26"/>
      <c r="C12" s="26"/>
      <c r="E12" s="91"/>
      <c r="F12" s="91"/>
    </row>
    <row r="13" spans="1:6" x14ac:dyDescent="0.2">
      <c r="A13" s="26"/>
      <c r="B13" s="26"/>
      <c r="C13" s="26"/>
      <c r="E13" s="91"/>
      <c r="F13" s="91"/>
    </row>
    <row r="14" spans="1:6" x14ac:dyDescent="0.2">
      <c r="A14" s="42"/>
      <c r="B14" s="26"/>
      <c r="C14" s="26"/>
      <c r="E14" s="91"/>
      <c r="F14" s="91"/>
    </row>
    <row r="15" spans="1:6" x14ac:dyDescent="0.2">
      <c r="A15" s="42"/>
      <c r="B15" s="26"/>
      <c r="C15" s="26"/>
      <c r="E15" s="91"/>
      <c r="F15" s="91"/>
    </row>
    <row r="16" spans="1:6" x14ac:dyDescent="0.2">
      <c r="A16" s="42"/>
      <c r="B16" s="26"/>
      <c r="C16" s="26"/>
      <c r="E16" s="91"/>
      <c r="F16" s="91"/>
    </row>
    <row r="17" spans="1:12" x14ac:dyDescent="0.2">
      <c r="A17" s="26"/>
      <c r="B17" s="26"/>
      <c r="C17" s="27" t="s">
        <v>36</v>
      </c>
      <c r="E17" s="91"/>
      <c r="F17" s="91"/>
    </row>
    <row r="18" spans="1:12" ht="14.25" customHeight="1" x14ac:dyDescent="0.2">
      <c r="B18" s="91"/>
      <c r="C18" s="14" t="s">
        <v>50</v>
      </c>
      <c r="E18" s="91"/>
      <c r="F18" s="91"/>
    </row>
    <row r="19" spans="1:12" ht="14.25" customHeight="1" x14ac:dyDescent="0.25">
      <c r="B19" s="91"/>
      <c r="C19" s="14"/>
      <c r="E19" s="91"/>
      <c r="F19" s="91"/>
      <c r="L19" s="95"/>
    </row>
    <row r="20" spans="1:12" ht="15" x14ac:dyDescent="0.25">
      <c r="C20" s="109" t="s">
        <v>65</v>
      </c>
      <c r="L20" s="95"/>
    </row>
    <row r="21" spans="1:12" ht="15.75" thickBot="1" x14ac:dyDescent="0.3">
      <c r="C21" s="29"/>
      <c r="E21" s="176" t="s">
        <v>64</v>
      </c>
      <c r="F21" s="176"/>
      <c r="L21" s="95"/>
    </row>
    <row r="22" spans="1:12" ht="15" x14ac:dyDescent="0.25">
      <c r="A22" s="31" t="s">
        <v>12</v>
      </c>
      <c r="B22" s="31" t="s">
        <v>6</v>
      </c>
      <c r="C22" s="31" t="s">
        <v>3</v>
      </c>
      <c r="D22" s="31" t="s">
        <v>4</v>
      </c>
      <c r="E22" s="31" t="s">
        <v>9</v>
      </c>
      <c r="F22" s="31" t="s">
        <v>13</v>
      </c>
      <c r="H22" s="121"/>
      <c r="I22" s="121"/>
      <c r="J22" s="121"/>
      <c r="K22" s="121"/>
      <c r="L22" s="125"/>
    </row>
    <row r="23" spans="1:12" ht="15" x14ac:dyDescent="0.25">
      <c r="A23" s="33" t="s">
        <v>5</v>
      </c>
      <c r="B23" s="33"/>
      <c r="C23" s="33" t="s">
        <v>7</v>
      </c>
      <c r="D23" s="33" t="s">
        <v>8</v>
      </c>
      <c r="E23" s="33"/>
      <c r="F23" s="33" t="s">
        <v>41</v>
      </c>
      <c r="H23" s="121"/>
      <c r="I23" s="121"/>
      <c r="J23" s="121"/>
      <c r="K23" s="121"/>
      <c r="L23" s="125"/>
    </row>
    <row r="24" spans="1:12" ht="6.75" customHeight="1" x14ac:dyDescent="0.25">
      <c r="A24" s="17"/>
      <c r="B24" s="35"/>
      <c r="C24" s="89"/>
      <c r="D24" s="20"/>
      <c r="E24" s="19"/>
      <c r="F24" s="23"/>
      <c r="H24" s="126"/>
      <c r="I24" s="121"/>
      <c r="J24" s="121"/>
      <c r="K24" s="121"/>
      <c r="L24" s="125"/>
    </row>
    <row r="25" spans="1:12" ht="15" x14ac:dyDescent="0.25">
      <c r="A25" s="17"/>
      <c r="B25" s="17"/>
      <c r="C25" s="89" t="s">
        <v>15</v>
      </c>
      <c r="D25" s="20"/>
      <c r="E25" s="39"/>
      <c r="F25" s="24"/>
      <c r="H25" s="127"/>
      <c r="I25" s="121"/>
      <c r="J25" s="138"/>
      <c r="K25" s="121"/>
      <c r="L25" s="125"/>
    </row>
    <row r="26" spans="1:12" ht="15" x14ac:dyDescent="0.25">
      <c r="A26" s="17"/>
      <c r="B26" s="17" t="s">
        <v>25</v>
      </c>
      <c r="C26" s="89" t="s">
        <v>32</v>
      </c>
      <c r="D26" s="20"/>
      <c r="E26" s="79">
        <v>179</v>
      </c>
      <c r="F26" s="24"/>
      <c r="H26" s="121"/>
      <c r="I26" s="121"/>
      <c r="J26" s="138"/>
      <c r="K26" s="121"/>
      <c r="L26" s="125"/>
    </row>
    <row r="27" spans="1:12" ht="6.75" customHeight="1" x14ac:dyDescent="0.25">
      <c r="A27" s="17"/>
      <c r="B27" s="21"/>
      <c r="C27" s="89"/>
      <c r="D27" s="20"/>
      <c r="E27" s="64"/>
      <c r="F27" s="24"/>
      <c r="H27" s="121"/>
      <c r="I27" s="121"/>
      <c r="J27" s="138"/>
      <c r="K27" s="121"/>
      <c r="L27" s="125"/>
    </row>
    <row r="28" spans="1:12" ht="13.15" customHeight="1" x14ac:dyDescent="0.25">
      <c r="A28" s="43">
        <v>1</v>
      </c>
      <c r="B28" s="117" t="s">
        <v>233</v>
      </c>
      <c r="C28" s="118" t="s">
        <v>239</v>
      </c>
      <c r="D28" s="20" t="s">
        <v>33</v>
      </c>
      <c r="E28" s="83">
        <v>100</v>
      </c>
      <c r="F28" s="24">
        <v>13.76</v>
      </c>
      <c r="H28" s="121"/>
      <c r="I28" s="128"/>
      <c r="J28" s="129"/>
      <c r="K28" s="121"/>
      <c r="L28" s="125"/>
    </row>
    <row r="29" spans="1:12" ht="16.149999999999999" customHeight="1" x14ac:dyDescent="0.25">
      <c r="A29" s="43">
        <v>2</v>
      </c>
      <c r="B29" s="117" t="s">
        <v>55</v>
      </c>
      <c r="C29" s="118" t="s">
        <v>58</v>
      </c>
      <c r="D29" s="20" t="s">
        <v>33</v>
      </c>
      <c r="E29" s="83">
        <v>79</v>
      </c>
      <c r="F29" s="24">
        <v>13.76</v>
      </c>
      <c r="H29" s="121"/>
      <c r="I29" s="128"/>
      <c r="J29" s="129"/>
      <c r="K29" s="121"/>
      <c r="L29" s="125"/>
    </row>
    <row r="30" spans="1:12" ht="10.5" customHeight="1" x14ac:dyDescent="0.25">
      <c r="A30" s="17"/>
      <c r="B30" s="21"/>
      <c r="C30" s="18"/>
      <c r="D30" s="47"/>
      <c r="E30" s="65"/>
      <c r="F30" s="13"/>
      <c r="G30" s="37"/>
      <c r="H30" s="121"/>
      <c r="I30" s="121"/>
      <c r="J30" s="138"/>
      <c r="K30" s="125"/>
      <c r="L30" s="121"/>
    </row>
    <row r="31" spans="1:12" ht="15" x14ac:dyDescent="0.25">
      <c r="A31" s="17"/>
      <c r="B31" s="35"/>
      <c r="C31" s="89" t="s">
        <v>15</v>
      </c>
      <c r="D31" s="17"/>
      <c r="E31" s="65"/>
      <c r="F31" s="13"/>
      <c r="G31" s="37"/>
      <c r="H31" s="121"/>
      <c r="I31" s="121"/>
      <c r="J31" s="138"/>
      <c r="K31" s="125"/>
      <c r="L31" s="121"/>
    </row>
    <row r="32" spans="1:12" x14ac:dyDescent="0.2">
      <c r="A32" s="17"/>
      <c r="B32" s="17" t="s">
        <v>25</v>
      </c>
      <c r="C32" s="89" t="s">
        <v>47</v>
      </c>
      <c r="D32" s="17"/>
      <c r="E32" s="78">
        <v>493</v>
      </c>
      <c r="F32" s="13"/>
      <c r="G32" s="37"/>
      <c r="H32" s="141"/>
      <c r="I32" s="121"/>
      <c r="J32" s="138"/>
      <c r="K32" s="121"/>
      <c r="L32" s="121"/>
    </row>
    <row r="33" spans="1:12" ht="6.75" customHeight="1" x14ac:dyDescent="0.2">
      <c r="A33" s="17"/>
      <c r="B33" s="21"/>
      <c r="C33" s="89"/>
      <c r="D33" s="20"/>
      <c r="E33" s="65"/>
      <c r="F33" s="115"/>
      <c r="G33" s="37"/>
      <c r="H33" s="131"/>
      <c r="I33" s="121"/>
      <c r="J33" s="138"/>
      <c r="K33" s="121"/>
      <c r="L33" s="121"/>
    </row>
    <row r="34" spans="1:12" ht="15" x14ac:dyDescent="0.2">
      <c r="A34" s="43">
        <v>3</v>
      </c>
      <c r="B34" s="117" t="s">
        <v>60</v>
      </c>
      <c r="C34" s="118" t="s">
        <v>67</v>
      </c>
      <c r="D34" s="20" t="s">
        <v>31</v>
      </c>
      <c r="E34" s="161">
        <v>420</v>
      </c>
      <c r="F34" s="123">
        <v>0.99919999999999998</v>
      </c>
      <c r="G34" s="37"/>
      <c r="H34" s="132"/>
      <c r="I34" s="128"/>
      <c r="J34" s="129"/>
      <c r="K34" s="121"/>
      <c r="L34" s="121"/>
    </row>
    <row r="35" spans="1:12" s="96" customFormat="1" x14ac:dyDescent="0.2">
      <c r="A35" s="162">
        <v>11</v>
      </c>
      <c r="B35" s="162" t="s">
        <v>240</v>
      </c>
      <c r="C35" s="18" t="s">
        <v>10</v>
      </c>
      <c r="D35" s="17"/>
      <c r="E35" s="74"/>
      <c r="F35" s="154" t="s">
        <v>237</v>
      </c>
      <c r="H35" s="121" t="s">
        <v>241</v>
      </c>
      <c r="I35" s="121"/>
      <c r="J35" s="121"/>
      <c r="K35" s="121"/>
      <c r="L35" s="121"/>
    </row>
    <row r="36" spans="1:12" s="96" customFormat="1" x14ac:dyDescent="0.2">
      <c r="A36" s="17"/>
      <c r="B36" s="17"/>
      <c r="C36" s="18"/>
      <c r="D36" s="20"/>
      <c r="E36" s="65"/>
      <c r="F36" s="59"/>
      <c r="H36" s="121"/>
      <c r="I36" s="121"/>
      <c r="J36" s="121"/>
      <c r="K36" s="121"/>
      <c r="L36" s="121"/>
    </row>
    <row r="37" spans="1:12" s="96" customFormat="1" x14ac:dyDescent="0.2">
      <c r="A37" s="17"/>
      <c r="B37" s="17"/>
      <c r="C37" s="158" t="s">
        <v>38</v>
      </c>
      <c r="D37" s="159"/>
      <c r="E37" s="160">
        <v>11</v>
      </c>
      <c r="F37" s="60"/>
      <c r="G37" s="98"/>
      <c r="H37" s="132"/>
      <c r="I37" s="121"/>
      <c r="J37" s="121"/>
      <c r="K37" s="121"/>
      <c r="L37" s="121"/>
    </row>
    <row r="38" spans="1:12" s="96" customFormat="1" ht="15" x14ac:dyDescent="0.2">
      <c r="A38" s="43">
        <v>4</v>
      </c>
      <c r="B38" s="168" t="s">
        <v>231</v>
      </c>
      <c r="C38" s="118" t="s">
        <v>243</v>
      </c>
      <c r="D38" s="114" t="s">
        <v>35</v>
      </c>
      <c r="E38" s="83"/>
      <c r="F38" s="60">
        <v>27.12</v>
      </c>
      <c r="H38" s="133"/>
      <c r="I38" s="128"/>
      <c r="J38" s="121"/>
      <c r="K38" s="142"/>
      <c r="L38" s="121"/>
    </row>
    <row r="39" spans="1:12" x14ac:dyDescent="0.2">
      <c r="A39" s="41"/>
      <c r="B39" s="17"/>
      <c r="C39" s="18"/>
      <c r="D39" s="17"/>
      <c r="E39" s="67"/>
      <c r="F39" s="62"/>
      <c r="G39" s="156"/>
      <c r="H39" s="121"/>
      <c r="I39" s="121"/>
      <c r="J39" s="121"/>
      <c r="K39" s="121"/>
      <c r="L39" s="121"/>
    </row>
    <row r="40" spans="1:12" x14ac:dyDescent="0.2">
      <c r="A40" s="41"/>
      <c r="B40" s="17"/>
      <c r="C40" s="97" t="s">
        <v>54</v>
      </c>
      <c r="D40" s="17"/>
      <c r="E40" s="155"/>
      <c r="F40" s="60"/>
      <c r="H40" s="137"/>
      <c r="I40" s="121"/>
      <c r="J40" s="121"/>
      <c r="K40" s="121"/>
      <c r="L40" s="121"/>
    </row>
    <row r="41" spans="1:12" ht="15" x14ac:dyDescent="0.2">
      <c r="A41" s="167">
        <v>5</v>
      </c>
      <c r="B41" s="168" t="s">
        <v>56</v>
      </c>
      <c r="C41" s="118" t="s">
        <v>242</v>
      </c>
      <c r="D41" s="114" t="s">
        <v>35</v>
      </c>
      <c r="E41" s="155">
        <v>2.9</v>
      </c>
      <c r="F41" s="55">
        <v>7.43</v>
      </c>
      <c r="H41" s="149"/>
      <c r="I41" s="128"/>
      <c r="J41" s="129"/>
      <c r="K41" s="121"/>
      <c r="L41" s="121"/>
    </row>
    <row r="42" spans="1:12" x14ac:dyDescent="0.2">
      <c r="A42" s="17"/>
      <c r="B42" s="21"/>
      <c r="C42" s="18"/>
      <c r="D42" s="47"/>
      <c r="E42" s="67"/>
      <c r="F42" s="61"/>
      <c r="H42" s="121"/>
      <c r="I42" s="121"/>
      <c r="J42" s="121"/>
      <c r="K42" s="121"/>
      <c r="L42" s="121"/>
    </row>
    <row r="43" spans="1:12" x14ac:dyDescent="0.2">
      <c r="A43" s="17"/>
      <c r="B43" s="21"/>
      <c r="C43" s="44" t="s">
        <v>51</v>
      </c>
      <c r="D43" s="47"/>
      <c r="E43" s="77">
        <v>35</v>
      </c>
      <c r="F43" s="61"/>
      <c r="H43" s="133"/>
      <c r="I43" s="121"/>
      <c r="J43" s="121"/>
      <c r="K43" s="121"/>
      <c r="L43" s="121"/>
    </row>
    <row r="44" spans="1:12" ht="15" x14ac:dyDescent="0.2">
      <c r="A44" s="43">
        <v>6</v>
      </c>
      <c r="B44" s="117" t="s">
        <v>34</v>
      </c>
      <c r="C44" s="118" t="s">
        <v>238</v>
      </c>
      <c r="D44" s="165" t="s">
        <v>8</v>
      </c>
      <c r="E44" s="169">
        <v>1</v>
      </c>
      <c r="F44" s="170">
        <v>41.99</v>
      </c>
      <c r="H44" s="121"/>
      <c r="I44" s="128"/>
      <c r="J44" s="129"/>
      <c r="K44" s="121"/>
      <c r="L44" s="121"/>
    </row>
    <row r="45" spans="1:12" x14ac:dyDescent="0.2">
      <c r="A45" s="17"/>
      <c r="B45" s="17"/>
      <c r="C45" s="18"/>
      <c r="D45" s="17"/>
      <c r="E45" s="65"/>
      <c r="F45" s="22"/>
      <c r="H45" s="121"/>
      <c r="I45" s="121"/>
      <c r="J45" s="121"/>
      <c r="K45" s="121"/>
      <c r="L45" s="121"/>
    </row>
    <row r="46" spans="1:12" x14ac:dyDescent="0.2">
      <c r="A46" s="40"/>
      <c r="B46" s="124" t="s">
        <v>24</v>
      </c>
      <c r="C46" s="46" t="s">
        <v>49</v>
      </c>
      <c r="D46" s="17"/>
      <c r="E46" s="78">
        <v>2</v>
      </c>
      <c r="F46" s="22"/>
      <c r="H46" s="121"/>
      <c r="I46" s="121"/>
      <c r="J46" s="121"/>
      <c r="K46" s="121"/>
      <c r="L46" s="121"/>
    </row>
    <row r="47" spans="1:12" ht="15" x14ac:dyDescent="0.25">
      <c r="A47" s="163">
        <v>7</v>
      </c>
      <c r="B47" s="164" t="s">
        <v>235</v>
      </c>
      <c r="C47" s="118" t="s">
        <v>244</v>
      </c>
      <c r="D47" s="165" t="s">
        <v>8</v>
      </c>
      <c r="E47" s="76">
        <v>2</v>
      </c>
      <c r="F47" s="110">
        <v>17.077999999999999</v>
      </c>
      <c r="H47" s="121"/>
      <c r="I47" s="121"/>
      <c r="J47" s="121"/>
      <c r="K47" s="121"/>
      <c r="L47" s="121"/>
    </row>
    <row r="48" spans="1:12" x14ac:dyDescent="0.2">
      <c r="A48" s="163"/>
      <c r="B48" s="43"/>
      <c r="C48" s="166"/>
      <c r="D48" s="165"/>
      <c r="E48" s="65"/>
      <c r="F48" s="22"/>
      <c r="H48" s="121"/>
      <c r="I48" s="121"/>
      <c r="J48" s="121"/>
      <c r="K48" s="121"/>
      <c r="L48" s="121"/>
    </row>
    <row r="49" spans="1:13" x14ac:dyDescent="0.2">
      <c r="A49" s="40"/>
      <c r="B49" s="84"/>
      <c r="C49" s="85"/>
      <c r="D49" s="17"/>
      <c r="E49" s="65"/>
      <c r="F49" s="40"/>
      <c r="H49" s="121"/>
      <c r="I49" s="121"/>
      <c r="J49" s="121"/>
      <c r="K49" s="121"/>
      <c r="L49" s="121"/>
    </row>
    <row r="50" spans="1:13" x14ac:dyDescent="0.2">
      <c r="A50" s="40"/>
      <c r="B50" s="124" t="s">
        <v>24</v>
      </c>
      <c r="C50" s="44" t="s">
        <v>23</v>
      </c>
      <c r="D50" s="17"/>
      <c r="E50" s="68"/>
      <c r="F50" s="1"/>
      <c r="H50" s="133"/>
      <c r="I50" s="121"/>
      <c r="J50" s="121"/>
      <c r="K50" s="121"/>
      <c r="L50" s="121"/>
    </row>
    <row r="51" spans="1:13" x14ac:dyDescent="0.2">
      <c r="A51" s="113"/>
      <c r="B51" s="17" t="s">
        <v>25</v>
      </c>
      <c r="C51" s="38"/>
      <c r="D51" s="17"/>
      <c r="E51" s="157">
        <v>13</v>
      </c>
      <c r="F51" s="4"/>
      <c r="H51" s="121"/>
      <c r="I51" s="121"/>
      <c r="J51" s="121"/>
      <c r="K51" s="121"/>
      <c r="L51" s="121"/>
    </row>
    <row r="52" spans="1:13" ht="15" x14ac:dyDescent="0.2">
      <c r="A52" s="174">
        <v>8</v>
      </c>
      <c r="B52" s="164" t="s">
        <v>236</v>
      </c>
      <c r="C52" s="118" t="s">
        <v>247</v>
      </c>
      <c r="D52" s="17" t="s">
        <v>8</v>
      </c>
      <c r="E52" s="116">
        <v>13</v>
      </c>
      <c r="F52" s="111">
        <v>9.6300000000000008</v>
      </c>
      <c r="H52" s="127"/>
      <c r="I52" s="128"/>
      <c r="J52" s="129"/>
      <c r="K52" s="121"/>
      <c r="L52" s="121"/>
    </row>
    <row r="53" spans="1:13" x14ac:dyDescent="0.2">
      <c r="B53" s="36"/>
      <c r="C53" s="18"/>
      <c r="D53" s="17"/>
      <c r="E53" s="70"/>
      <c r="F53" s="23"/>
      <c r="H53" s="121"/>
      <c r="I53" s="121"/>
      <c r="J53" s="121"/>
      <c r="K53" s="151"/>
      <c r="L53" s="146"/>
      <c r="M53" s="5" t="s">
        <v>59</v>
      </c>
    </row>
    <row r="54" spans="1:13" ht="25.5" x14ac:dyDescent="0.2">
      <c r="B54" s="17"/>
      <c r="C54" s="57" t="s">
        <v>230</v>
      </c>
      <c r="D54" s="17"/>
      <c r="E54" s="71"/>
      <c r="F54" s="3"/>
      <c r="H54" s="133"/>
      <c r="I54" s="121"/>
      <c r="J54" s="121"/>
      <c r="K54" s="151"/>
      <c r="L54" s="121"/>
    </row>
    <row r="55" spans="1:13" ht="15" x14ac:dyDescent="0.25">
      <c r="A55" s="29">
        <v>9</v>
      </c>
      <c r="B55" s="63" t="s">
        <v>232</v>
      </c>
      <c r="C55" s="100" t="s">
        <v>246</v>
      </c>
      <c r="D55" s="17" t="s">
        <v>27</v>
      </c>
      <c r="E55" s="80">
        <v>64</v>
      </c>
      <c r="F55" s="110">
        <v>6.1899999999999997E-2</v>
      </c>
      <c r="H55" s="121"/>
      <c r="I55" s="121"/>
      <c r="J55" s="121"/>
      <c r="K55" s="152"/>
      <c r="L55" s="121"/>
    </row>
    <row r="56" spans="1:13" ht="15" x14ac:dyDescent="0.25">
      <c r="A56" s="171">
        <v>10</v>
      </c>
      <c r="B56" s="172" t="s">
        <v>234</v>
      </c>
      <c r="C56" s="173" t="s">
        <v>245</v>
      </c>
      <c r="D56" s="43" t="s">
        <v>27</v>
      </c>
      <c r="E56" s="80">
        <v>16</v>
      </c>
      <c r="F56" s="112">
        <v>0.12</v>
      </c>
      <c r="H56" s="121"/>
      <c r="I56" s="121"/>
      <c r="J56" s="121"/>
      <c r="K56" s="121"/>
      <c r="L56" s="121"/>
    </row>
    <row r="57" spans="1:13" x14ac:dyDescent="0.2">
      <c r="B57" s="28"/>
      <c r="C57" s="18" t="s">
        <v>10</v>
      </c>
      <c r="D57" s="17"/>
      <c r="E57" s="81">
        <f>+ROUND(SUM(E55:E56),2)</f>
        <v>80</v>
      </c>
      <c r="F57" s="1"/>
      <c r="H57" s="121"/>
      <c r="I57" s="121"/>
      <c r="J57" s="121"/>
      <c r="K57" s="126"/>
      <c r="L57" s="121"/>
    </row>
    <row r="58" spans="1:13" x14ac:dyDescent="0.2">
      <c r="B58" s="1"/>
      <c r="C58" s="2"/>
      <c r="D58" s="1"/>
      <c r="E58" s="103"/>
      <c r="F58" s="1"/>
      <c r="H58" s="121"/>
      <c r="I58" s="121"/>
      <c r="J58" s="121"/>
      <c r="K58" s="121"/>
      <c r="L58" s="121"/>
    </row>
    <row r="59" spans="1:13" x14ac:dyDescent="0.2">
      <c r="B59" s="10"/>
      <c r="C59" s="104"/>
      <c r="D59" s="10"/>
      <c r="E59" s="73"/>
      <c r="F59" s="10"/>
      <c r="H59" s="121"/>
      <c r="I59" s="121"/>
      <c r="J59" s="121"/>
      <c r="K59" s="121"/>
      <c r="L59" s="121"/>
    </row>
    <row r="60" spans="1:13" x14ac:dyDescent="0.2">
      <c r="B60" s="7"/>
      <c r="C60" s="96"/>
      <c r="D60" s="96"/>
      <c r="E60" s="96"/>
      <c r="F60" s="96"/>
      <c r="H60" s="121"/>
      <c r="I60" s="121"/>
      <c r="J60" s="121"/>
      <c r="K60" s="121"/>
      <c r="L60" s="121"/>
    </row>
    <row r="61" spans="1:13" x14ac:dyDescent="0.2">
      <c r="B61" s="96"/>
      <c r="C61" s="175"/>
      <c r="D61" s="175"/>
      <c r="E61" s="175"/>
      <c r="F61" s="175"/>
      <c r="H61" s="121"/>
      <c r="I61" s="121"/>
      <c r="J61" s="121"/>
      <c r="K61" s="121"/>
      <c r="L61" s="121"/>
    </row>
    <row r="62" spans="1:13" x14ac:dyDescent="0.2">
      <c r="C62" s="96"/>
      <c r="D62" s="96"/>
      <c r="E62" s="96"/>
      <c r="F62" s="96"/>
      <c r="H62" s="121"/>
      <c r="I62" s="121"/>
      <c r="J62" s="121"/>
      <c r="K62" s="121"/>
      <c r="L62" s="121"/>
    </row>
    <row r="63" spans="1:13" x14ac:dyDescent="0.2">
      <c r="B63" s="96"/>
      <c r="C63" s="96"/>
      <c r="D63" s="96"/>
      <c r="E63" s="96"/>
      <c r="F63" s="96"/>
      <c r="H63" s="121"/>
      <c r="I63" s="121"/>
      <c r="J63" s="121"/>
      <c r="K63" s="121"/>
      <c r="L63" s="121"/>
    </row>
    <row r="64" spans="1:13" x14ac:dyDescent="0.2">
      <c r="B64" s="96"/>
      <c r="C64" s="106"/>
      <c r="D64" s="107"/>
      <c r="E64" s="96"/>
      <c r="F64" s="105"/>
      <c r="H64" s="121"/>
      <c r="I64" s="121"/>
      <c r="J64" s="121"/>
      <c r="K64" s="121"/>
      <c r="L64" s="121"/>
    </row>
    <row r="65" spans="2:12" x14ac:dyDescent="0.2">
      <c r="B65" s="96"/>
      <c r="C65" s="106"/>
      <c r="D65" s="107"/>
      <c r="E65" s="96"/>
      <c r="F65" s="105"/>
      <c r="H65" s="121"/>
      <c r="I65" s="121"/>
      <c r="J65" s="121"/>
      <c r="K65" s="121"/>
      <c r="L65" s="121"/>
    </row>
    <row r="66" spans="2:12" x14ac:dyDescent="0.2">
      <c r="D66" s="107"/>
      <c r="E66" s="96"/>
      <c r="F66" s="105"/>
      <c r="H66" s="121"/>
      <c r="I66" s="121"/>
      <c r="J66" s="121"/>
      <c r="K66" s="121"/>
      <c r="L66" s="121"/>
    </row>
    <row r="67" spans="2:12" x14ac:dyDescent="0.2">
      <c r="B67" s="30"/>
      <c r="H67" s="121"/>
      <c r="I67" s="121"/>
      <c r="J67" s="121"/>
      <c r="K67" s="121"/>
      <c r="L67" s="121"/>
    </row>
    <row r="68" spans="2:12" x14ac:dyDescent="0.2">
      <c r="B68" s="30"/>
      <c r="H68" s="121"/>
      <c r="I68" s="121"/>
      <c r="J68" s="121"/>
      <c r="K68" s="121"/>
      <c r="L68" s="121"/>
    </row>
    <row r="69" spans="2:12" x14ac:dyDescent="0.2">
      <c r="H69" s="121"/>
      <c r="I69" s="121"/>
      <c r="J69" s="121"/>
      <c r="K69" s="121"/>
      <c r="L69" s="121"/>
    </row>
    <row r="70" spans="2:12" x14ac:dyDescent="0.2">
      <c r="H70" s="121"/>
      <c r="I70" s="121"/>
      <c r="J70" s="121"/>
      <c r="K70" s="121"/>
      <c r="L70" s="121"/>
    </row>
    <row r="71" spans="2:12" x14ac:dyDescent="0.2">
      <c r="H71" s="121"/>
      <c r="I71" s="121"/>
      <c r="J71" s="121"/>
      <c r="K71" s="121"/>
      <c r="L71" s="121"/>
    </row>
    <row r="72" spans="2:12" x14ac:dyDescent="0.2">
      <c r="H72" s="121"/>
      <c r="I72" s="121"/>
      <c r="J72" s="121"/>
      <c r="K72" s="121"/>
      <c r="L72" s="121"/>
    </row>
    <row r="73" spans="2:12" x14ac:dyDescent="0.2">
      <c r="H73" s="121"/>
      <c r="I73" s="121"/>
      <c r="J73" s="121"/>
      <c r="K73" s="121"/>
      <c r="L73" s="121"/>
    </row>
    <row r="74" spans="2:12" x14ac:dyDescent="0.2">
      <c r="H74" s="121"/>
      <c r="I74" s="121"/>
      <c r="J74" s="121"/>
      <c r="K74" s="121"/>
      <c r="L74" s="121"/>
    </row>
    <row r="92" spans="3:6" x14ac:dyDescent="0.2">
      <c r="C92" s="37"/>
    </row>
    <row r="93" spans="3:6" x14ac:dyDescent="0.2">
      <c r="C93" s="37"/>
    </row>
    <row r="94" spans="3:6" x14ac:dyDescent="0.2">
      <c r="C94" s="37"/>
    </row>
    <row r="95" spans="3:6" x14ac:dyDescent="0.2">
      <c r="C95" s="37"/>
    </row>
    <row r="96" spans="3:6" x14ac:dyDescent="0.2">
      <c r="C96" s="37"/>
      <c r="E96" s="37"/>
      <c r="F96" s="37"/>
    </row>
    <row r="97" spans="3:6" x14ac:dyDescent="0.2">
      <c r="C97" s="37"/>
      <c r="E97" s="37"/>
      <c r="F97" s="37"/>
    </row>
    <row r="98" spans="3:6" x14ac:dyDescent="0.2">
      <c r="C98" s="37"/>
      <c r="E98" s="37"/>
      <c r="F98" s="37"/>
    </row>
    <row r="99" spans="3:6" x14ac:dyDescent="0.2">
      <c r="C99" s="37"/>
      <c r="E99" s="37"/>
      <c r="F99" s="37"/>
    </row>
    <row r="100" spans="3:6" x14ac:dyDescent="0.2">
      <c r="C100" s="37"/>
      <c r="E100" s="37"/>
      <c r="F100" s="37"/>
    </row>
    <row r="101" spans="3:6" x14ac:dyDescent="0.2">
      <c r="C101" s="37"/>
      <c r="E101" s="37"/>
      <c r="F101" s="37"/>
    </row>
    <row r="102" spans="3:6" x14ac:dyDescent="0.2">
      <c r="C102" s="37"/>
      <c r="E102" s="37"/>
      <c r="F102" s="37"/>
    </row>
    <row r="103" spans="3:6" x14ac:dyDescent="0.2">
      <c r="C103" s="37"/>
      <c r="E103" s="37"/>
      <c r="F103" s="37"/>
    </row>
    <row r="104" spans="3:6" x14ac:dyDescent="0.2">
      <c r="C104" s="37"/>
      <c r="E104" s="37"/>
      <c r="F104" s="37"/>
    </row>
    <row r="105" spans="3:6" x14ac:dyDescent="0.2">
      <c r="C105" s="37"/>
      <c r="E105" s="37"/>
      <c r="F105" s="37"/>
    </row>
    <row r="106" spans="3:6" x14ac:dyDescent="0.2">
      <c r="E106" s="37"/>
      <c r="F106" s="37"/>
    </row>
    <row r="107" spans="3:6" x14ac:dyDescent="0.2">
      <c r="E107" s="37"/>
      <c r="F107" s="37"/>
    </row>
    <row r="108" spans="3:6" x14ac:dyDescent="0.2">
      <c r="E108" s="37"/>
      <c r="F108" s="37"/>
    </row>
    <row r="109" spans="3:6" x14ac:dyDescent="0.2">
      <c r="E109" s="37"/>
      <c r="F109" s="37"/>
    </row>
    <row r="110" spans="3:6" x14ac:dyDescent="0.2">
      <c r="F110" s="37"/>
    </row>
  </sheetData>
  <mergeCells count="2">
    <mergeCell ref="E21:F21"/>
    <mergeCell ref="C61:F61"/>
  </mergeCells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Akvilė</cp:lastModifiedBy>
  <cp:lastPrinted>2015-10-06T07:39:24Z</cp:lastPrinted>
  <dcterms:created xsi:type="dcterms:W3CDTF">2003-09-03T05:10:25Z</dcterms:created>
  <dcterms:modified xsi:type="dcterms:W3CDTF">2015-10-06T12:35:53Z</dcterms:modified>
</cp:coreProperties>
</file>