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6925"/>
  <workbookPr/>
  <mc:AlternateContent xmlns:mc="http://schemas.openxmlformats.org/markup-compatibility/2006">
    <mc:Choice Requires="x15">
      <x15ac:absPath xmlns:x15ac="http://schemas.microsoft.com/office/spreadsheetml/2010/11/ac" url="H:\Aktai Vizbaro ir Kemežos_2015-16\Vizbaras\2015m\_medz. panaud. avar. situaci. lok\"/>
    </mc:Choice>
  </mc:AlternateContent>
  <bookViews>
    <workbookView xWindow="-75" yWindow="255" windowWidth="13860" windowHeight="9780"/>
  </bookViews>
  <sheets>
    <sheet name="Aktas" sheetId="1" r:id="rId1"/>
    <sheet name="0" sheetId="2" r:id="rId2"/>
  </sheets>
  <definedNames>
    <definedName name="_GoBack" localSheetId="0">Aktas!#REF!</definedName>
  </definedNames>
  <calcPr calcId="171027"/>
</workbook>
</file>

<file path=xl/calcChain.xml><?xml version="1.0" encoding="utf-8"?>
<calcChain xmlns="http://schemas.openxmlformats.org/spreadsheetml/2006/main">
  <c r="H167" i="1" l="1"/>
  <c r="H189" i="1"/>
  <c r="H187" i="1" l="1"/>
  <c r="H188" i="1"/>
  <c r="F133" i="1"/>
  <c r="F52" i="1"/>
  <c r="H190" i="1" l="1"/>
  <c r="F118" i="1"/>
  <c r="H95" i="1"/>
  <c r="H94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57" i="1"/>
  <c r="H132" i="1"/>
  <c r="H122" i="1"/>
  <c r="H123" i="1"/>
  <c r="H124" i="1"/>
  <c r="H125" i="1"/>
  <c r="H126" i="1"/>
  <c r="H127" i="1"/>
  <c r="H128" i="1"/>
  <c r="H129" i="1"/>
  <c r="H130" i="1"/>
  <c r="H131" i="1"/>
  <c r="H121" i="1"/>
  <c r="H158" i="1"/>
  <c r="H183" i="1"/>
  <c r="F184" i="1"/>
  <c r="H177" i="1"/>
  <c r="H176" i="1"/>
  <c r="H175" i="1"/>
  <c r="H174" i="1"/>
  <c r="H173" i="1"/>
  <c r="H180" i="1"/>
  <c r="H179" i="1"/>
  <c r="H178" i="1"/>
  <c r="H172" i="1"/>
  <c r="H171" i="1"/>
  <c r="H182" i="1"/>
  <c r="H181" i="1"/>
  <c r="H96" i="1" l="1"/>
  <c r="H193" i="1"/>
  <c r="F195" i="1" l="1"/>
  <c r="F159" i="1"/>
  <c r="F91" i="1"/>
  <c r="H91" i="1" l="1"/>
  <c r="F163" i="1"/>
  <c r="H42" i="1" l="1"/>
  <c r="H41" i="1"/>
  <c r="H40" i="1"/>
  <c r="H39" i="1"/>
  <c r="H38" i="1"/>
  <c r="H36" i="1"/>
  <c r="H35" i="1"/>
  <c r="H34" i="1"/>
  <c r="H33" i="1"/>
  <c r="H32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37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59" i="1" l="1"/>
  <c r="H133" i="1"/>
  <c r="H118" i="1"/>
  <c r="H168" i="1"/>
  <c r="H169" i="1"/>
  <c r="H170" i="1"/>
  <c r="H37" i="1"/>
  <c r="H43" i="1"/>
  <c r="H44" i="1"/>
  <c r="H45" i="1"/>
  <c r="H46" i="1"/>
  <c r="H47" i="1"/>
  <c r="H48" i="1"/>
  <c r="H49" i="1"/>
  <c r="H50" i="1"/>
  <c r="H51" i="1"/>
  <c r="H52" i="1" l="1"/>
  <c r="H194" i="1"/>
  <c r="H195" i="1" s="1"/>
  <c r="H162" i="1"/>
  <c r="H163" i="1" s="1"/>
  <c r="H184" i="1"/>
  <c r="H198" i="1" s="1"/>
  <c r="H199" i="1" l="1"/>
  <c r="H200" i="1" s="1"/>
</calcChain>
</file>

<file path=xl/sharedStrings.xml><?xml version="1.0" encoding="utf-8"?>
<sst xmlns="http://schemas.openxmlformats.org/spreadsheetml/2006/main" count="468" uniqueCount="197">
  <si>
    <t>UŽSAKOVAS:</t>
  </si>
  <si>
    <t>RANGOVAS:</t>
  </si>
  <si>
    <t>UAB "GRINDA"</t>
  </si>
  <si>
    <t>Darbų</t>
  </si>
  <si>
    <t>Mato</t>
  </si>
  <si>
    <t>Nr.</t>
  </si>
  <si>
    <t>Resursas</t>
  </si>
  <si>
    <t>pavadinimas</t>
  </si>
  <si>
    <t>vnt</t>
  </si>
  <si>
    <t>Kiekis</t>
  </si>
  <si>
    <t>Viso:</t>
  </si>
  <si>
    <t>Įm. PVM kodas LT 201530410, įm. kodas 120153047</t>
  </si>
  <si>
    <t>Eil.</t>
  </si>
  <si>
    <t>Kaina,</t>
  </si>
  <si>
    <t>Viso,</t>
  </si>
  <si>
    <t xml:space="preserve">Naftos produktais užterštų vietų utilizavimas </t>
  </si>
  <si>
    <t>VILNIAUS MIESTO SAVIVALDYBĖS ADMINISTRACIJOS</t>
  </si>
  <si>
    <t>Konstitucijos pr. 3, LT - 03609 Vilnius</t>
  </si>
  <si>
    <t>Įm. kodas 188710061</t>
  </si>
  <si>
    <t xml:space="preserve">Darbus atliko:                                                             </t>
  </si>
  <si>
    <t xml:space="preserve">   15F03</t>
  </si>
  <si>
    <t>IŠ VISO APMOKĖTI</t>
  </si>
  <si>
    <t>A.s.LT 91 7044 0600 0146 3742  AB "SEB bankas"</t>
  </si>
  <si>
    <t>Šulinio g/b dangčio keitimas</t>
  </si>
  <si>
    <t>Prival. pasl.</t>
  </si>
  <si>
    <t>Sąsk. faktūra</t>
  </si>
  <si>
    <t>MIESTO ŪKIO IR TRANSPORTO DEPARTAMENTAS</t>
  </si>
  <si>
    <t>vnt.</t>
  </si>
  <si>
    <t xml:space="preserve">Darbus priėmė:                                                               </t>
  </si>
  <si>
    <t>2011m. gruodžio 29d.</t>
  </si>
  <si>
    <t>Sutartis Nr. A72-2189(3.1.36-UK)</t>
  </si>
  <si>
    <t>kg.</t>
  </si>
  <si>
    <t>skystais absorbentais</t>
  </si>
  <si>
    <t>ltr.</t>
  </si>
  <si>
    <t>VER Nr.721</t>
  </si>
  <si>
    <t>m³</t>
  </si>
  <si>
    <t>Objekto pavadinimas</t>
  </si>
  <si>
    <t>VISO:</t>
  </si>
  <si>
    <t>Duobių ir išplovų užtaisymas dolomitine skalda</t>
  </si>
  <si>
    <t>Eigulių g. 32, LT-03150 Vilnius</t>
  </si>
  <si>
    <t xml:space="preserve">                                                                                       Rimantas Vizbaras</t>
  </si>
  <si>
    <t xml:space="preserve"> Eur</t>
  </si>
  <si>
    <t>Eur</t>
  </si>
  <si>
    <t>2014 m. gruodžio 10 d. Vilniaus miesto savivaldybės tarybos sprendimas Nr. 1-2176</t>
  </si>
  <si>
    <t>2015m. balandžio 23d.</t>
  </si>
  <si>
    <t>Papildomas susitarimas Nr. A72-567/15(3.1.36-AD4)</t>
  </si>
  <si>
    <t>A.s. LT76 7180 3000 1046 7627 AB Šiaulių bankas</t>
  </si>
  <si>
    <t>sausais absorbentais</t>
  </si>
  <si>
    <t>Šulinėlių liukų, trapų keitimas</t>
  </si>
  <si>
    <t>Medžiagos ir mechanizmai, panaudoti avarinių situacijų lokalizavimui</t>
  </si>
  <si>
    <t xml:space="preserve">LN trapų grotelių pakeitimas (naujos platmasinės)  </t>
  </si>
  <si>
    <t>Maišai</t>
  </si>
  <si>
    <t>Duobių ir išplovų užtaisymas smėlio - žvyro mišiniu</t>
  </si>
  <si>
    <t>TR Nr. 051941</t>
  </si>
  <si>
    <t>2010 m. balandžio 28 d. Vilniaus miesto savivaldybės tarybos sprendimas Nr. 1-1515</t>
  </si>
  <si>
    <t>PVM 21%</t>
  </si>
  <si>
    <t xml:space="preserve">                                                               Miesto   avarinės dispečerinės tarnybos vadovas</t>
  </si>
  <si>
    <t>Jeruzalės g. 17</t>
  </si>
  <si>
    <t>Erfurto g. 36</t>
  </si>
  <si>
    <t>Taikos g. / Rygos g. sankryža</t>
  </si>
  <si>
    <t>Gedvydžių g. 35</t>
  </si>
  <si>
    <t>GS 12 Nr. 15698</t>
  </si>
  <si>
    <t>SORB 10007904</t>
  </si>
  <si>
    <t>Kalk. Nr. 20/2014</t>
  </si>
  <si>
    <t>GKG NR. 3780159</t>
  </si>
  <si>
    <t>(0,9992)</t>
  </si>
  <si>
    <t>Nugaišusių gyvūnų 32 vnt. surinkimas ir nuvežimas į Benamių gyvūnų sanitarinę tarnybą</t>
  </si>
  <si>
    <t>Asanavičiūtės g. 38</t>
  </si>
  <si>
    <t>Pramonės g. 67</t>
  </si>
  <si>
    <t>Gerbutavičiaus g. 3</t>
  </si>
  <si>
    <t xml:space="preserve">Ozo g. link Geležinio Vilko g. viaduko </t>
  </si>
  <si>
    <t>Kojelavičiaus g. netoli ,,Botanikos sodo“</t>
  </si>
  <si>
    <t>Vydūno g. 12</t>
  </si>
  <si>
    <t>Meistrų g. 12</t>
  </si>
  <si>
    <t>Papilėnų / Pilaitės pr. sankryža</t>
  </si>
  <si>
    <t>Karklėnų g. 13</t>
  </si>
  <si>
    <t>Siesikų g. (dviračių takas)</t>
  </si>
  <si>
    <t>Sodų g. 22</t>
  </si>
  <si>
    <t xml:space="preserve">Salininkų - Pupinės g. sankryža </t>
  </si>
  <si>
    <t>Kavoliuko g. 16</t>
  </si>
  <si>
    <t>Saulėtekio al. 22A</t>
  </si>
  <si>
    <t xml:space="preserve">Kalnėnų g. 98C </t>
  </si>
  <si>
    <t>Polocko g. 46</t>
  </si>
  <si>
    <t>Tyzenhauzų g. 7A</t>
  </si>
  <si>
    <t>Žolyno g. / Mileišiškių g.</t>
  </si>
  <si>
    <t>Šešuolių g. / Viršuliškių g. sankryža</t>
  </si>
  <si>
    <t>Pelesos g. 17</t>
  </si>
  <si>
    <t xml:space="preserve">V. A. Graičiūno g. 36 </t>
  </si>
  <si>
    <t>P. Žadeikos g. 11</t>
  </si>
  <si>
    <t>A. Strazdelio g.</t>
  </si>
  <si>
    <t xml:space="preserve">S. Batoro g. </t>
  </si>
  <si>
    <t>A. Kojelavičiaus g. 1</t>
  </si>
  <si>
    <t>Architektų g. 68</t>
  </si>
  <si>
    <t>P. Žadeikos g. 9</t>
  </si>
  <si>
    <t>Liepkalnio g. 24</t>
  </si>
  <si>
    <t>Pramonės / Linksmoji sankryža</t>
  </si>
  <si>
    <t>Sakalų g. / Sielių g. sankryža</t>
  </si>
  <si>
    <t>Didlaukio g. 24</t>
  </si>
  <si>
    <t>Pylimo g. 7</t>
  </si>
  <si>
    <t>Keramikų g. 4</t>
  </si>
  <si>
    <t>Miškinių g. po Lazdynų tiltu</t>
  </si>
  <si>
    <t>Tuskulėnų g. 5</t>
  </si>
  <si>
    <t>Gedvydžių g. 13</t>
  </si>
  <si>
    <t>Ozo g. 26</t>
  </si>
  <si>
    <t>A. Jaroševičiaus g. (kylant į kalną)</t>
  </si>
  <si>
    <t>S. Batoro g. 10A</t>
  </si>
  <si>
    <t>O. Milašiaus g. / Antakalnio g. (netoli Lizdeikos st.)</t>
  </si>
  <si>
    <t>Vingio parkas</t>
  </si>
  <si>
    <t>Vilniaus g. 12</t>
  </si>
  <si>
    <t>Pjovimo diskai (metalas)</t>
  </si>
  <si>
    <t>Lentvario g. prie VĮ „Regitra“</t>
  </si>
  <si>
    <t>Ozo g. 41</t>
  </si>
  <si>
    <t>Eišiškių pl. 11</t>
  </si>
  <si>
    <t>Minsko pl. (200 m. iki sankryžos su Liepkalnio g.)</t>
  </si>
  <si>
    <t>Prūsų g.</t>
  </si>
  <si>
    <t>Pramonės g. 203</t>
  </si>
  <si>
    <t>Verkių g. - Popieriaus g. sankryža</t>
  </si>
  <si>
    <t>Ukmergės g. prie „ORLEN“ degalinės</t>
  </si>
  <si>
    <t>L. Giros g. 100</t>
  </si>
  <si>
    <t>V. Druskio g. 2</t>
  </si>
  <si>
    <t>Žirnių g - Liepkalnio g. sankryža</t>
  </si>
  <si>
    <t>P. Žadeikos g. 2</t>
  </si>
  <si>
    <t>Metalo g. 19A</t>
  </si>
  <si>
    <t>Kirtimų g. 51</t>
  </si>
  <si>
    <t>Žaliųjų Ežerų g. prieš Santariškių žiedą</t>
  </si>
  <si>
    <t>Mokslininkų g. 13</t>
  </si>
  <si>
    <t>Traidenio g. 34 / 27</t>
  </si>
  <si>
    <t>Ukmergės g. „ORLEN“ degalinė</t>
  </si>
  <si>
    <t>Jaunystės g. / Kunigiškių g. sankryža</t>
  </si>
  <si>
    <t>P.B. Šivickio g. 13</t>
  </si>
  <si>
    <t>Mileišiškių g. 34</t>
  </si>
  <si>
    <t>Motorų g.</t>
  </si>
  <si>
    <t>Laisvės pr. 67</t>
  </si>
  <si>
    <t xml:space="preserve">A. Kojelavičiaus g. 20 </t>
  </si>
  <si>
    <t>A. Kojelavičiaus g. (prie ,,Nakvynės namų“)</t>
  </si>
  <si>
    <t>S. Stanevičiaus g. 19</t>
  </si>
  <si>
    <t>Parko g. 49</t>
  </si>
  <si>
    <t>Parko g. 29</t>
  </si>
  <si>
    <t>Salininkų g., link Eišiškių pl.</t>
  </si>
  <si>
    <t>Vokiečių g. / Rūdninkų g. sankryža</t>
  </si>
  <si>
    <t>Oslo g., važiuojant link žiedo</t>
  </si>
  <si>
    <t>Pragiedrulių Sodų 2-oji g. 7</t>
  </si>
  <si>
    <t>Fabijoniškių g. 1</t>
  </si>
  <si>
    <t>Raugyklos g. 23</t>
  </si>
  <si>
    <t>Pamėnkalnio g. / Tauro g. sankryža</t>
  </si>
  <si>
    <t>Molėtų pl. / Skersinės g. sankryža</t>
  </si>
  <si>
    <t>Antakalnio g. 54</t>
  </si>
  <si>
    <t>Gabijos g. 83</t>
  </si>
  <si>
    <t>Viršuliškių g. 30</t>
  </si>
  <si>
    <t>Geležinio Vilko g., netoli Pedagoginio žiedo</t>
  </si>
  <si>
    <t>Šiaurės g. / A. Kojelavičiaus g. sankryža</t>
  </si>
  <si>
    <t>Žarijų g. 2</t>
  </si>
  <si>
    <t>Sausio 13-osios g. / Asanavičiūtės g. sankryža</t>
  </si>
  <si>
    <t>Rodūnės kelias 2</t>
  </si>
  <si>
    <t>Pilaitės pr. 1</t>
  </si>
  <si>
    <t>Ateities g. 20</t>
  </si>
  <si>
    <t>Belmonto g. 16</t>
  </si>
  <si>
    <t>Pavilionių g. 43</t>
  </si>
  <si>
    <t>Polocko g. 42A</t>
  </si>
  <si>
    <t>Šešuolių g. (prie pėsčiųjų perėjos)</t>
  </si>
  <si>
    <t>Geležinio Vilko g. (prie Ozo g. viaduko)</t>
  </si>
  <si>
    <t>Savanorių pr. 220A</t>
  </si>
  <si>
    <t>Minsko pl. 14</t>
  </si>
  <si>
    <t>Dariaus ir Girėno g., netoli ,,Porsche“ autosalono</t>
  </si>
  <si>
    <t>Savanorių r. 124</t>
  </si>
  <si>
    <t>J. Jasinskio / Dainavos g. sankryža</t>
  </si>
  <si>
    <t>Laisvės pr. 79</t>
  </si>
  <si>
    <t>Laisvės pr. / Oslo g. sankryža</t>
  </si>
  <si>
    <t>J. Kairiūkščio g. 14</t>
  </si>
  <si>
    <t>Liepyno g. 11</t>
  </si>
  <si>
    <t>Kazliškių g. 5</t>
  </si>
  <si>
    <t>Vaduvos g. 4A</t>
  </si>
  <si>
    <t>Žaliųjų Ežerų g. 1</t>
  </si>
  <si>
    <t>Rinktinės g. 38</t>
  </si>
  <si>
    <t>Gelvonų g. 50A</t>
  </si>
  <si>
    <t>Geležinio Vilko g., link Savanorių pr.</t>
  </si>
  <si>
    <t>Antakalnio g. 84</t>
  </si>
  <si>
    <t>Balstogės g.</t>
  </si>
  <si>
    <t>J. Kairiūkščio g. 8</t>
  </si>
  <si>
    <t>Daukšos g. 7</t>
  </si>
  <si>
    <t>Gudų g. 3</t>
  </si>
  <si>
    <t>Motorų g. 2</t>
  </si>
  <si>
    <t>Geležinio Vilko g. (netoli Pedagoginio žiedo)</t>
  </si>
  <si>
    <t xml:space="preserve">        2015 m. spalio mėn.</t>
  </si>
  <si>
    <t>Panaudotų absorbentų pridavimas utilizavimui</t>
  </si>
  <si>
    <t>Absorbentų priėmimas</t>
  </si>
  <si>
    <t>Lydinčių dokumentų parengimas</t>
  </si>
  <si>
    <t>ATC 008224</t>
  </si>
  <si>
    <t>Atliktų darbų aktas  Nr. 1380 /10</t>
  </si>
  <si>
    <t>SORB 10009367</t>
  </si>
  <si>
    <t>TR Nr. 052655</t>
  </si>
  <si>
    <t>ADP Nr. 027489</t>
  </si>
  <si>
    <t>VP03 Nr. 318568</t>
  </si>
  <si>
    <t xml:space="preserve">PLA1 Nr. 1005454 </t>
  </si>
  <si>
    <t>SS Nr. 19220526391</t>
  </si>
  <si>
    <t>Trapas lietaus vandens surinkimo DM 38x50 (C250)</t>
  </si>
  <si>
    <t>Pirštinės vienkartinės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</si>
</sst>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0.0"/>
    <numFmt numFmtId="165" formatCode="0.00;[Red]0.00"/>
    <numFmt numFmtId="166" formatCode="#,##0.00\ [$€-1];[Red]\-#,##0.00\ [$€-1]"/>
    <numFmt numFmtId="167" formatCode="0.0000"/>
    <numFmt numFmtId="168" formatCode="0.000"/>
  </numFmts>
  <fonts count="20" x14ac:knownFonts="1">
    <font>
      <sz val="10"/>
      <name val="Arial"/>
      <charset val="186"/>
    </font>
    <font>
      <sz val="10"/>
      <name val="Arial"/>
      <family val="2"/>
      <charset val="186"/>
    </font>
    <font>
      <sz val="10"/>
      <name val="Times New Roman"/>
      <family val="1"/>
      <charset val="186"/>
    </font>
    <font>
      <b/>
      <sz val="10"/>
      <name val="Times New Roman"/>
      <family val="1"/>
      <charset val="186"/>
    </font>
    <font>
      <sz val="9"/>
      <name val="Times New Roman"/>
      <family val="1"/>
      <charset val="186"/>
    </font>
    <font>
      <b/>
      <sz val="9"/>
      <name val="Times New Roman"/>
      <family val="1"/>
      <charset val="186"/>
    </font>
    <font>
      <b/>
      <sz val="11"/>
      <name val="Times New Roman"/>
      <family val="1"/>
      <charset val="186"/>
    </font>
    <font>
      <sz val="10"/>
      <color indexed="8"/>
      <name val="Times New Roman"/>
      <family val="1"/>
      <charset val="186"/>
    </font>
    <font>
      <sz val="10"/>
      <color indexed="10"/>
      <name val="Times New Roman"/>
      <family val="1"/>
      <charset val="186"/>
    </font>
    <font>
      <sz val="11"/>
      <name val="Times New Roman"/>
      <family val="1"/>
      <charset val="186"/>
    </font>
    <font>
      <b/>
      <sz val="10"/>
      <color indexed="8"/>
      <name val="Times New Roman"/>
      <family val="1"/>
      <charset val="186"/>
    </font>
    <font>
      <sz val="10"/>
      <color theme="1"/>
      <name val="Times New Roman"/>
      <family val="1"/>
      <charset val="186"/>
    </font>
    <font>
      <sz val="10"/>
      <color rgb="FFFF0000"/>
      <name val="Times New Roman"/>
      <family val="1"/>
      <charset val="186"/>
    </font>
    <font>
      <sz val="10"/>
      <color theme="9" tint="-0.249977111117893"/>
      <name val="Times New Roman"/>
      <family val="1"/>
      <charset val="186"/>
    </font>
    <font>
      <b/>
      <sz val="10"/>
      <color theme="9" tint="-0.249977111117893"/>
      <name val="Times New Roman"/>
      <family val="1"/>
      <charset val="186"/>
    </font>
    <font>
      <sz val="11"/>
      <color theme="1"/>
      <name val="Times New Roman"/>
      <family val="1"/>
      <charset val="186"/>
    </font>
    <font>
      <b/>
      <sz val="10"/>
      <color theme="1"/>
      <name val="Times New Roman"/>
      <family val="1"/>
      <charset val="186"/>
    </font>
    <font>
      <sz val="11"/>
      <color indexed="8"/>
      <name val="Times New Roman"/>
      <family val="1"/>
      <charset val="186"/>
    </font>
    <font>
      <b/>
      <sz val="12"/>
      <name val="Times New Roman"/>
      <family val="1"/>
      <charset val="186"/>
    </font>
    <font>
      <sz val="11.5"/>
      <color rgb="FF222222"/>
      <name val="Times New Roman"/>
      <family val="1"/>
      <charset val="186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36">
    <xf numFmtId="0" fontId="0" fillId="0" borderId="0" xfId="0"/>
    <xf numFmtId="0" fontId="2" fillId="0" borderId="1" xfId="0" applyFont="1" applyBorder="1"/>
    <xf numFmtId="0" fontId="3" fillId="0" borderId="1" xfId="0" applyFont="1" applyBorder="1"/>
    <xf numFmtId="2" fontId="2" fillId="0" borderId="1" xfId="0" applyNumberFormat="1" applyFont="1" applyBorder="1"/>
    <xf numFmtId="2" fontId="3" fillId="0" borderId="1" xfId="0" applyNumberFormat="1" applyFont="1" applyBorder="1"/>
    <xf numFmtId="0" fontId="2" fillId="0" borderId="0" xfId="0" applyFont="1"/>
    <xf numFmtId="0" fontId="4" fillId="0" borderId="0" xfId="2" applyFont="1"/>
    <xf numFmtId="0" fontId="3" fillId="0" borderId="0" xfId="0" applyFont="1" applyBorder="1"/>
    <xf numFmtId="0" fontId="5" fillId="0" borderId="0" xfId="0" applyFont="1" applyAlignment="1">
      <alignment horizontal="left"/>
    </xf>
    <xf numFmtId="2" fontId="3" fillId="0" borderId="1" xfId="0" applyNumberFormat="1" applyFont="1" applyBorder="1" applyAlignment="1">
      <alignment horizontal="right"/>
    </xf>
    <xf numFmtId="0" fontId="2" fillId="0" borderId="2" xfId="0" applyFont="1" applyBorder="1"/>
    <xf numFmtId="2" fontId="3" fillId="0" borderId="2" xfId="0" applyNumberFormat="1" applyFont="1" applyBorder="1"/>
    <xf numFmtId="165" fontId="2" fillId="0" borderId="1" xfId="0" applyNumberFormat="1" applyFont="1" applyBorder="1"/>
    <xf numFmtId="2" fontId="3" fillId="0" borderId="1" xfId="0" applyNumberFormat="1" applyFont="1" applyBorder="1" applyAlignment="1"/>
    <xf numFmtId="0" fontId="6" fillId="0" borderId="0" xfId="0" quotePrefix="1" applyFont="1" applyAlignment="1">
      <alignment horizontal="center"/>
    </xf>
    <xf numFmtId="2" fontId="2" fillId="0" borderId="1" xfId="0" applyNumberFormat="1" applyFont="1" applyBorder="1" applyAlignment="1">
      <alignment horizontal="right"/>
    </xf>
    <xf numFmtId="0" fontId="3" fillId="0" borderId="0" xfId="0" applyFont="1"/>
    <xf numFmtId="0" fontId="2" fillId="0" borderId="1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/>
    <xf numFmtId="2" fontId="2" fillId="0" borderId="4" xfId="0" applyNumberFormat="1" applyFont="1" applyBorder="1"/>
    <xf numFmtId="2" fontId="2" fillId="0" borderId="4" xfId="0" applyNumberFormat="1" applyFont="1" applyBorder="1" applyAlignment="1"/>
    <xf numFmtId="14" fontId="2" fillId="0" borderId="0" xfId="1" applyNumberFormat="1" applyFont="1" applyBorder="1"/>
    <xf numFmtId="0" fontId="2" fillId="0" borderId="0" xfId="1" applyFont="1" applyBorder="1"/>
    <xf numFmtId="0" fontId="2" fillId="0" borderId="0" xfId="1" applyFont="1" applyBorder="1" applyAlignment="1">
      <alignment horizontal="center" vertical="center"/>
    </xf>
    <xf numFmtId="0" fontId="2" fillId="0" borderId="1" xfId="0" applyFont="1" applyBorder="1" applyAlignment="1">
      <alignment horizontal="center" wrapText="1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5" xfId="0" applyFont="1" applyBorder="1" applyAlignment="1">
      <alignment horizontal="center"/>
    </xf>
    <xf numFmtId="2" fontId="2" fillId="0" borderId="5" xfId="0" applyNumberFormat="1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2" fontId="2" fillId="0" borderId="6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2" fontId="2" fillId="0" borderId="0" xfId="0" applyNumberFormat="1" applyFont="1"/>
    <xf numFmtId="0" fontId="8" fillId="0" borderId="1" xfId="0" applyFont="1" applyBorder="1" applyAlignment="1">
      <alignment horizontal="left"/>
    </xf>
    <xf numFmtId="16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top"/>
    </xf>
    <xf numFmtId="0" fontId="7" fillId="0" borderId="0" xfId="0" applyFont="1" applyBorder="1" applyAlignment="1">
      <alignment horizontal="left"/>
    </xf>
    <xf numFmtId="0" fontId="10" fillId="0" borderId="1" xfId="0" applyFont="1" applyBorder="1" applyAlignment="1">
      <alignment horizontal="left"/>
    </xf>
    <xf numFmtId="2" fontId="3" fillId="0" borderId="1" xfId="0" applyNumberFormat="1" applyFont="1" applyFill="1" applyBorder="1" applyAlignment="1">
      <alignment horizontal="right"/>
    </xf>
    <xf numFmtId="0" fontId="10" fillId="0" borderId="1" xfId="0" applyFont="1" applyFill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2" fillId="0" borderId="4" xfId="0" applyFont="1" applyBorder="1" applyAlignment="1">
      <alignment horizontal="right" vertical="center"/>
    </xf>
    <xf numFmtId="2" fontId="2" fillId="0" borderId="1" xfId="0" applyNumberFormat="1" applyFont="1" applyFill="1" applyBorder="1" applyAlignment="1">
      <alignment horizontal="right"/>
    </xf>
    <xf numFmtId="2" fontId="2" fillId="0" borderId="1" xfId="0" applyNumberFormat="1" applyFont="1" applyFill="1" applyBorder="1" applyAlignment="1">
      <alignment horizontal="right" vertical="top"/>
    </xf>
    <xf numFmtId="2" fontId="2" fillId="0" borderId="1" xfId="0" applyNumberFormat="1" applyFont="1" applyFill="1" applyBorder="1" applyAlignment="1">
      <alignment horizontal="right" vertical="center"/>
    </xf>
    <xf numFmtId="2" fontId="3" fillId="0" borderId="1" xfId="0" applyNumberFormat="1" applyFont="1" applyFill="1" applyBorder="1" applyAlignment="1">
      <alignment horizontal="right" vertical="center"/>
    </xf>
    <xf numFmtId="2" fontId="2" fillId="0" borderId="4" xfId="0" applyNumberFormat="1" applyFont="1" applyFill="1" applyBorder="1" applyAlignment="1">
      <alignment vertical="center"/>
    </xf>
    <xf numFmtId="2" fontId="3" fillId="0" borderId="1" xfId="0" applyNumberFormat="1" applyFont="1" applyFill="1" applyBorder="1"/>
    <xf numFmtId="2" fontId="7" fillId="0" borderId="4" xfId="0" applyNumberFormat="1" applyFont="1" applyFill="1" applyBorder="1" applyAlignment="1">
      <alignment horizontal="right" vertical="top"/>
    </xf>
    <xf numFmtId="2" fontId="3" fillId="0" borderId="4" xfId="0" applyNumberFormat="1" applyFont="1" applyFill="1" applyBorder="1" applyAlignment="1">
      <alignment horizontal="right" vertical="center"/>
    </xf>
    <xf numFmtId="0" fontId="10" fillId="0" borderId="1" xfId="0" applyFont="1" applyBorder="1" applyAlignment="1">
      <alignment horizontal="left" wrapText="1"/>
    </xf>
    <xf numFmtId="0" fontId="10" fillId="0" borderId="4" xfId="0" applyFont="1" applyBorder="1" applyAlignment="1">
      <alignment horizontal="right"/>
    </xf>
    <xf numFmtId="2" fontId="7" fillId="0" borderId="4" xfId="0" applyNumberFormat="1" applyFont="1" applyFill="1" applyBorder="1" applyAlignment="1">
      <alignment horizontal="center" vertical="center"/>
    </xf>
    <xf numFmtId="2" fontId="3" fillId="0" borderId="4" xfId="0" applyNumberFormat="1" applyFont="1" applyFill="1" applyBorder="1"/>
    <xf numFmtId="2" fontId="3" fillId="0" borderId="0" xfId="0" applyNumberFormat="1" applyFont="1" applyFill="1" applyBorder="1"/>
    <xf numFmtId="164" fontId="13" fillId="0" borderId="1" xfId="0" applyNumberFormat="1" applyFont="1" applyBorder="1" applyAlignment="1">
      <alignment horizontal="center" vertical="center"/>
    </xf>
    <xf numFmtId="2" fontId="14" fillId="0" borderId="1" xfId="0" applyNumberFormat="1" applyFont="1" applyBorder="1" applyAlignment="1">
      <alignment horizontal="center" vertical="center"/>
    </xf>
    <xf numFmtId="2" fontId="13" fillId="0" borderId="1" xfId="0" applyNumberFormat="1" applyFont="1" applyBorder="1" applyAlignment="1">
      <alignment horizontal="center" vertical="center" wrapText="1"/>
    </xf>
    <xf numFmtId="165" fontId="14" fillId="0" borderId="1" xfId="0" applyNumberFormat="1" applyFont="1" applyFill="1" applyBorder="1" applyAlignment="1">
      <alignment horizontal="center" vertical="center"/>
    </xf>
    <xf numFmtId="2" fontId="13" fillId="0" borderId="1" xfId="0" applyNumberFormat="1" applyFont="1" applyBorder="1" applyAlignment="1">
      <alignment horizontal="right"/>
    </xf>
    <xf numFmtId="2" fontId="14" fillId="0" borderId="1" xfId="0" applyNumberFormat="1" applyFont="1" applyBorder="1"/>
    <xf numFmtId="164" fontId="14" fillId="0" borderId="1" xfId="0" applyNumberFormat="1" applyFont="1" applyBorder="1" applyAlignment="1">
      <alignment horizontal="center" vertical="center"/>
    </xf>
    <xf numFmtId="2" fontId="13" fillId="0" borderId="1" xfId="0" applyNumberFormat="1" applyFont="1" applyBorder="1"/>
    <xf numFmtId="164" fontId="14" fillId="0" borderId="1" xfId="0" applyNumberFormat="1" applyFont="1" applyBorder="1"/>
    <xf numFmtId="0" fontId="13" fillId="0" borderId="2" xfId="0" applyFont="1" applyBorder="1"/>
    <xf numFmtId="2" fontId="3" fillId="0" borderId="1" xfId="0" applyNumberFormat="1" applyFont="1" applyBorder="1" applyAlignment="1">
      <alignment horizontal="center" vertical="center"/>
    </xf>
    <xf numFmtId="165" fontId="3" fillId="0" borderId="1" xfId="0" applyNumberFormat="1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wrapText="1"/>
    </xf>
    <xf numFmtId="165" fontId="16" fillId="0" borderId="1" xfId="0" applyNumberFormat="1" applyFont="1" applyFill="1" applyBorder="1" applyAlignment="1">
      <alignment horizontal="center" vertical="center"/>
    </xf>
    <xf numFmtId="2" fontId="16" fillId="0" borderId="1" xfId="0" applyNumberFormat="1" applyFont="1" applyBorder="1" applyAlignment="1">
      <alignment horizontal="center" vertical="center"/>
    </xf>
    <xf numFmtId="164" fontId="16" fillId="0" borderId="1" xfId="0" applyNumberFormat="1" applyFont="1" applyBorder="1" applyAlignment="1">
      <alignment horizontal="center" vertical="center"/>
    </xf>
    <xf numFmtId="165" fontId="11" fillId="0" borderId="0" xfId="0" applyNumberFormat="1" applyFont="1" applyFill="1" applyBorder="1" applyAlignment="1">
      <alignment horizontal="center"/>
    </xf>
    <xf numFmtId="164" fontId="16" fillId="0" borderId="1" xfId="0" applyNumberFormat="1" applyFont="1" applyBorder="1" applyAlignment="1">
      <alignment horizontal="center"/>
    </xf>
    <xf numFmtId="0" fontId="12" fillId="0" borderId="0" xfId="0" applyFont="1" applyAlignment="1">
      <alignment horizontal="right"/>
    </xf>
    <xf numFmtId="0" fontId="9" fillId="0" borderId="1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top"/>
    </xf>
    <xf numFmtId="0" fontId="9" fillId="0" borderId="1" xfId="0" applyFont="1" applyBorder="1" applyAlignment="1">
      <alignment vertical="center" wrapText="1"/>
    </xf>
    <xf numFmtId="0" fontId="11" fillId="0" borderId="3" xfId="0" applyFont="1" applyBorder="1" applyAlignment="1">
      <alignment horizontal="center"/>
    </xf>
    <xf numFmtId="0" fontId="10" fillId="0" borderId="1" xfId="0" applyFont="1" applyFill="1" applyBorder="1" applyAlignment="1">
      <alignment horizontal="left"/>
    </xf>
    <xf numFmtId="0" fontId="3" fillId="0" borderId="0" xfId="0" applyFont="1" applyAlignment="1"/>
    <xf numFmtId="0" fontId="4" fillId="0" borderId="0" xfId="0" applyFont="1"/>
    <xf numFmtId="2" fontId="4" fillId="0" borderId="0" xfId="0" applyNumberFormat="1" applyFont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Border="1"/>
    <xf numFmtId="0" fontId="2" fillId="0" borderId="0" xfId="0" applyFont="1" applyBorder="1" applyAlignment="1">
      <alignment horizontal="right"/>
    </xf>
    <xf numFmtId="166" fontId="12" fillId="0" borderId="0" xfId="0" applyNumberFormat="1" applyFont="1" applyBorder="1" applyAlignment="1">
      <alignment horizontal="right"/>
    </xf>
    <xf numFmtId="0" fontId="17" fillId="0" borderId="1" xfId="0" applyFont="1" applyBorder="1" applyAlignment="1">
      <alignment horizontal="left" wrapText="1"/>
    </xf>
    <xf numFmtId="0" fontId="17" fillId="0" borderId="1" xfId="0" applyFont="1" applyBorder="1" applyAlignment="1">
      <alignment horizontal="left"/>
    </xf>
    <xf numFmtId="164" fontId="13" fillId="0" borderId="1" xfId="0" applyNumberFormat="1" applyFont="1" applyBorder="1"/>
    <xf numFmtId="0" fontId="13" fillId="0" borderId="1" xfId="0" applyFont="1" applyBorder="1"/>
    <xf numFmtId="0" fontId="3" fillId="0" borderId="2" xfId="0" applyFont="1" applyBorder="1" applyAlignment="1">
      <alignment horizontal="left"/>
    </xf>
    <xf numFmtId="2" fontId="2" fillId="0" borderId="0" xfId="0" applyNumberFormat="1" applyFont="1" applyBorder="1"/>
    <xf numFmtId="0" fontId="2" fillId="0" borderId="0" xfId="0" applyFont="1" applyBorder="1" applyAlignment="1">
      <alignment horizontal="left"/>
    </xf>
    <xf numFmtId="0" fontId="8" fillId="0" borderId="0" xfId="0" applyFont="1" applyBorder="1"/>
    <xf numFmtId="0" fontId="11" fillId="0" borderId="3" xfId="0" applyFont="1" applyBorder="1" applyAlignment="1">
      <alignment horizontal="center" vertical="top"/>
    </xf>
    <xf numFmtId="2" fontId="11" fillId="0" borderId="1" xfId="0" applyNumberFormat="1" applyFont="1" applyBorder="1" applyAlignment="1">
      <alignment horizontal="right" vertical="center"/>
    </xf>
    <xf numFmtId="2" fontId="11" fillId="0" borderId="4" xfId="0" applyNumberFormat="1" applyFont="1" applyBorder="1" applyAlignment="1">
      <alignment horizontal="right" vertical="center"/>
    </xf>
    <xf numFmtId="0" fontId="11" fillId="0" borderId="1" xfId="0" applyFont="1" applyBorder="1" applyAlignment="1">
      <alignment horizontal="right" vertical="center"/>
    </xf>
    <xf numFmtId="2" fontId="3" fillId="0" borderId="4" xfId="0" applyNumberFormat="1" applyFont="1" applyBorder="1" applyAlignment="1"/>
    <xf numFmtId="0" fontId="9" fillId="0" borderId="4" xfId="0" applyFont="1" applyBorder="1" applyAlignment="1">
      <alignment horizontal="center" vertical="center" wrapText="1"/>
    </xf>
    <xf numFmtId="0" fontId="2" fillId="0" borderId="0" xfId="0" applyFont="1" applyFill="1" applyBorder="1"/>
    <xf numFmtId="0" fontId="10" fillId="0" borderId="3" xfId="0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2" fontId="2" fillId="0" borderId="4" xfId="0" applyNumberFormat="1" applyFont="1" applyBorder="1" applyAlignment="1">
      <alignment horizontal="center"/>
    </xf>
    <xf numFmtId="0" fontId="3" fillId="0" borderId="0" xfId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top"/>
    </xf>
    <xf numFmtId="0" fontId="9" fillId="0" borderId="1" xfId="0" applyFont="1" applyBorder="1"/>
    <xf numFmtId="0" fontId="19" fillId="0" borderId="1" xfId="0" applyFont="1" applyBorder="1" applyAlignment="1">
      <alignment vertical="center" wrapText="1"/>
    </xf>
    <xf numFmtId="0" fontId="16" fillId="0" borderId="1" xfId="0" applyFont="1" applyBorder="1" applyAlignment="1">
      <alignment horizontal="left"/>
    </xf>
    <xf numFmtId="168" fontId="11" fillId="0" borderId="4" xfId="0" applyNumberFormat="1" applyFont="1" applyBorder="1" applyAlignment="1"/>
    <xf numFmtId="0" fontId="15" fillId="0" borderId="1" xfId="0" applyFont="1" applyBorder="1" applyAlignment="1">
      <alignment horizontal="center" vertical="center" wrapText="1"/>
    </xf>
    <xf numFmtId="2" fontId="2" fillId="0" borderId="4" xfId="0" applyNumberFormat="1" applyFont="1" applyBorder="1" applyAlignment="1">
      <alignment vertical="center"/>
    </xf>
    <xf numFmtId="0" fontId="16" fillId="0" borderId="1" xfId="0" applyFont="1" applyFill="1" applyBorder="1" applyAlignment="1">
      <alignment horizontal="left"/>
    </xf>
    <xf numFmtId="0" fontId="9" fillId="0" borderId="1" xfId="0" applyFont="1" applyBorder="1" applyAlignment="1">
      <alignment horizontal="left" vertical="top" wrapText="1"/>
    </xf>
    <xf numFmtId="2" fontId="2" fillId="0" borderId="4" xfId="0" applyNumberFormat="1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right" vertical="top"/>
    </xf>
    <xf numFmtId="0" fontId="6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center" vertical="top" wrapText="1"/>
    </xf>
    <xf numFmtId="2" fontId="2" fillId="0" borderId="4" xfId="0" applyNumberFormat="1" applyFont="1" applyBorder="1" applyAlignment="1">
      <alignment vertical="top"/>
    </xf>
    <xf numFmtId="2" fontId="3" fillId="0" borderId="1" xfId="0" applyNumberFormat="1" applyFont="1" applyBorder="1" applyAlignment="1">
      <alignment horizontal="right" vertical="top"/>
    </xf>
    <xf numFmtId="0" fontId="16" fillId="0" borderId="0" xfId="0" applyFont="1" applyAlignment="1">
      <alignment horizontal="center"/>
    </xf>
    <xf numFmtId="0" fontId="11" fillId="0" borderId="1" xfId="0" applyFont="1" applyBorder="1" applyAlignment="1">
      <alignment horizontal="center" wrapText="1"/>
    </xf>
    <xf numFmtId="167" fontId="11" fillId="0" borderId="1" xfId="0" applyNumberFormat="1" applyFont="1" applyBorder="1" applyAlignment="1">
      <alignment horizontal="right" vertical="center"/>
    </xf>
    <xf numFmtId="0" fontId="11" fillId="0" borderId="3" xfId="0" applyFont="1" applyBorder="1" applyAlignment="1">
      <alignment horizontal="center" wrapText="1"/>
    </xf>
    <xf numFmtId="165" fontId="14" fillId="0" borderId="4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left"/>
    </xf>
    <xf numFmtId="0" fontId="2" fillId="0" borderId="0" xfId="0" applyFont="1" applyBorder="1" applyAlignment="1">
      <alignment horizontal="center" vertical="top"/>
    </xf>
    <xf numFmtId="0" fontId="2" fillId="0" borderId="7" xfId="0" applyFont="1" applyBorder="1" applyAlignment="1">
      <alignment horizontal="left"/>
    </xf>
    <xf numFmtId="0" fontId="18" fillId="0" borderId="0" xfId="0" quotePrefix="1" applyFont="1" applyAlignment="1">
      <alignment horizontal="center"/>
    </xf>
  </cellXfs>
  <cellStyles count="3">
    <cellStyle name="Įprastas" xfId="0" builtinId="0"/>
    <cellStyle name="Normal_Sheet1" xfId="1"/>
    <cellStyle name="Normal_Sheet1_1" xfId="2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142875</xdr:colOff>
      <xdr:row>1</xdr:row>
      <xdr:rowOff>0</xdr:rowOff>
    </xdr:from>
    <xdr:to>
      <xdr:col>4</xdr:col>
      <xdr:colOff>142875</xdr:colOff>
      <xdr:row>1</xdr:row>
      <xdr:rowOff>0</xdr:rowOff>
    </xdr:to>
    <xdr:sp macro="" textlink="">
      <xdr:nvSpPr>
        <xdr:cNvPr id="372866" name="Line 1"/>
        <xdr:cNvSpPr>
          <a:spLocks noChangeShapeType="1"/>
        </xdr:cNvSpPr>
      </xdr:nvSpPr>
      <xdr:spPr bwMode="auto">
        <a:xfrm>
          <a:off x="4943475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142875</xdr:colOff>
      <xdr:row>1</xdr:row>
      <xdr:rowOff>0</xdr:rowOff>
    </xdr:from>
    <xdr:to>
      <xdr:col>4</xdr:col>
      <xdr:colOff>142875</xdr:colOff>
      <xdr:row>1</xdr:row>
      <xdr:rowOff>0</xdr:rowOff>
    </xdr:to>
    <xdr:sp macro="" textlink="">
      <xdr:nvSpPr>
        <xdr:cNvPr id="372867" name="Line 2"/>
        <xdr:cNvSpPr>
          <a:spLocks noChangeShapeType="1"/>
        </xdr:cNvSpPr>
      </xdr:nvSpPr>
      <xdr:spPr bwMode="auto">
        <a:xfrm>
          <a:off x="4943475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1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372868" name="Line 3"/>
        <xdr:cNvSpPr>
          <a:spLocks noChangeShapeType="1"/>
        </xdr:cNvSpPr>
      </xdr:nvSpPr>
      <xdr:spPr bwMode="auto">
        <a:xfrm>
          <a:off x="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142875</xdr:colOff>
      <xdr:row>1</xdr:row>
      <xdr:rowOff>0</xdr:rowOff>
    </xdr:from>
    <xdr:to>
      <xdr:col>4</xdr:col>
      <xdr:colOff>142875</xdr:colOff>
      <xdr:row>1</xdr:row>
      <xdr:rowOff>0</xdr:rowOff>
    </xdr:to>
    <xdr:sp macro="" textlink="">
      <xdr:nvSpPr>
        <xdr:cNvPr id="372869" name="Line 4"/>
        <xdr:cNvSpPr>
          <a:spLocks noChangeShapeType="1"/>
        </xdr:cNvSpPr>
      </xdr:nvSpPr>
      <xdr:spPr bwMode="auto">
        <a:xfrm>
          <a:off x="4943475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142875</xdr:colOff>
      <xdr:row>1</xdr:row>
      <xdr:rowOff>0</xdr:rowOff>
    </xdr:from>
    <xdr:to>
      <xdr:col>4</xdr:col>
      <xdr:colOff>142875</xdr:colOff>
      <xdr:row>1</xdr:row>
      <xdr:rowOff>0</xdr:rowOff>
    </xdr:to>
    <xdr:sp macro="" textlink="">
      <xdr:nvSpPr>
        <xdr:cNvPr id="372870" name="Line 5"/>
        <xdr:cNvSpPr>
          <a:spLocks noChangeShapeType="1"/>
        </xdr:cNvSpPr>
      </xdr:nvSpPr>
      <xdr:spPr bwMode="auto">
        <a:xfrm>
          <a:off x="4943475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142875</xdr:colOff>
      <xdr:row>1</xdr:row>
      <xdr:rowOff>0</xdr:rowOff>
    </xdr:from>
    <xdr:to>
      <xdr:col>4</xdr:col>
      <xdr:colOff>142875</xdr:colOff>
      <xdr:row>1</xdr:row>
      <xdr:rowOff>0</xdr:rowOff>
    </xdr:to>
    <xdr:sp macro="" textlink="">
      <xdr:nvSpPr>
        <xdr:cNvPr id="372871" name="Line 6"/>
        <xdr:cNvSpPr>
          <a:spLocks noChangeShapeType="1"/>
        </xdr:cNvSpPr>
      </xdr:nvSpPr>
      <xdr:spPr bwMode="auto">
        <a:xfrm>
          <a:off x="4943475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142875</xdr:colOff>
      <xdr:row>1</xdr:row>
      <xdr:rowOff>0</xdr:rowOff>
    </xdr:from>
    <xdr:to>
      <xdr:col>4</xdr:col>
      <xdr:colOff>142875</xdr:colOff>
      <xdr:row>1</xdr:row>
      <xdr:rowOff>0</xdr:rowOff>
    </xdr:to>
    <xdr:sp macro="" textlink="">
      <xdr:nvSpPr>
        <xdr:cNvPr id="372872" name="Line 7"/>
        <xdr:cNvSpPr>
          <a:spLocks noChangeShapeType="1"/>
        </xdr:cNvSpPr>
      </xdr:nvSpPr>
      <xdr:spPr bwMode="auto">
        <a:xfrm>
          <a:off x="4943475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142875</xdr:colOff>
      <xdr:row>1</xdr:row>
      <xdr:rowOff>0</xdr:rowOff>
    </xdr:from>
    <xdr:to>
      <xdr:col>4</xdr:col>
      <xdr:colOff>142875</xdr:colOff>
      <xdr:row>1</xdr:row>
      <xdr:rowOff>0</xdr:rowOff>
    </xdr:to>
    <xdr:sp macro="" textlink="">
      <xdr:nvSpPr>
        <xdr:cNvPr id="372873" name="Line 8"/>
        <xdr:cNvSpPr>
          <a:spLocks noChangeShapeType="1"/>
        </xdr:cNvSpPr>
      </xdr:nvSpPr>
      <xdr:spPr bwMode="auto">
        <a:xfrm>
          <a:off x="4943475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142875</xdr:colOff>
      <xdr:row>1</xdr:row>
      <xdr:rowOff>0</xdr:rowOff>
    </xdr:from>
    <xdr:to>
      <xdr:col>4</xdr:col>
      <xdr:colOff>142875</xdr:colOff>
      <xdr:row>1</xdr:row>
      <xdr:rowOff>0</xdr:rowOff>
    </xdr:to>
    <xdr:sp macro="" textlink="">
      <xdr:nvSpPr>
        <xdr:cNvPr id="372874" name="Line 9"/>
        <xdr:cNvSpPr>
          <a:spLocks noChangeShapeType="1"/>
        </xdr:cNvSpPr>
      </xdr:nvSpPr>
      <xdr:spPr bwMode="auto">
        <a:xfrm>
          <a:off x="4943475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142875</xdr:colOff>
      <xdr:row>2</xdr:row>
      <xdr:rowOff>0</xdr:rowOff>
    </xdr:from>
    <xdr:to>
      <xdr:col>4</xdr:col>
      <xdr:colOff>142875</xdr:colOff>
      <xdr:row>2</xdr:row>
      <xdr:rowOff>0</xdr:rowOff>
    </xdr:to>
    <xdr:sp macro="" textlink="">
      <xdr:nvSpPr>
        <xdr:cNvPr id="372875" name="Line 12"/>
        <xdr:cNvSpPr>
          <a:spLocks noChangeShapeType="1"/>
        </xdr:cNvSpPr>
      </xdr:nvSpPr>
      <xdr:spPr bwMode="auto">
        <a:xfrm>
          <a:off x="4943475" y="1619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142875</xdr:colOff>
      <xdr:row>1</xdr:row>
      <xdr:rowOff>0</xdr:rowOff>
    </xdr:from>
    <xdr:to>
      <xdr:col>4</xdr:col>
      <xdr:colOff>142875</xdr:colOff>
      <xdr:row>1</xdr:row>
      <xdr:rowOff>0</xdr:rowOff>
    </xdr:to>
    <xdr:sp macro="" textlink="">
      <xdr:nvSpPr>
        <xdr:cNvPr id="372876" name="Line 13"/>
        <xdr:cNvSpPr>
          <a:spLocks noChangeShapeType="1"/>
        </xdr:cNvSpPr>
      </xdr:nvSpPr>
      <xdr:spPr bwMode="auto">
        <a:xfrm>
          <a:off x="4943475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142875</xdr:colOff>
      <xdr:row>1</xdr:row>
      <xdr:rowOff>0</xdr:rowOff>
    </xdr:from>
    <xdr:to>
      <xdr:col>4</xdr:col>
      <xdr:colOff>142875</xdr:colOff>
      <xdr:row>1</xdr:row>
      <xdr:rowOff>0</xdr:rowOff>
    </xdr:to>
    <xdr:sp macro="" textlink="">
      <xdr:nvSpPr>
        <xdr:cNvPr id="372877" name="Line 14"/>
        <xdr:cNvSpPr>
          <a:spLocks noChangeShapeType="1"/>
        </xdr:cNvSpPr>
      </xdr:nvSpPr>
      <xdr:spPr bwMode="auto">
        <a:xfrm>
          <a:off x="4943475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142875</xdr:colOff>
      <xdr:row>1</xdr:row>
      <xdr:rowOff>0</xdr:rowOff>
    </xdr:from>
    <xdr:to>
      <xdr:col>4</xdr:col>
      <xdr:colOff>142875</xdr:colOff>
      <xdr:row>1</xdr:row>
      <xdr:rowOff>0</xdr:rowOff>
    </xdr:to>
    <xdr:sp macro="" textlink="">
      <xdr:nvSpPr>
        <xdr:cNvPr id="372878" name="Line 15"/>
        <xdr:cNvSpPr>
          <a:spLocks noChangeShapeType="1"/>
        </xdr:cNvSpPr>
      </xdr:nvSpPr>
      <xdr:spPr bwMode="auto">
        <a:xfrm>
          <a:off x="4943475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142875</xdr:colOff>
      <xdr:row>1</xdr:row>
      <xdr:rowOff>0</xdr:rowOff>
    </xdr:from>
    <xdr:to>
      <xdr:col>4</xdr:col>
      <xdr:colOff>142875</xdr:colOff>
      <xdr:row>1</xdr:row>
      <xdr:rowOff>0</xdr:rowOff>
    </xdr:to>
    <xdr:sp macro="" textlink="">
      <xdr:nvSpPr>
        <xdr:cNvPr id="372879" name="Line 16"/>
        <xdr:cNvSpPr>
          <a:spLocks noChangeShapeType="1"/>
        </xdr:cNvSpPr>
      </xdr:nvSpPr>
      <xdr:spPr bwMode="auto">
        <a:xfrm>
          <a:off x="4943475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142875</xdr:colOff>
      <xdr:row>1</xdr:row>
      <xdr:rowOff>0</xdr:rowOff>
    </xdr:from>
    <xdr:to>
      <xdr:col>4</xdr:col>
      <xdr:colOff>142875</xdr:colOff>
      <xdr:row>1</xdr:row>
      <xdr:rowOff>0</xdr:rowOff>
    </xdr:to>
    <xdr:sp macro="" textlink="">
      <xdr:nvSpPr>
        <xdr:cNvPr id="372880" name="Line 17"/>
        <xdr:cNvSpPr>
          <a:spLocks noChangeShapeType="1"/>
        </xdr:cNvSpPr>
      </xdr:nvSpPr>
      <xdr:spPr bwMode="auto">
        <a:xfrm>
          <a:off x="4943475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142875</xdr:colOff>
      <xdr:row>200</xdr:row>
      <xdr:rowOff>0</xdr:rowOff>
    </xdr:from>
    <xdr:to>
      <xdr:col>4</xdr:col>
      <xdr:colOff>142875</xdr:colOff>
      <xdr:row>200</xdr:row>
      <xdr:rowOff>0</xdr:rowOff>
    </xdr:to>
    <xdr:sp macro="" textlink="">
      <xdr:nvSpPr>
        <xdr:cNvPr id="372881" name="Line 22"/>
        <xdr:cNvSpPr>
          <a:spLocks noChangeShapeType="1"/>
        </xdr:cNvSpPr>
      </xdr:nvSpPr>
      <xdr:spPr bwMode="auto">
        <a:xfrm>
          <a:off x="4943475" y="432530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142875</xdr:colOff>
      <xdr:row>1</xdr:row>
      <xdr:rowOff>0</xdr:rowOff>
    </xdr:from>
    <xdr:to>
      <xdr:col>4</xdr:col>
      <xdr:colOff>142875</xdr:colOff>
      <xdr:row>1</xdr:row>
      <xdr:rowOff>0</xdr:rowOff>
    </xdr:to>
    <xdr:sp macro="" textlink="">
      <xdr:nvSpPr>
        <xdr:cNvPr id="372882" name="Line 23"/>
        <xdr:cNvSpPr>
          <a:spLocks noChangeShapeType="1"/>
        </xdr:cNvSpPr>
      </xdr:nvSpPr>
      <xdr:spPr bwMode="auto">
        <a:xfrm>
          <a:off x="4943475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142875</xdr:colOff>
      <xdr:row>1</xdr:row>
      <xdr:rowOff>0</xdr:rowOff>
    </xdr:from>
    <xdr:to>
      <xdr:col>4</xdr:col>
      <xdr:colOff>142875</xdr:colOff>
      <xdr:row>1</xdr:row>
      <xdr:rowOff>0</xdr:rowOff>
    </xdr:to>
    <xdr:sp macro="" textlink="">
      <xdr:nvSpPr>
        <xdr:cNvPr id="372883" name="Line 24"/>
        <xdr:cNvSpPr>
          <a:spLocks noChangeShapeType="1"/>
        </xdr:cNvSpPr>
      </xdr:nvSpPr>
      <xdr:spPr bwMode="auto">
        <a:xfrm>
          <a:off x="4943475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142875</xdr:colOff>
      <xdr:row>1</xdr:row>
      <xdr:rowOff>0</xdr:rowOff>
    </xdr:from>
    <xdr:to>
      <xdr:col>4</xdr:col>
      <xdr:colOff>142875</xdr:colOff>
      <xdr:row>1</xdr:row>
      <xdr:rowOff>0</xdr:rowOff>
    </xdr:to>
    <xdr:sp macro="" textlink="">
      <xdr:nvSpPr>
        <xdr:cNvPr id="372884" name="Line 25"/>
        <xdr:cNvSpPr>
          <a:spLocks noChangeShapeType="1"/>
        </xdr:cNvSpPr>
      </xdr:nvSpPr>
      <xdr:spPr bwMode="auto">
        <a:xfrm>
          <a:off x="4943475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142875</xdr:colOff>
      <xdr:row>1</xdr:row>
      <xdr:rowOff>0</xdr:rowOff>
    </xdr:from>
    <xdr:to>
      <xdr:col>4</xdr:col>
      <xdr:colOff>142875</xdr:colOff>
      <xdr:row>1</xdr:row>
      <xdr:rowOff>0</xdr:rowOff>
    </xdr:to>
    <xdr:sp macro="" textlink="">
      <xdr:nvSpPr>
        <xdr:cNvPr id="372885" name="Line 26"/>
        <xdr:cNvSpPr>
          <a:spLocks noChangeShapeType="1"/>
        </xdr:cNvSpPr>
      </xdr:nvSpPr>
      <xdr:spPr bwMode="auto">
        <a:xfrm>
          <a:off x="4943475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142875</xdr:colOff>
      <xdr:row>1</xdr:row>
      <xdr:rowOff>0</xdr:rowOff>
    </xdr:from>
    <xdr:to>
      <xdr:col>4</xdr:col>
      <xdr:colOff>142875</xdr:colOff>
      <xdr:row>1</xdr:row>
      <xdr:rowOff>0</xdr:rowOff>
    </xdr:to>
    <xdr:sp macro="" textlink="">
      <xdr:nvSpPr>
        <xdr:cNvPr id="372886" name="Line 27"/>
        <xdr:cNvSpPr>
          <a:spLocks noChangeShapeType="1"/>
        </xdr:cNvSpPr>
      </xdr:nvSpPr>
      <xdr:spPr bwMode="auto">
        <a:xfrm>
          <a:off x="4943475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142875</xdr:colOff>
      <xdr:row>212</xdr:row>
      <xdr:rowOff>0</xdr:rowOff>
    </xdr:from>
    <xdr:to>
      <xdr:col>4</xdr:col>
      <xdr:colOff>142875</xdr:colOff>
      <xdr:row>212</xdr:row>
      <xdr:rowOff>0</xdr:rowOff>
    </xdr:to>
    <xdr:sp macro="" textlink="">
      <xdr:nvSpPr>
        <xdr:cNvPr id="372887" name="Line 34"/>
        <xdr:cNvSpPr>
          <a:spLocks noChangeShapeType="1"/>
        </xdr:cNvSpPr>
      </xdr:nvSpPr>
      <xdr:spPr bwMode="auto">
        <a:xfrm>
          <a:off x="4943475" y="451961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171</xdr:row>
      <xdr:rowOff>0</xdr:rowOff>
    </xdr:from>
    <xdr:to>
      <xdr:col>1</xdr:col>
      <xdr:colOff>0</xdr:colOff>
      <xdr:row>171</xdr:row>
      <xdr:rowOff>0</xdr:rowOff>
    </xdr:to>
    <xdr:sp macro="" textlink="">
      <xdr:nvSpPr>
        <xdr:cNvPr id="372888" name="Line 35"/>
        <xdr:cNvSpPr>
          <a:spLocks noChangeShapeType="1"/>
        </xdr:cNvSpPr>
      </xdr:nvSpPr>
      <xdr:spPr bwMode="auto">
        <a:xfrm>
          <a:off x="0" y="451961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171</xdr:row>
      <xdr:rowOff>0</xdr:rowOff>
    </xdr:from>
    <xdr:to>
      <xdr:col>1</xdr:col>
      <xdr:colOff>0</xdr:colOff>
      <xdr:row>171</xdr:row>
      <xdr:rowOff>0</xdr:rowOff>
    </xdr:to>
    <xdr:sp macro="" textlink="">
      <xdr:nvSpPr>
        <xdr:cNvPr id="372889" name="Line 36"/>
        <xdr:cNvSpPr>
          <a:spLocks noChangeShapeType="1"/>
        </xdr:cNvSpPr>
      </xdr:nvSpPr>
      <xdr:spPr bwMode="auto">
        <a:xfrm>
          <a:off x="0" y="451961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171</xdr:row>
      <xdr:rowOff>0</xdr:rowOff>
    </xdr:from>
    <xdr:to>
      <xdr:col>1</xdr:col>
      <xdr:colOff>0</xdr:colOff>
      <xdr:row>171</xdr:row>
      <xdr:rowOff>0</xdr:rowOff>
    </xdr:to>
    <xdr:sp macro="" textlink="">
      <xdr:nvSpPr>
        <xdr:cNvPr id="372890" name="Line 37"/>
        <xdr:cNvSpPr>
          <a:spLocks noChangeShapeType="1"/>
        </xdr:cNvSpPr>
      </xdr:nvSpPr>
      <xdr:spPr bwMode="auto">
        <a:xfrm>
          <a:off x="0" y="451961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476</xdr:row>
      <xdr:rowOff>0</xdr:rowOff>
    </xdr:from>
    <xdr:to>
      <xdr:col>1</xdr:col>
      <xdr:colOff>0</xdr:colOff>
      <xdr:row>476</xdr:row>
      <xdr:rowOff>0</xdr:rowOff>
    </xdr:to>
    <xdr:sp macro="" textlink="">
      <xdr:nvSpPr>
        <xdr:cNvPr id="372891" name="Line 38"/>
        <xdr:cNvSpPr>
          <a:spLocks noChangeShapeType="1"/>
        </xdr:cNvSpPr>
      </xdr:nvSpPr>
      <xdr:spPr bwMode="auto">
        <a:xfrm>
          <a:off x="0" y="966882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476</xdr:row>
      <xdr:rowOff>0</xdr:rowOff>
    </xdr:from>
    <xdr:to>
      <xdr:col>1</xdr:col>
      <xdr:colOff>0</xdr:colOff>
      <xdr:row>476</xdr:row>
      <xdr:rowOff>0</xdr:rowOff>
    </xdr:to>
    <xdr:sp macro="" textlink="">
      <xdr:nvSpPr>
        <xdr:cNvPr id="372892" name="Line 39"/>
        <xdr:cNvSpPr>
          <a:spLocks noChangeShapeType="1"/>
        </xdr:cNvSpPr>
      </xdr:nvSpPr>
      <xdr:spPr bwMode="auto">
        <a:xfrm>
          <a:off x="0" y="966882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654</xdr:row>
      <xdr:rowOff>0</xdr:rowOff>
    </xdr:from>
    <xdr:to>
      <xdr:col>1</xdr:col>
      <xdr:colOff>0</xdr:colOff>
      <xdr:row>654</xdr:row>
      <xdr:rowOff>0</xdr:rowOff>
    </xdr:to>
    <xdr:sp macro="" textlink="">
      <xdr:nvSpPr>
        <xdr:cNvPr id="372893" name="Line 40"/>
        <xdr:cNvSpPr>
          <a:spLocks noChangeShapeType="1"/>
        </xdr:cNvSpPr>
      </xdr:nvSpPr>
      <xdr:spPr bwMode="auto">
        <a:xfrm>
          <a:off x="0" y="1255109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654</xdr:row>
      <xdr:rowOff>0</xdr:rowOff>
    </xdr:from>
    <xdr:to>
      <xdr:col>1</xdr:col>
      <xdr:colOff>0</xdr:colOff>
      <xdr:row>654</xdr:row>
      <xdr:rowOff>0</xdr:rowOff>
    </xdr:to>
    <xdr:sp macro="" textlink="">
      <xdr:nvSpPr>
        <xdr:cNvPr id="372894" name="Line 41"/>
        <xdr:cNvSpPr>
          <a:spLocks noChangeShapeType="1"/>
        </xdr:cNvSpPr>
      </xdr:nvSpPr>
      <xdr:spPr bwMode="auto">
        <a:xfrm>
          <a:off x="0" y="1255109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142875</xdr:colOff>
      <xdr:row>212</xdr:row>
      <xdr:rowOff>0</xdr:rowOff>
    </xdr:from>
    <xdr:to>
      <xdr:col>4</xdr:col>
      <xdr:colOff>142875</xdr:colOff>
      <xdr:row>212</xdr:row>
      <xdr:rowOff>0</xdr:rowOff>
    </xdr:to>
    <xdr:sp macro="" textlink="">
      <xdr:nvSpPr>
        <xdr:cNvPr id="372895" name="Line 56"/>
        <xdr:cNvSpPr>
          <a:spLocks noChangeShapeType="1"/>
        </xdr:cNvSpPr>
      </xdr:nvSpPr>
      <xdr:spPr bwMode="auto">
        <a:xfrm>
          <a:off x="4943475" y="451961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142875</xdr:colOff>
      <xdr:row>212</xdr:row>
      <xdr:rowOff>0</xdr:rowOff>
    </xdr:from>
    <xdr:to>
      <xdr:col>4</xdr:col>
      <xdr:colOff>142875</xdr:colOff>
      <xdr:row>212</xdr:row>
      <xdr:rowOff>0</xdr:rowOff>
    </xdr:to>
    <xdr:sp macro="" textlink="">
      <xdr:nvSpPr>
        <xdr:cNvPr id="372896" name="Line 57"/>
        <xdr:cNvSpPr>
          <a:spLocks noChangeShapeType="1"/>
        </xdr:cNvSpPr>
      </xdr:nvSpPr>
      <xdr:spPr bwMode="auto">
        <a:xfrm>
          <a:off x="4943475" y="451961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142875</xdr:colOff>
      <xdr:row>212</xdr:row>
      <xdr:rowOff>0</xdr:rowOff>
    </xdr:from>
    <xdr:to>
      <xdr:col>4</xdr:col>
      <xdr:colOff>142875</xdr:colOff>
      <xdr:row>212</xdr:row>
      <xdr:rowOff>0</xdr:rowOff>
    </xdr:to>
    <xdr:sp macro="" textlink="">
      <xdr:nvSpPr>
        <xdr:cNvPr id="372897" name="Line 58"/>
        <xdr:cNvSpPr>
          <a:spLocks noChangeShapeType="1"/>
        </xdr:cNvSpPr>
      </xdr:nvSpPr>
      <xdr:spPr bwMode="auto">
        <a:xfrm>
          <a:off x="4943475" y="451961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142875</xdr:colOff>
      <xdr:row>212</xdr:row>
      <xdr:rowOff>0</xdr:rowOff>
    </xdr:from>
    <xdr:to>
      <xdr:col>4</xdr:col>
      <xdr:colOff>142875</xdr:colOff>
      <xdr:row>212</xdr:row>
      <xdr:rowOff>0</xdr:rowOff>
    </xdr:to>
    <xdr:sp macro="" textlink="">
      <xdr:nvSpPr>
        <xdr:cNvPr id="372898" name="Line 59"/>
        <xdr:cNvSpPr>
          <a:spLocks noChangeShapeType="1"/>
        </xdr:cNvSpPr>
      </xdr:nvSpPr>
      <xdr:spPr bwMode="auto">
        <a:xfrm>
          <a:off x="4943475" y="451961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142875</xdr:colOff>
      <xdr:row>212</xdr:row>
      <xdr:rowOff>0</xdr:rowOff>
    </xdr:from>
    <xdr:to>
      <xdr:col>4</xdr:col>
      <xdr:colOff>142875</xdr:colOff>
      <xdr:row>212</xdr:row>
      <xdr:rowOff>0</xdr:rowOff>
    </xdr:to>
    <xdr:sp macro="" textlink="">
      <xdr:nvSpPr>
        <xdr:cNvPr id="372899" name="Line 60"/>
        <xdr:cNvSpPr>
          <a:spLocks noChangeShapeType="1"/>
        </xdr:cNvSpPr>
      </xdr:nvSpPr>
      <xdr:spPr bwMode="auto">
        <a:xfrm>
          <a:off x="4943475" y="451961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142875</xdr:colOff>
      <xdr:row>212</xdr:row>
      <xdr:rowOff>0</xdr:rowOff>
    </xdr:from>
    <xdr:to>
      <xdr:col>4</xdr:col>
      <xdr:colOff>142875</xdr:colOff>
      <xdr:row>212</xdr:row>
      <xdr:rowOff>0</xdr:rowOff>
    </xdr:to>
    <xdr:sp macro="" textlink="">
      <xdr:nvSpPr>
        <xdr:cNvPr id="372900" name="Line 61"/>
        <xdr:cNvSpPr>
          <a:spLocks noChangeShapeType="1"/>
        </xdr:cNvSpPr>
      </xdr:nvSpPr>
      <xdr:spPr bwMode="auto">
        <a:xfrm>
          <a:off x="4943475" y="451961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142875</xdr:colOff>
      <xdr:row>212</xdr:row>
      <xdr:rowOff>0</xdr:rowOff>
    </xdr:from>
    <xdr:to>
      <xdr:col>4</xdr:col>
      <xdr:colOff>142875</xdr:colOff>
      <xdr:row>212</xdr:row>
      <xdr:rowOff>0</xdr:rowOff>
    </xdr:to>
    <xdr:sp macro="" textlink="">
      <xdr:nvSpPr>
        <xdr:cNvPr id="372901" name="Line 62"/>
        <xdr:cNvSpPr>
          <a:spLocks noChangeShapeType="1"/>
        </xdr:cNvSpPr>
      </xdr:nvSpPr>
      <xdr:spPr bwMode="auto">
        <a:xfrm>
          <a:off x="4943475" y="451961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142875</xdr:colOff>
      <xdr:row>212</xdr:row>
      <xdr:rowOff>0</xdr:rowOff>
    </xdr:from>
    <xdr:to>
      <xdr:col>4</xdr:col>
      <xdr:colOff>142875</xdr:colOff>
      <xdr:row>212</xdr:row>
      <xdr:rowOff>0</xdr:rowOff>
    </xdr:to>
    <xdr:sp macro="" textlink="">
      <xdr:nvSpPr>
        <xdr:cNvPr id="372902" name="Line 63"/>
        <xdr:cNvSpPr>
          <a:spLocks noChangeShapeType="1"/>
        </xdr:cNvSpPr>
      </xdr:nvSpPr>
      <xdr:spPr bwMode="auto">
        <a:xfrm>
          <a:off x="4943475" y="451961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142875</xdr:colOff>
      <xdr:row>212</xdr:row>
      <xdr:rowOff>0</xdr:rowOff>
    </xdr:from>
    <xdr:to>
      <xdr:col>4</xdr:col>
      <xdr:colOff>142875</xdr:colOff>
      <xdr:row>212</xdr:row>
      <xdr:rowOff>0</xdr:rowOff>
    </xdr:to>
    <xdr:sp macro="" textlink="">
      <xdr:nvSpPr>
        <xdr:cNvPr id="372903" name="Line 64"/>
        <xdr:cNvSpPr>
          <a:spLocks noChangeShapeType="1"/>
        </xdr:cNvSpPr>
      </xdr:nvSpPr>
      <xdr:spPr bwMode="auto">
        <a:xfrm>
          <a:off x="4943475" y="451961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142875</xdr:colOff>
      <xdr:row>212</xdr:row>
      <xdr:rowOff>0</xdr:rowOff>
    </xdr:from>
    <xdr:to>
      <xdr:col>4</xdr:col>
      <xdr:colOff>142875</xdr:colOff>
      <xdr:row>212</xdr:row>
      <xdr:rowOff>0</xdr:rowOff>
    </xdr:to>
    <xdr:sp macro="" textlink="">
      <xdr:nvSpPr>
        <xdr:cNvPr id="372904" name="Line 65"/>
        <xdr:cNvSpPr>
          <a:spLocks noChangeShapeType="1"/>
        </xdr:cNvSpPr>
      </xdr:nvSpPr>
      <xdr:spPr bwMode="auto">
        <a:xfrm>
          <a:off x="4943475" y="451961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142875</xdr:colOff>
      <xdr:row>212</xdr:row>
      <xdr:rowOff>0</xdr:rowOff>
    </xdr:from>
    <xdr:to>
      <xdr:col>4</xdr:col>
      <xdr:colOff>142875</xdr:colOff>
      <xdr:row>212</xdr:row>
      <xdr:rowOff>0</xdr:rowOff>
    </xdr:to>
    <xdr:sp macro="" textlink="">
      <xdr:nvSpPr>
        <xdr:cNvPr id="372905" name="Line 66"/>
        <xdr:cNvSpPr>
          <a:spLocks noChangeShapeType="1"/>
        </xdr:cNvSpPr>
      </xdr:nvSpPr>
      <xdr:spPr bwMode="auto">
        <a:xfrm>
          <a:off x="4943475" y="451961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142875</xdr:colOff>
      <xdr:row>212</xdr:row>
      <xdr:rowOff>0</xdr:rowOff>
    </xdr:from>
    <xdr:to>
      <xdr:col>4</xdr:col>
      <xdr:colOff>142875</xdr:colOff>
      <xdr:row>212</xdr:row>
      <xdr:rowOff>0</xdr:rowOff>
    </xdr:to>
    <xdr:sp macro="" textlink="">
      <xdr:nvSpPr>
        <xdr:cNvPr id="372906" name="Line 67"/>
        <xdr:cNvSpPr>
          <a:spLocks noChangeShapeType="1"/>
        </xdr:cNvSpPr>
      </xdr:nvSpPr>
      <xdr:spPr bwMode="auto">
        <a:xfrm>
          <a:off x="4943475" y="451961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142875</xdr:colOff>
      <xdr:row>216</xdr:row>
      <xdr:rowOff>0</xdr:rowOff>
    </xdr:from>
    <xdr:to>
      <xdr:col>4</xdr:col>
      <xdr:colOff>142875</xdr:colOff>
      <xdr:row>216</xdr:row>
      <xdr:rowOff>0</xdr:rowOff>
    </xdr:to>
    <xdr:sp macro="" textlink="">
      <xdr:nvSpPr>
        <xdr:cNvPr id="372907" name="Line 68"/>
        <xdr:cNvSpPr>
          <a:spLocks noChangeShapeType="1"/>
        </xdr:cNvSpPr>
      </xdr:nvSpPr>
      <xdr:spPr bwMode="auto">
        <a:xfrm>
          <a:off x="4943475" y="458438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142875</xdr:colOff>
      <xdr:row>216</xdr:row>
      <xdr:rowOff>0</xdr:rowOff>
    </xdr:from>
    <xdr:to>
      <xdr:col>4</xdr:col>
      <xdr:colOff>142875</xdr:colOff>
      <xdr:row>216</xdr:row>
      <xdr:rowOff>0</xdr:rowOff>
    </xdr:to>
    <xdr:sp macro="" textlink="">
      <xdr:nvSpPr>
        <xdr:cNvPr id="372908" name="Line 69"/>
        <xdr:cNvSpPr>
          <a:spLocks noChangeShapeType="1"/>
        </xdr:cNvSpPr>
      </xdr:nvSpPr>
      <xdr:spPr bwMode="auto">
        <a:xfrm>
          <a:off x="4943475" y="458438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142875</xdr:colOff>
      <xdr:row>216</xdr:row>
      <xdr:rowOff>0</xdr:rowOff>
    </xdr:from>
    <xdr:to>
      <xdr:col>4</xdr:col>
      <xdr:colOff>142875</xdr:colOff>
      <xdr:row>216</xdr:row>
      <xdr:rowOff>0</xdr:rowOff>
    </xdr:to>
    <xdr:sp macro="" textlink="">
      <xdr:nvSpPr>
        <xdr:cNvPr id="372909" name="Line 70"/>
        <xdr:cNvSpPr>
          <a:spLocks noChangeShapeType="1"/>
        </xdr:cNvSpPr>
      </xdr:nvSpPr>
      <xdr:spPr bwMode="auto">
        <a:xfrm>
          <a:off x="4943475" y="458438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142875</xdr:colOff>
      <xdr:row>216</xdr:row>
      <xdr:rowOff>0</xdr:rowOff>
    </xdr:from>
    <xdr:to>
      <xdr:col>4</xdr:col>
      <xdr:colOff>142875</xdr:colOff>
      <xdr:row>216</xdr:row>
      <xdr:rowOff>0</xdr:rowOff>
    </xdr:to>
    <xdr:sp macro="" textlink="">
      <xdr:nvSpPr>
        <xdr:cNvPr id="372910" name="Line 71"/>
        <xdr:cNvSpPr>
          <a:spLocks noChangeShapeType="1"/>
        </xdr:cNvSpPr>
      </xdr:nvSpPr>
      <xdr:spPr bwMode="auto">
        <a:xfrm>
          <a:off x="4943475" y="458438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142875</xdr:colOff>
      <xdr:row>216</xdr:row>
      <xdr:rowOff>0</xdr:rowOff>
    </xdr:from>
    <xdr:to>
      <xdr:col>4</xdr:col>
      <xdr:colOff>142875</xdr:colOff>
      <xdr:row>216</xdr:row>
      <xdr:rowOff>0</xdr:rowOff>
    </xdr:to>
    <xdr:sp macro="" textlink="">
      <xdr:nvSpPr>
        <xdr:cNvPr id="372911" name="Line 72"/>
        <xdr:cNvSpPr>
          <a:spLocks noChangeShapeType="1"/>
        </xdr:cNvSpPr>
      </xdr:nvSpPr>
      <xdr:spPr bwMode="auto">
        <a:xfrm>
          <a:off x="4943475" y="458438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142875</xdr:colOff>
      <xdr:row>216</xdr:row>
      <xdr:rowOff>0</xdr:rowOff>
    </xdr:from>
    <xdr:to>
      <xdr:col>4</xdr:col>
      <xdr:colOff>142875</xdr:colOff>
      <xdr:row>216</xdr:row>
      <xdr:rowOff>0</xdr:rowOff>
    </xdr:to>
    <xdr:sp macro="" textlink="">
      <xdr:nvSpPr>
        <xdr:cNvPr id="372912" name="Line 73"/>
        <xdr:cNvSpPr>
          <a:spLocks noChangeShapeType="1"/>
        </xdr:cNvSpPr>
      </xdr:nvSpPr>
      <xdr:spPr bwMode="auto">
        <a:xfrm>
          <a:off x="4943475" y="458438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142875</xdr:colOff>
      <xdr:row>216</xdr:row>
      <xdr:rowOff>0</xdr:rowOff>
    </xdr:from>
    <xdr:to>
      <xdr:col>4</xdr:col>
      <xdr:colOff>142875</xdr:colOff>
      <xdr:row>216</xdr:row>
      <xdr:rowOff>0</xdr:rowOff>
    </xdr:to>
    <xdr:sp macro="" textlink="">
      <xdr:nvSpPr>
        <xdr:cNvPr id="372913" name="Line 74"/>
        <xdr:cNvSpPr>
          <a:spLocks noChangeShapeType="1"/>
        </xdr:cNvSpPr>
      </xdr:nvSpPr>
      <xdr:spPr bwMode="auto">
        <a:xfrm>
          <a:off x="4943475" y="458438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142875</xdr:colOff>
      <xdr:row>216</xdr:row>
      <xdr:rowOff>0</xdr:rowOff>
    </xdr:from>
    <xdr:to>
      <xdr:col>4</xdr:col>
      <xdr:colOff>142875</xdr:colOff>
      <xdr:row>216</xdr:row>
      <xdr:rowOff>0</xdr:rowOff>
    </xdr:to>
    <xdr:sp macro="" textlink="">
      <xdr:nvSpPr>
        <xdr:cNvPr id="372914" name="Line 75"/>
        <xdr:cNvSpPr>
          <a:spLocks noChangeShapeType="1"/>
        </xdr:cNvSpPr>
      </xdr:nvSpPr>
      <xdr:spPr bwMode="auto">
        <a:xfrm>
          <a:off x="4943475" y="458438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142875</xdr:colOff>
      <xdr:row>216</xdr:row>
      <xdr:rowOff>0</xdr:rowOff>
    </xdr:from>
    <xdr:to>
      <xdr:col>4</xdr:col>
      <xdr:colOff>142875</xdr:colOff>
      <xdr:row>216</xdr:row>
      <xdr:rowOff>0</xdr:rowOff>
    </xdr:to>
    <xdr:sp macro="" textlink="">
      <xdr:nvSpPr>
        <xdr:cNvPr id="372915" name="Line 76"/>
        <xdr:cNvSpPr>
          <a:spLocks noChangeShapeType="1"/>
        </xdr:cNvSpPr>
      </xdr:nvSpPr>
      <xdr:spPr bwMode="auto">
        <a:xfrm>
          <a:off x="4943475" y="458438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142875</xdr:colOff>
      <xdr:row>216</xdr:row>
      <xdr:rowOff>0</xdr:rowOff>
    </xdr:from>
    <xdr:to>
      <xdr:col>4</xdr:col>
      <xdr:colOff>142875</xdr:colOff>
      <xdr:row>216</xdr:row>
      <xdr:rowOff>0</xdr:rowOff>
    </xdr:to>
    <xdr:sp macro="" textlink="">
      <xdr:nvSpPr>
        <xdr:cNvPr id="372916" name="Line 77"/>
        <xdr:cNvSpPr>
          <a:spLocks noChangeShapeType="1"/>
        </xdr:cNvSpPr>
      </xdr:nvSpPr>
      <xdr:spPr bwMode="auto">
        <a:xfrm>
          <a:off x="4943475" y="458438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142875</xdr:colOff>
      <xdr:row>216</xdr:row>
      <xdr:rowOff>0</xdr:rowOff>
    </xdr:from>
    <xdr:to>
      <xdr:col>4</xdr:col>
      <xdr:colOff>142875</xdr:colOff>
      <xdr:row>216</xdr:row>
      <xdr:rowOff>0</xdr:rowOff>
    </xdr:to>
    <xdr:sp macro="" textlink="">
      <xdr:nvSpPr>
        <xdr:cNvPr id="372917" name="Line 78"/>
        <xdr:cNvSpPr>
          <a:spLocks noChangeShapeType="1"/>
        </xdr:cNvSpPr>
      </xdr:nvSpPr>
      <xdr:spPr bwMode="auto">
        <a:xfrm>
          <a:off x="4943475" y="458438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142875</xdr:colOff>
      <xdr:row>216</xdr:row>
      <xdr:rowOff>0</xdr:rowOff>
    </xdr:from>
    <xdr:to>
      <xdr:col>4</xdr:col>
      <xdr:colOff>142875</xdr:colOff>
      <xdr:row>216</xdr:row>
      <xdr:rowOff>0</xdr:rowOff>
    </xdr:to>
    <xdr:sp macro="" textlink="">
      <xdr:nvSpPr>
        <xdr:cNvPr id="372918" name="Line 79"/>
        <xdr:cNvSpPr>
          <a:spLocks noChangeShapeType="1"/>
        </xdr:cNvSpPr>
      </xdr:nvSpPr>
      <xdr:spPr bwMode="auto">
        <a:xfrm>
          <a:off x="4943475" y="458438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142875</xdr:colOff>
      <xdr:row>216</xdr:row>
      <xdr:rowOff>0</xdr:rowOff>
    </xdr:from>
    <xdr:to>
      <xdr:col>4</xdr:col>
      <xdr:colOff>142875</xdr:colOff>
      <xdr:row>216</xdr:row>
      <xdr:rowOff>0</xdr:rowOff>
    </xdr:to>
    <xdr:sp macro="" textlink="">
      <xdr:nvSpPr>
        <xdr:cNvPr id="372919" name="Line 80"/>
        <xdr:cNvSpPr>
          <a:spLocks noChangeShapeType="1"/>
        </xdr:cNvSpPr>
      </xdr:nvSpPr>
      <xdr:spPr bwMode="auto">
        <a:xfrm>
          <a:off x="4943475" y="458438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142875</xdr:colOff>
      <xdr:row>216</xdr:row>
      <xdr:rowOff>0</xdr:rowOff>
    </xdr:from>
    <xdr:to>
      <xdr:col>4</xdr:col>
      <xdr:colOff>142875</xdr:colOff>
      <xdr:row>216</xdr:row>
      <xdr:rowOff>0</xdr:rowOff>
    </xdr:to>
    <xdr:sp macro="" textlink="">
      <xdr:nvSpPr>
        <xdr:cNvPr id="372920" name="Line 81"/>
        <xdr:cNvSpPr>
          <a:spLocks noChangeShapeType="1"/>
        </xdr:cNvSpPr>
      </xdr:nvSpPr>
      <xdr:spPr bwMode="auto">
        <a:xfrm>
          <a:off x="4943475" y="458438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142875</xdr:colOff>
      <xdr:row>216</xdr:row>
      <xdr:rowOff>0</xdr:rowOff>
    </xdr:from>
    <xdr:to>
      <xdr:col>4</xdr:col>
      <xdr:colOff>142875</xdr:colOff>
      <xdr:row>216</xdr:row>
      <xdr:rowOff>0</xdr:rowOff>
    </xdr:to>
    <xdr:sp macro="" textlink="">
      <xdr:nvSpPr>
        <xdr:cNvPr id="372921" name="Line 82"/>
        <xdr:cNvSpPr>
          <a:spLocks noChangeShapeType="1"/>
        </xdr:cNvSpPr>
      </xdr:nvSpPr>
      <xdr:spPr bwMode="auto">
        <a:xfrm>
          <a:off x="4943475" y="458438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142875</xdr:colOff>
      <xdr:row>216</xdr:row>
      <xdr:rowOff>0</xdr:rowOff>
    </xdr:from>
    <xdr:to>
      <xdr:col>4</xdr:col>
      <xdr:colOff>142875</xdr:colOff>
      <xdr:row>216</xdr:row>
      <xdr:rowOff>0</xdr:rowOff>
    </xdr:to>
    <xdr:sp macro="" textlink="">
      <xdr:nvSpPr>
        <xdr:cNvPr id="372922" name="Line 83"/>
        <xdr:cNvSpPr>
          <a:spLocks noChangeShapeType="1"/>
        </xdr:cNvSpPr>
      </xdr:nvSpPr>
      <xdr:spPr bwMode="auto">
        <a:xfrm>
          <a:off x="4943475" y="458438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142875</xdr:colOff>
      <xdr:row>216</xdr:row>
      <xdr:rowOff>0</xdr:rowOff>
    </xdr:from>
    <xdr:to>
      <xdr:col>4</xdr:col>
      <xdr:colOff>142875</xdr:colOff>
      <xdr:row>216</xdr:row>
      <xdr:rowOff>0</xdr:rowOff>
    </xdr:to>
    <xdr:sp macro="" textlink="">
      <xdr:nvSpPr>
        <xdr:cNvPr id="372923" name="Line 84"/>
        <xdr:cNvSpPr>
          <a:spLocks noChangeShapeType="1"/>
        </xdr:cNvSpPr>
      </xdr:nvSpPr>
      <xdr:spPr bwMode="auto">
        <a:xfrm>
          <a:off x="4943475" y="458438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142875</xdr:colOff>
      <xdr:row>216</xdr:row>
      <xdr:rowOff>0</xdr:rowOff>
    </xdr:from>
    <xdr:to>
      <xdr:col>4</xdr:col>
      <xdr:colOff>142875</xdr:colOff>
      <xdr:row>216</xdr:row>
      <xdr:rowOff>0</xdr:rowOff>
    </xdr:to>
    <xdr:sp macro="" textlink="">
      <xdr:nvSpPr>
        <xdr:cNvPr id="372924" name="Line 85"/>
        <xdr:cNvSpPr>
          <a:spLocks noChangeShapeType="1"/>
        </xdr:cNvSpPr>
      </xdr:nvSpPr>
      <xdr:spPr bwMode="auto">
        <a:xfrm>
          <a:off x="4943475" y="458438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142875</xdr:colOff>
      <xdr:row>216</xdr:row>
      <xdr:rowOff>0</xdr:rowOff>
    </xdr:from>
    <xdr:to>
      <xdr:col>4</xdr:col>
      <xdr:colOff>142875</xdr:colOff>
      <xdr:row>216</xdr:row>
      <xdr:rowOff>0</xdr:rowOff>
    </xdr:to>
    <xdr:sp macro="" textlink="">
      <xdr:nvSpPr>
        <xdr:cNvPr id="372925" name="Line 86"/>
        <xdr:cNvSpPr>
          <a:spLocks noChangeShapeType="1"/>
        </xdr:cNvSpPr>
      </xdr:nvSpPr>
      <xdr:spPr bwMode="auto">
        <a:xfrm>
          <a:off x="4943475" y="458438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142875</xdr:colOff>
      <xdr:row>216</xdr:row>
      <xdr:rowOff>0</xdr:rowOff>
    </xdr:from>
    <xdr:to>
      <xdr:col>4</xdr:col>
      <xdr:colOff>142875</xdr:colOff>
      <xdr:row>216</xdr:row>
      <xdr:rowOff>0</xdr:rowOff>
    </xdr:to>
    <xdr:sp macro="" textlink="">
      <xdr:nvSpPr>
        <xdr:cNvPr id="372926" name="Line 87"/>
        <xdr:cNvSpPr>
          <a:spLocks noChangeShapeType="1"/>
        </xdr:cNvSpPr>
      </xdr:nvSpPr>
      <xdr:spPr bwMode="auto">
        <a:xfrm>
          <a:off x="4943475" y="458438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142875</xdr:colOff>
      <xdr:row>216</xdr:row>
      <xdr:rowOff>0</xdr:rowOff>
    </xdr:from>
    <xdr:to>
      <xdr:col>4</xdr:col>
      <xdr:colOff>142875</xdr:colOff>
      <xdr:row>216</xdr:row>
      <xdr:rowOff>0</xdr:rowOff>
    </xdr:to>
    <xdr:sp macro="" textlink="">
      <xdr:nvSpPr>
        <xdr:cNvPr id="372927" name="Line 88"/>
        <xdr:cNvSpPr>
          <a:spLocks noChangeShapeType="1"/>
        </xdr:cNvSpPr>
      </xdr:nvSpPr>
      <xdr:spPr bwMode="auto">
        <a:xfrm>
          <a:off x="4943475" y="458438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142875</xdr:colOff>
      <xdr:row>216</xdr:row>
      <xdr:rowOff>0</xdr:rowOff>
    </xdr:from>
    <xdr:to>
      <xdr:col>4</xdr:col>
      <xdr:colOff>142875</xdr:colOff>
      <xdr:row>216</xdr:row>
      <xdr:rowOff>0</xdr:rowOff>
    </xdr:to>
    <xdr:sp macro="" textlink="">
      <xdr:nvSpPr>
        <xdr:cNvPr id="372928" name="Line 89"/>
        <xdr:cNvSpPr>
          <a:spLocks noChangeShapeType="1"/>
        </xdr:cNvSpPr>
      </xdr:nvSpPr>
      <xdr:spPr bwMode="auto">
        <a:xfrm>
          <a:off x="4943475" y="458438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142875</xdr:colOff>
      <xdr:row>216</xdr:row>
      <xdr:rowOff>0</xdr:rowOff>
    </xdr:from>
    <xdr:to>
      <xdr:col>4</xdr:col>
      <xdr:colOff>142875</xdr:colOff>
      <xdr:row>216</xdr:row>
      <xdr:rowOff>0</xdr:rowOff>
    </xdr:to>
    <xdr:sp macro="" textlink="">
      <xdr:nvSpPr>
        <xdr:cNvPr id="372929" name="Line 90"/>
        <xdr:cNvSpPr>
          <a:spLocks noChangeShapeType="1"/>
        </xdr:cNvSpPr>
      </xdr:nvSpPr>
      <xdr:spPr bwMode="auto">
        <a:xfrm>
          <a:off x="4943475" y="458438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142875</xdr:colOff>
      <xdr:row>216</xdr:row>
      <xdr:rowOff>0</xdr:rowOff>
    </xdr:from>
    <xdr:to>
      <xdr:col>4</xdr:col>
      <xdr:colOff>142875</xdr:colOff>
      <xdr:row>216</xdr:row>
      <xdr:rowOff>0</xdr:rowOff>
    </xdr:to>
    <xdr:sp macro="" textlink="">
      <xdr:nvSpPr>
        <xdr:cNvPr id="372930" name="Line 91"/>
        <xdr:cNvSpPr>
          <a:spLocks noChangeShapeType="1"/>
        </xdr:cNvSpPr>
      </xdr:nvSpPr>
      <xdr:spPr bwMode="auto">
        <a:xfrm>
          <a:off x="4943475" y="458438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142875</xdr:colOff>
      <xdr:row>1</xdr:row>
      <xdr:rowOff>0</xdr:rowOff>
    </xdr:from>
    <xdr:to>
      <xdr:col>3</xdr:col>
      <xdr:colOff>142875</xdr:colOff>
      <xdr:row>1</xdr:row>
      <xdr:rowOff>0</xdr:rowOff>
    </xdr:to>
    <xdr:sp macro="" textlink="">
      <xdr:nvSpPr>
        <xdr:cNvPr id="2" name="Line 12"/>
        <xdr:cNvSpPr>
          <a:spLocks noChangeShapeType="1"/>
        </xdr:cNvSpPr>
      </xdr:nvSpPr>
      <xdr:spPr bwMode="auto">
        <a:xfrm>
          <a:off x="4991100" y="1619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142875</xdr:colOff>
      <xdr:row>26</xdr:row>
      <xdr:rowOff>0</xdr:rowOff>
    </xdr:from>
    <xdr:to>
      <xdr:col>3</xdr:col>
      <xdr:colOff>142875</xdr:colOff>
      <xdr:row>26</xdr:row>
      <xdr:rowOff>0</xdr:rowOff>
    </xdr:to>
    <xdr:sp macro="" textlink="">
      <xdr:nvSpPr>
        <xdr:cNvPr id="4" name="Line 34"/>
        <xdr:cNvSpPr>
          <a:spLocks noChangeShapeType="1"/>
        </xdr:cNvSpPr>
      </xdr:nvSpPr>
      <xdr:spPr bwMode="auto">
        <a:xfrm>
          <a:off x="4991100" y="47682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142875</xdr:colOff>
      <xdr:row>26</xdr:row>
      <xdr:rowOff>0</xdr:rowOff>
    </xdr:from>
    <xdr:to>
      <xdr:col>3</xdr:col>
      <xdr:colOff>142875</xdr:colOff>
      <xdr:row>26</xdr:row>
      <xdr:rowOff>0</xdr:rowOff>
    </xdr:to>
    <xdr:sp macro="" textlink="">
      <xdr:nvSpPr>
        <xdr:cNvPr id="5" name="Line 56"/>
        <xdr:cNvSpPr>
          <a:spLocks noChangeShapeType="1"/>
        </xdr:cNvSpPr>
      </xdr:nvSpPr>
      <xdr:spPr bwMode="auto">
        <a:xfrm>
          <a:off x="4991100" y="47682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142875</xdr:colOff>
      <xdr:row>26</xdr:row>
      <xdr:rowOff>0</xdr:rowOff>
    </xdr:from>
    <xdr:to>
      <xdr:col>3</xdr:col>
      <xdr:colOff>142875</xdr:colOff>
      <xdr:row>26</xdr:row>
      <xdr:rowOff>0</xdr:rowOff>
    </xdr:to>
    <xdr:sp macro="" textlink="">
      <xdr:nvSpPr>
        <xdr:cNvPr id="6" name="Line 57"/>
        <xdr:cNvSpPr>
          <a:spLocks noChangeShapeType="1"/>
        </xdr:cNvSpPr>
      </xdr:nvSpPr>
      <xdr:spPr bwMode="auto">
        <a:xfrm>
          <a:off x="4991100" y="47682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142875</xdr:colOff>
      <xdr:row>26</xdr:row>
      <xdr:rowOff>0</xdr:rowOff>
    </xdr:from>
    <xdr:to>
      <xdr:col>3</xdr:col>
      <xdr:colOff>142875</xdr:colOff>
      <xdr:row>26</xdr:row>
      <xdr:rowOff>0</xdr:rowOff>
    </xdr:to>
    <xdr:sp macro="" textlink="">
      <xdr:nvSpPr>
        <xdr:cNvPr id="7" name="Line 58"/>
        <xdr:cNvSpPr>
          <a:spLocks noChangeShapeType="1"/>
        </xdr:cNvSpPr>
      </xdr:nvSpPr>
      <xdr:spPr bwMode="auto">
        <a:xfrm>
          <a:off x="4991100" y="47682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142875</xdr:colOff>
      <xdr:row>26</xdr:row>
      <xdr:rowOff>0</xdr:rowOff>
    </xdr:from>
    <xdr:to>
      <xdr:col>3</xdr:col>
      <xdr:colOff>142875</xdr:colOff>
      <xdr:row>26</xdr:row>
      <xdr:rowOff>0</xdr:rowOff>
    </xdr:to>
    <xdr:sp macro="" textlink="">
      <xdr:nvSpPr>
        <xdr:cNvPr id="8" name="Line 59"/>
        <xdr:cNvSpPr>
          <a:spLocks noChangeShapeType="1"/>
        </xdr:cNvSpPr>
      </xdr:nvSpPr>
      <xdr:spPr bwMode="auto">
        <a:xfrm>
          <a:off x="4991100" y="47682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142875</xdr:colOff>
      <xdr:row>26</xdr:row>
      <xdr:rowOff>0</xdr:rowOff>
    </xdr:from>
    <xdr:to>
      <xdr:col>3</xdr:col>
      <xdr:colOff>142875</xdr:colOff>
      <xdr:row>26</xdr:row>
      <xdr:rowOff>0</xdr:rowOff>
    </xdr:to>
    <xdr:sp macro="" textlink="">
      <xdr:nvSpPr>
        <xdr:cNvPr id="9" name="Line 60"/>
        <xdr:cNvSpPr>
          <a:spLocks noChangeShapeType="1"/>
        </xdr:cNvSpPr>
      </xdr:nvSpPr>
      <xdr:spPr bwMode="auto">
        <a:xfrm>
          <a:off x="4991100" y="47682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142875</xdr:colOff>
      <xdr:row>26</xdr:row>
      <xdr:rowOff>0</xdr:rowOff>
    </xdr:from>
    <xdr:to>
      <xdr:col>3</xdr:col>
      <xdr:colOff>142875</xdr:colOff>
      <xdr:row>26</xdr:row>
      <xdr:rowOff>0</xdr:rowOff>
    </xdr:to>
    <xdr:sp macro="" textlink="">
      <xdr:nvSpPr>
        <xdr:cNvPr id="10" name="Line 61"/>
        <xdr:cNvSpPr>
          <a:spLocks noChangeShapeType="1"/>
        </xdr:cNvSpPr>
      </xdr:nvSpPr>
      <xdr:spPr bwMode="auto">
        <a:xfrm>
          <a:off x="4991100" y="47682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142875</xdr:colOff>
      <xdr:row>26</xdr:row>
      <xdr:rowOff>0</xdr:rowOff>
    </xdr:from>
    <xdr:to>
      <xdr:col>3</xdr:col>
      <xdr:colOff>142875</xdr:colOff>
      <xdr:row>26</xdr:row>
      <xdr:rowOff>0</xdr:rowOff>
    </xdr:to>
    <xdr:sp macro="" textlink="">
      <xdr:nvSpPr>
        <xdr:cNvPr id="11" name="Line 62"/>
        <xdr:cNvSpPr>
          <a:spLocks noChangeShapeType="1"/>
        </xdr:cNvSpPr>
      </xdr:nvSpPr>
      <xdr:spPr bwMode="auto">
        <a:xfrm>
          <a:off x="4991100" y="47682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142875</xdr:colOff>
      <xdr:row>26</xdr:row>
      <xdr:rowOff>0</xdr:rowOff>
    </xdr:from>
    <xdr:to>
      <xdr:col>3</xdr:col>
      <xdr:colOff>142875</xdr:colOff>
      <xdr:row>26</xdr:row>
      <xdr:rowOff>0</xdr:rowOff>
    </xdr:to>
    <xdr:sp macro="" textlink="">
      <xdr:nvSpPr>
        <xdr:cNvPr id="12" name="Line 63"/>
        <xdr:cNvSpPr>
          <a:spLocks noChangeShapeType="1"/>
        </xdr:cNvSpPr>
      </xdr:nvSpPr>
      <xdr:spPr bwMode="auto">
        <a:xfrm>
          <a:off x="4991100" y="47682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142875</xdr:colOff>
      <xdr:row>26</xdr:row>
      <xdr:rowOff>0</xdr:rowOff>
    </xdr:from>
    <xdr:to>
      <xdr:col>3</xdr:col>
      <xdr:colOff>142875</xdr:colOff>
      <xdr:row>26</xdr:row>
      <xdr:rowOff>0</xdr:rowOff>
    </xdr:to>
    <xdr:sp macro="" textlink="">
      <xdr:nvSpPr>
        <xdr:cNvPr id="13" name="Line 64"/>
        <xdr:cNvSpPr>
          <a:spLocks noChangeShapeType="1"/>
        </xdr:cNvSpPr>
      </xdr:nvSpPr>
      <xdr:spPr bwMode="auto">
        <a:xfrm>
          <a:off x="4991100" y="47682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142875</xdr:colOff>
      <xdr:row>26</xdr:row>
      <xdr:rowOff>0</xdr:rowOff>
    </xdr:from>
    <xdr:to>
      <xdr:col>3</xdr:col>
      <xdr:colOff>142875</xdr:colOff>
      <xdr:row>26</xdr:row>
      <xdr:rowOff>0</xdr:rowOff>
    </xdr:to>
    <xdr:sp macro="" textlink="">
      <xdr:nvSpPr>
        <xdr:cNvPr id="14" name="Line 65"/>
        <xdr:cNvSpPr>
          <a:spLocks noChangeShapeType="1"/>
        </xdr:cNvSpPr>
      </xdr:nvSpPr>
      <xdr:spPr bwMode="auto">
        <a:xfrm>
          <a:off x="4991100" y="47682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142875</xdr:colOff>
      <xdr:row>26</xdr:row>
      <xdr:rowOff>0</xdr:rowOff>
    </xdr:from>
    <xdr:to>
      <xdr:col>3</xdr:col>
      <xdr:colOff>142875</xdr:colOff>
      <xdr:row>26</xdr:row>
      <xdr:rowOff>0</xdr:rowOff>
    </xdr:to>
    <xdr:sp macro="" textlink="">
      <xdr:nvSpPr>
        <xdr:cNvPr id="15" name="Line 66"/>
        <xdr:cNvSpPr>
          <a:spLocks noChangeShapeType="1"/>
        </xdr:cNvSpPr>
      </xdr:nvSpPr>
      <xdr:spPr bwMode="auto">
        <a:xfrm>
          <a:off x="4991100" y="47682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142875</xdr:colOff>
      <xdr:row>26</xdr:row>
      <xdr:rowOff>0</xdr:rowOff>
    </xdr:from>
    <xdr:to>
      <xdr:col>3</xdr:col>
      <xdr:colOff>142875</xdr:colOff>
      <xdr:row>26</xdr:row>
      <xdr:rowOff>0</xdr:rowOff>
    </xdr:to>
    <xdr:sp macro="" textlink="">
      <xdr:nvSpPr>
        <xdr:cNvPr id="16" name="Line 67"/>
        <xdr:cNvSpPr>
          <a:spLocks noChangeShapeType="1"/>
        </xdr:cNvSpPr>
      </xdr:nvSpPr>
      <xdr:spPr bwMode="auto">
        <a:xfrm>
          <a:off x="4991100" y="47682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142875</xdr:colOff>
      <xdr:row>30</xdr:row>
      <xdr:rowOff>0</xdr:rowOff>
    </xdr:from>
    <xdr:to>
      <xdr:col>3</xdr:col>
      <xdr:colOff>142875</xdr:colOff>
      <xdr:row>30</xdr:row>
      <xdr:rowOff>0</xdr:rowOff>
    </xdr:to>
    <xdr:sp macro="" textlink="">
      <xdr:nvSpPr>
        <xdr:cNvPr id="17" name="Line 68"/>
        <xdr:cNvSpPr>
          <a:spLocks noChangeShapeType="1"/>
        </xdr:cNvSpPr>
      </xdr:nvSpPr>
      <xdr:spPr bwMode="auto">
        <a:xfrm>
          <a:off x="4991100" y="483298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142875</xdr:colOff>
      <xdr:row>30</xdr:row>
      <xdr:rowOff>0</xdr:rowOff>
    </xdr:from>
    <xdr:to>
      <xdr:col>3</xdr:col>
      <xdr:colOff>142875</xdr:colOff>
      <xdr:row>30</xdr:row>
      <xdr:rowOff>0</xdr:rowOff>
    </xdr:to>
    <xdr:sp macro="" textlink="">
      <xdr:nvSpPr>
        <xdr:cNvPr id="18" name="Line 69"/>
        <xdr:cNvSpPr>
          <a:spLocks noChangeShapeType="1"/>
        </xdr:cNvSpPr>
      </xdr:nvSpPr>
      <xdr:spPr bwMode="auto">
        <a:xfrm>
          <a:off x="4991100" y="483298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142875</xdr:colOff>
      <xdr:row>30</xdr:row>
      <xdr:rowOff>0</xdr:rowOff>
    </xdr:from>
    <xdr:to>
      <xdr:col>3</xdr:col>
      <xdr:colOff>142875</xdr:colOff>
      <xdr:row>30</xdr:row>
      <xdr:rowOff>0</xdr:rowOff>
    </xdr:to>
    <xdr:sp macro="" textlink="">
      <xdr:nvSpPr>
        <xdr:cNvPr id="19" name="Line 70"/>
        <xdr:cNvSpPr>
          <a:spLocks noChangeShapeType="1"/>
        </xdr:cNvSpPr>
      </xdr:nvSpPr>
      <xdr:spPr bwMode="auto">
        <a:xfrm>
          <a:off x="4991100" y="483298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142875</xdr:colOff>
      <xdr:row>30</xdr:row>
      <xdr:rowOff>0</xdr:rowOff>
    </xdr:from>
    <xdr:to>
      <xdr:col>3</xdr:col>
      <xdr:colOff>142875</xdr:colOff>
      <xdr:row>30</xdr:row>
      <xdr:rowOff>0</xdr:rowOff>
    </xdr:to>
    <xdr:sp macro="" textlink="">
      <xdr:nvSpPr>
        <xdr:cNvPr id="20" name="Line 71"/>
        <xdr:cNvSpPr>
          <a:spLocks noChangeShapeType="1"/>
        </xdr:cNvSpPr>
      </xdr:nvSpPr>
      <xdr:spPr bwMode="auto">
        <a:xfrm>
          <a:off x="4991100" y="483298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142875</xdr:colOff>
      <xdr:row>30</xdr:row>
      <xdr:rowOff>0</xdr:rowOff>
    </xdr:from>
    <xdr:to>
      <xdr:col>3</xdr:col>
      <xdr:colOff>142875</xdr:colOff>
      <xdr:row>30</xdr:row>
      <xdr:rowOff>0</xdr:rowOff>
    </xdr:to>
    <xdr:sp macro="" textlink="">
      <xdr:nvSpPr>
        <xdr:cNvPr id="21" name="Line 72"/>
        <xdr:cNvSpPr>
          <a:spLocks noChangeShapeType="1"/>
        </xdr:cNvSpPr>
      </xdr:nvSpPr>
      <xdr:spPr bwMode="auto">
        <a:xfrm>
          <a:off x="4991100" y="483298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142875</xdr:colOff>
      <xdr:row>30</xdr:row>
      <xdr:rowOff>0</xdr:rowOff>
    </xdr:from>
    <xdr:to>
      <xdr:col>3</xdr:col>
      <xdr:colOff>142875</xdr:colOff>
      <xdr:row>30</xdr:row>
      <xdr:rowOff>0</xdr:rowOff>
    </xdr:to>
    <xdr:sp macro="" textlink="">
      <xdr:nvSpPr>
        <xdr:cNvPr id="22" name="Line 73"/>
        <xdr:cNvSpPr>
          <a:spLocks noChangeShapeType="1"/>
        </xdr:cNvSpPr>
      </xdr:nvSpPr>
      <xdr:spPr bwMode="auto">
        <a:xfrm>
          <a:off x="4991100" y="483298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142875</xdr:colOff>
      <xdr:row>30</xdr:row>
      <xdr:rowOff>0</xdr:rowOff>
    </xdr:from>
    <xdr:to>
      <xdr:col>3</xdr:col>
      <xdr:colOff>142875</xdr:colOff>
      <xdr:row>30</xdr:row>
      <xdr:rowOff>0</xdr:rowOff>
    </xdr:to>
    <xdr:sp macro="" textlink="">
      <xdr:nvSpPr>
        <xdr:cNvPr id="23" name="Line 74"/>
        <xdr:cNvSpPr>
          <a:spLocks noChangeShapeType="1"/>
        </xdr:cNvSpPr>
      </xdr:nvSpPr>
      <xdr:spPr bwMode="auto">
        <a:xfrm>
          <a:off x="4991100" y="483298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142875</xdr:colOff>
      <xdr:row>30</xdr:row>
      <xdr:rowOff>0</xdr:rowOff>
    </xdr:from>
    <xdr:to>
      <xdr:col>3</xdr:col>
      <xdr:colOff>142875</xdr:colOff>
      <xdr:row>30</xdr:row>
      <xdr:rowOff>0</xdr:rowOff>
    </xdr:to>
    <xdr:sp macro="" textlink="">
      <xdr:nvSpPr>
        <xdr:cNvPr id="24" name="Line 75"/>
        <xdr:cNvSpPr>
          <a:spLocks noChangeShapeType="1"/>
        </xdr:cNvSpPr>
      </xdr:nvSpPr>
      <xdr:spPr bwMode="auto">
        <a:xfrm>
          <a:off x="4991100" y="483298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142875</xdr:colOff>
      <xdr:row>30</xdr:row>
      <xdr:rowOff>0</xdr:rowOff>
    </xdr:from>
    <xdr:to>
      <xdr:col>3</xdr:col>
      <xdr:colOff>142875</xdr:colOff>
      <xdr:row>30</xdr:row>
      <xdr:rowOff>0</xdr:rowOff>
    </xdr:to>
    <xdr:sp macro="" textlink="">
      <xdr:nvSpPr>
        <xdr:cNvPr id="25" name="Line 76"/>
        <xdr:cNvSpPr>
          <a:spLocks noChangeShapeType="1"/>
        </xdr:cNvSpPr>
      </xdr:nvSpPr>
      <xdr:spPr bwMode="auto">
        <a:xfrm>
          <a:off x="4991100" y="483298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142875</xdr:colOff>
      <xdr:row>30</xdr:row>
      <xdr:rowOff>0</xdr:rowOff>
    </xdr:from>
    <xdr:to>
      <xdr:col>3</xdr:col>
      <xdr:colOff>142875</xdr:colOff>
      <xdr:row>30</xdr:row>
      <xdr:rowOff>0</xdr:rowOff>
    </xdr:to>
    <xdr:sp macro="" textlink="">
      <xdr:nvSpPr>
        <xdr:cNvPr id="26" name="Line 77"/>
        <xdr:cNvSpPr>
          <a:spLocks noChangeShapeType="1"/>
        </xdr:cNvSpPr>
      </xdr:nvSpPr>
      <xdr:spPr bwMode="auto">
        <a:xfrm>
          <a:off x="4991100" y="483298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142875</xdr:colOff>
      <xdr:row>30</xdr:row>
      <xdr:rowOff>0</xdr:rowOff>
    </xdr:from>
    <xdr:to>
      <xdr:col>3</xdr:col>
      <xdr:colOff>142875</xdr:colOff>
      <xdr:row>30</xdr:row>
      <xdr:rowOff>0</xdr:rowOff>
    </xdr:to>
    <xdr:sp macro="" textlink="">
      <xdr:nvSpPr>
        <xdr:cNvPr id="27" name="Line 78"/>
        <xdr:cNvSpPr>
          <a:spLocks noChangeShapeType="1"/>
        </xdr:cNvSpPr>
      </xdr:nvSpPr>
      <xdr:spPr bwMode="auto">
        <a:xfrm>
          <a:off x="4991100" y="483298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142875</xdr:colOff>
      <xdr:row>30</xdr:row>
      <xdr:rowOff>0</xdr:rowOff>
    </xdr:from>
    <xdr:to>
      <xdr:col>3</xdr:col>
      <xdr:colOff>142875</xdr:colOff>
      <xdr:row>30</xdr:row>
      <xdr:rowOff>0</xdr:rowOff>
    </xdr:to>
    <xdr:sp macro="" textlink="">
      <xdr:nvSpPr>
        <xdr:cNvPr id="28" name="Line 79"/>
        <xdr:cNvSpPr>
          <a:spLocks noChangeShapeType="1"/>
        </xdr:cNvSpPr>
      </xdr:nvSpPr>
      <xdr:spPr bwMode="auto">
        <a:xfrm>
          <a:off x="4991100" y="483298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142875</xdr:colOff>
      <xdr:row>30</xdr:row>
      <xdr:rowOff>0</xdr:rowOff>
    </xdr:from>
    <xdr:to>
      <xdr:col>3</xdr:col>
      <xdr:colOff>142875</xdr:colOff>
      <xdr:row>30</xdr:row>
      <xdr:rowOff>0</xdr:rowOff>
    </xdr:to>
    <xdr:sp macro="" textlink="">
      <xdr:nvSpPr>
        <xdr:cNvPr id="29" name="Line 80"/>
        <xdr:cNvSpPr>
          <a:spLocks noChangeShapeType="1"/>
        </xdr:cNvSpPr>
      </xdr:nvSpPr>
      <xdr:spPr bwMode="auto">
        <a:xfrm>
          <a:off x="4991100" y="483298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142875</xdr:colOff>
      <xdr:row>30</xdr:row>
      <xdr:rowOff>0</xdr:rowOff>
    </xdr:from>
    <xdr:to>
      <xdr:col>3</xdr:col>
      <xdr:colOff>142875</xdr:colOff>
      <xdr:row>30</xdr:row>
      <xdr:rowOff>0</xdr:rowOff>
    </xdr:to>
    <xdr:sp macro="" textlink="">
      <xdr:nvSpPr>
        <xdr:cNvPr id="30" name="Line 81"/>
        <xdr:cNvSpPr>
          <a:spLocks noChangeShapeType="1"/>
        </xdr:cNvSpPr>
      </xdr:nvSpPr>
      <xdr:spPr bwMode="auto">
        <a:xfrm>
          <a:off x="4991100" y="483298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142875</xdr:colOff>
      <xdr:row>30</xdr:row>
      <xdr:rowOff>0</xdr:rowOff>
    </xdr:from>
    <xdr:to>
      <xdr:col>3</xdr:col>
      <xdr:colOff>142875</xdr:colOff>
      <xdr:row>30</xdr:row>
      <xdr:rowOff>0</xdr:rowOff>
    </xdr:to>
    <xdr:sp macro="" textlink="">
      <xdr:nvSpPr>
        <xdr:cNvPr id="31" name="Line 82"/>
        <xdr:cNvSpPr>
          <a:spLocks noChangeShapeType="1"/>
        </xdr:cNvSpPr>
      </xdr:nvSpPr>
      <xdr:spPr bwMode="auto">
        <a:xfrm>
          <a:off x="4991100" y="483298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142875</xdr:colOff>
      <xdr:row>30</xdr:row>
      <xdr:rowOff>0</xdr:rowOff>
    </xdr:from>
    <xdr:to>
      <xdr:col>3</xdr:col>
      <xdr:colOff>142875</xdr:colOff>
      <xdr:row>30</xdr:row>
      <xdr:rowOff>0</xdr:rowOff>
    </xdr:to>
    <xdr:sp macro="" textlink="">
      <xdr:nvSpPr>
        <xdr:cNvPr id="32" name="Line 83"/>
        <xdr:cNvSpPr>
          <a:spLocks noChangeShapeType="1"/>
        </xdr:cNvSpPr>
      </xdr:nvSpPr>
      <xdr:spPr bwMode="auto">
        <a:xfrm>
          <a:off x="4991100" y="483298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142875</xdr:colOff>
      <xdr:row>30</xdr:row>
      <xdr:rowOff>0</xdr:rowOff>
    </xdr:from>
    <xdr:to>
      <xdr:col>3</xdr:col>
      <xdr:colOff>142875</xdr:colOff>
      <xdr:row>30</xdr:row>
      <xdr:rowOff>0</xdr:rowOff>
    </xdr:to>
    <xdr:sp macro="" textlink="">
      <xdr:nvSpPr>
        <xdr:cNvPr id="33" name="Line 84"/>
        <xdr:cNvSpPr>
          <a:spLocks noChangeShapeType="1"/>
        </xdr:cNvSpPr>
      </xdr:nvSpPr>
      <xdr:spPr bwMode="auto">
        <a:xfrm>
          <a:off x="4991100" y="483298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142875</xdr:colOff>
      <xdr:row>30</xdr:row>
      <xdr:rowOff>0</xdr:rowOff>
    </xdr:from>
    <xdr:to>
      <xdr:col>3</xdr:col>
      <xdr:colOff>142875</xdr:colOff>
      <xdr:row>30</xdr:row>
      <xdr:rowOff>0</xdr:rowOff>
    </xdr:to>
    <xdr:sp macro="" textlink="">
      <xdr:nvSpPr>
        <xdr:cNvPr id="34" name="Line 85"/>
        <xdr:cNvSpPr>
          <a:spLocks noChangeShapeType="1"/>
        </xdr:cNvSpPr>
      </xdr:nvSpPr>
      <xdr:spPr bwMode="auto">
        <a:xfrm>
          <a:off x="4991100" y="483298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142875</xdr:colOff>
      <xdr:row>30</xdr:row>
      <xdr:rowOff>0</xdr:rowOff>
    </xdr:from>
    <xdr:to>
      <xdr:col>3</xdr:col>
      <xdr:colOff>142875</xdr:colOff>
      <xdr:row>30</xdr:row>
      <xdr:rowOff>0</xdr:rowOff>
    </xdr:to>
    <xdr:sp macro="" textlink="">
      <xdr:nvSpPr>
        <xdr:cNvPr id="35" name="Line 86"/>
        <xdr:cNvSpPr>
          <a:spLocks noChangeShapeType="1"/>
        </xdr:cNvSpPr>
      </xdr:nvSpPr>
      <xdr:spPr bwMode="auto">
        <a:xfrm>
          <a:off x="4991100" y="483298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142875</xdr:colOff>
      <xdr:row>30</xdr:row>
      <xdr:rowOff>0</xdr:rowOff>
    </xdr:from>
    <xdr:to>
      <xdr:col>3</xdr:col>
      <xdr:colOff>142875</xdr:colOff>
      <xdr:row>30</xdr:row>
      <xdr:rowOff>0</xdr:rowOff>
    </xdr:to>
    <xdr:sp macro="" textlink="">
      <xdr:nvSpPr>
        <xdr:cNvPr id="36" name="Line 87"/>
        <xdr:cNvSpPr>
          <a:spLocks noChangeShapeType="1"/>
        </xdr:cNvSpPr>
      </xdr:nvSpPr>
      <xdr:spPr bwMode="auto">
        <a:xfrm>
          <a:off x="4991100" y="483298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142875</xdr:colOff>
      <xdr:row>30</xdr:row>
      <xdr:rowOff>0</xdr:rowOff>
    </xdr:from>
    <xdr:to>
      <xdr:col>3</xdr:col>
      <xdr:colOff>142875</xdr:colOff>
      <xdr:row>30</xdr:row>
      <xdr:rowOff>0</xdr:rowOff>
    </xdr:to>
    <xdr:sp macro="" textlink="">
      <xdr:nvSpPr>
        <xdr:cNvPr id="37" name="Line 88"/>
        <xdr:cNvSpPr>
          <a:spLocks noChangeShapeType="1"/>
        </xdr:cNvSpPr>
      </xdr:nvSpPr>
      <xdr:spPr bwMode="auto">
        <a:xfrm>
          <a:off x="4991100" y="483298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142875</xdr:colOff>
      <xdr:row>30</xdr:row>
      <xdr:rowOff>0</xdr:rowOff>
    </xdr:from>
    <xdr:to>
      <xdr:col>3</xdr:col>
      <xdr:colOff>142875</xdr:colOff>
      <xdr:row>30</xdr:row>
      <xdr:rowOff>0</xdr:rowOff>
    </xdr:to>
    <xdr:sp macro="" textlink="">
      <xdr:nvSpPr>
        <xdr:cNvPr id="38" name="Line 89"/>
        <xdr:cNvSpPr>
          <a:spLocks noChangeShapeType="1"/>
        </xdr:cNvSpPr>
      </xdr:nvSpPr>
      <xdr:spPr bwMode="auto">
        <a:xfrm>
          <a:off x="4991100" y="483298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142875</xdr:colOff>
      <xdr:row>30</xdr:row>
      <xdr:rowOff>0</xdr:rowOff>
    </xdr:from>
    <xdr:to>
      <xdr:col>3</xdr:col>
      <xdr:colOff>142875</xdr:colOff>
      <xdr:row>30</xdr:row>
      <xdr:rowOff>0</xdr:rowOff>
    </xdr:to>
    <xdr:sp macro="" textlink="">
      <xdr:nvSpPr>
        <xdr:cNvPr id="39" name="Line 90"/>
        <xdr:cNvSpPr>
          <a:spLocks noChangeShapeType="1"/>
        </xdr:cNvSpPr>
      </xdr:nvSpPr>
      <xdr:spPr bwMode="auto">
        <a:xfrm>
          <a:off x="4991100" y="483298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142875</xdr:colOff>
      <xdr:row>30</xdr:row>
      <xdr:rowOff>0</xdr:rowOff>
    </xdr:from>
    <xdr:to>
      <xdr:col>3</xdr:col>
      <xdr:colOff>142875</xdr:colOff>
      <xdr:row>30</xdr:row>
      <xdr:rowOff>0</xdr:rowOff>
    </xdr:to>
    <xdr:sp macro="" textlink="">
      <xdr:nvSpPr>
        <xdr:cNvPr id="40" name="Line 91"/>
        <xdr:cNvSpPr>
          <a:spLocks noChangeShapeType="1"/>
        </xdr:cNvSpPr>
      </xdr:nvSpPr>
      <xdr:spPr bwMode="auto">
        <a:xfrm>
          <a:off x="4991100" y="483298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I804"/>
  <sheetViews>
    <sheetView tabSelected="1" topLeftCell="B1" zoomScaleNormal="100" workbookViewId="0">
      <selection activeCell="L13" sqref="L13"/>
    </sheetView>
  </sheetViews>
  <sheetFormatPr defaultColWidth="9.140625" defaultRowHeight="12.75" x14ac:dyDescent="0.2"/>
  <cols>
    <col min="1" max="1" width="5.5703125" style="5" customWidth="1"/>
    <col min="2" max="2" width="3.85546875" style="5" customWidth="1"/>
    <col min="3" max="3" width="17.7109375" style="5" customWidth="1"/>
    <col min="4" max="4" width="51.140625" style="5" customWidth="1"/>
    <col min="5" max="5" width="6.28515625" style="5" customWidth="1"/>
    <col min="6" max="6" width="7.85546875" style="5" customWidth="1"/>
    <col min="7" max="7" width="8.140625" style="5" customWidth="1"/>
    <col min="8" max="8" width="12.28515625" style="37" customWidth="1"/>
    <col min="9" max="9" width="12.140625" style="5" customWidth="1"/>
    <col min="10" max="16384" width="9.140625" style="5"/>
  </cols>
  <sheetData>
    <row r="2" spans="2:8" ht="12.75" customHeight="1" x14ac:dyDescent="0.2">
      <c r="B2" s="85" t="s">
        <v>0</v>
      </c>
      <c r="C2" s="86"/>
      <c r="D2" s="8" t="s">
        <v>16</v>
      </c>
    </row>
    <row r="3" spans="2:8" x14ac:dyDescent="0.2">
      <c r="B3" s="85"/>
      <c r="C3" s="86"/>
      <c r="D3" s="8" t="s">
        <v>26</v>
      </c>
      <c r="H3" s="16" t="s">
        <v>20</v>
      </c>
    </row>
    <row r="4" spans="2:8" x14ac:dyDescent="0.2">
      <c r="B4" s="85"/>
      <c r="D4" s="5" t="s">
        <v>17</v>
      </c>
      <c r="E4" s="8"/>
    </row>
    <row r="5" spans="2:8" x14ac:dyDescent="0.2">
      <c r="D5" s="6" t="s">
        <v>22</v>
      </c>
      <c r="E5" s="6"/>
      <c r="F5" s="86"/>
      <c r="G5" s="86"/>
      <c r="H5" s="87"/>
    </row>
    <row r="6" spans="2:8" x14ac:dyDescent="0.2">
      <c r="D6" s="30" t="s">
        <v>18</v>
      </c>
      <c r="E6" s="86"/>
      <c r="F6" s="86"/>
      <c r="G6" s="86"/>
      <c r="H6" s="87"/>
    </row>
    <row r="7" spans="2:8" x14ac:dyDescent="0.2">
      <c r="B7" s="88" t="s">
        <v>1</v>
      </c>
      <c r="C7" s="8"/>
      <c r="D7" s="8" t="s">
        <v>2</v>
      </c>
      <c r="E7" s="86"/>
      <c r="F7" s="86"/>
      <c r="G7" s="86"/>
      <c r="H7" s="87"/>
    </row>
    <row r="8" spans="2:8" x14ac:dyDescent="0.2">
      <c r="B8" s="88"/>
      <c r="D8" s="86" t="s">
        <v>39</v>
      </c>
      <c r="E8" s="8"/>
      <c r="F8" s="86"/>
      <c r="G8" s="86"/>
      <c r="H8" s="87"/>
    </row>
    <row r="9" spans="2:8" x14ac:dyDescent="0.2">
      <c r="D9" s="89" t="s">
        <v>46</v>
      </c>
      <c r="E9" s="86"/>
      <c r="F9" s="86"/>
      <c r="G9" s="86"/>
      <c r="H9" s="87"/>
    </row>
    <row r="10" spans="2:8" x14ac:dyDescent="0.2">
      <c r="D10" s="89" t="s">
        <v>11</v>
      </c>
      <c r="E10" s="86"/>
      <c r="F10" s="86"/>
      <c r="G10" s="86"/>
      <c r="H10" s="87"/>
    </row>
    <row r="11" spans="2:8" ht="6.75" customHeight="1" x14ac:dyDescent="0.2">
      <c r="D11" s="89"/>
      <c r="E11" s="86"/>
      <c r="F11" s="86"/>
      <c r="G11" s="86"/>
      <c r="H11" s="87"/>
    </row>
    <row r="12" spans="2:8" x14ac:dyDescent="0.2">
      <c r="B12" s="86" t="s">
        <v>29</v>
      </c>
      <c r="C12" s="86"/>
      <c r="D12" s="86"/>
      <c r="E12" s="86"/>
      <c r="F12" s="86"/>
      <c r="G12" s="86"/>
      <c r="H12" s="87"/>
    </row>
    <row r="13" spans="2:8" x14ac:dyDescent="0.2">
      <c r="B13" s="86" t="s">
        <v>30</v>
      </c>
      <c r="C13" s="86"/>
      <c r="D13" s="86"/>
      <c r="F13" s="86"/>
      <c r="G13" s="86"/>
      <c r="H13" s="87"/>
    </row>
    <row r="14" spans="2:8" x14ac:dyDescent="0.2">
      <c r="B14" s="25" t="s">
        <v>44</v>
      </c>
      <c r="C14" s="26"/>
      <c r="D14" s="26"/>
      <c r="F14" s="86"/>
      <c r="G14" s="86"/>
      <c r="H14" s="87"/>
    </row>
    <row r="15" spans="2:8" x14ac:dyDescent="0.2">
      <c r="B15" s="26" t="s">
        <v>45</v>
      </c>
      <c r="C15" s="26"/>
      <c r="D15" s="26"/>
      <c r="F15" s="86"/>
      <c r="G15" s="86"/>
      <c r="H15" s="87"/>
    </row>
    <row r="16" spans="2:8" x14ac:dyDescent="0.2">
      <c r="B16" s="42" t="s">
        <v>43</v>
      </c>
      <c r="C16" s="26"/>
      <c r="D16" s="26"/>
      <c r="F16" s="86"/>
      <c r="G16" s="86"/>
      <c r="H16" s="87"/>
    </row>
    <row r="17" spans="2:8" x14ac:dyDescent="0.2">
      <c r="B17" s="42" t="s">
        <v>54</v>
      </c>
      <c r="C17" s="26"/>
      <c r="D17" s="26"/>
      <c r="F17" s="86"/>
      <c r="G17" s="86"/>
      <c r="H17" s="87"/>
    </row>
    <row r="18" spans="2:8" x14ac:dyDescent="0.2">
      <c r="B18" s="42"/>
      <c r="C18" s="26"/>
      <c r="D18" s="26"/>
      <c r="F18" s="86"/>
      <c r="G18" s="86"/>
      <c r="H18" s="87"/>
    </row>
    <row r="19" spans="2:8" ht="8.25" customHeight="1" x14ac:dyDescent="0.2">
      <c r="B19" s="42"/>
      <c r="C19" s="26"/>
      <c r="D19" s="26"/>
      <c r="F19" s="86"/>
      <c r="G19" s="86"/>
      <c r="H19" s="87"/>
    </row>
    <row r="20" spans="2:8" x14ac:dyDescent="0.2">
      <c r="B20" s="26"/>
      <c r="C20" s="26"/>
      <c r="D20" s="111" t="s">
        <v>36</v>
      </c>
      <c r="F20" s="86"/>
      <c r="G20" s="86"/>
      <c r="H20" s="87"/>
    </row>
    <row r="21" spans="2:8" x14ac:dyDescent="0.2">
      <c r="B21" s="26"/>
      <c r="C21" s="26"/>
      <c r="D21" s="27"/>
      <c r="F21" s="86"/>
      <c r="G21" s="86"/>
      <c r="H21" s="87"/>
    </row>
    <row r="22" spans="2:8" ht="14.25" customHeight="1" x14ac:dyDescent="0.25">
      <c r="C22" s="135" t="s">
        <v>49</v>
      </c>
      <c r="D22" s="135"/>
      <c r="E22" s="135"/>
      <c r="F22" s="135"/>
      <c r="G22" s="135"/>
      <c r="H22" s="87"/>
    </row>
    <row r="23" spans="2:8" ht="14.25" customHeight="1" x14ac:dyDescent="0.2">
      <c r="C23" s="86"/>
      <c r="D23" s="14"/>
      <c r="F23" s="86"/>
      <c r="G23" s="86"/>
      <c r="H23" s="87"/>
    </row>
    <row r="24" spans="2:8" x14ac:dyDescent="0.2">
      <c r="D24" s="127" t="s">
        <v>188</v>
      </c>
      <c r="H24" s="5"/>
    </row>
    <row r="25" spans="2:8" ht="15" customHeight="1" thickBot="1" x14ac:dyDescent="0.25">
      <c r="D25" s="29"/>
      <c r="F25" s="134" t="s">
        <v>183</v>
      </c>
      <c r="G25" s="134"/>
      <c r="H25" s="134"/>
    </row>
    <row r="26" spans="2:8" x14ac:dyDescent="0.2">
      <c r="B26" s="31" t="s">
        <v>12</v>
      </c>
      <c r="C26" s="31" t="s">
        <v>6</v>
      </c>
      <c r="D26" s="31" t="s">
        <v>3</v>
      </c>
      <c r="E26" s="31" t="s">
        <v>4</v>
      </c>
      <c r="F26" s="31" t="s">
        <v>9</v>
      </c>
      <c r="G26" s="31" t="s">
        <v>13</v>
      </c>
      <c r="H26" s="32" t="s">
        <v>14</v>
      </c>
    </row>
    <row r="27" spans="2:8" x14ac:dyDescent="0.2">
      <c r="B27" s="33" t="s">
        <v>5</v>
      </c>
      <c r="C27" s="33"/>
      <c r="D27" s="33" t="s">
        <v>7</v>
      </c>
      <c r="E27" s="33" t="s">
        <v>8</v>
      </c>
      <c r="F27" s="33"/>
      <c r="G27" s="33" t="s">
        <v>41</v>
      </c>
      <c r="H27" s="34" t="s">
        <v>42</v>
      </c>
    </row>
    <row r="28" spans="2:8" ht="6.75" customHeight="1" x14ac:dyDescent="0.2">
      <c r="B28" s="17"/>
      <c r="C28" s="35"/>
      <c r="D28" s="84"/>
      <c r="E28" s="20"/>
      <c r="F28" s="19"/>
      <c r="G28" s="23"/>
      <c r="H28" s="15"/>
    </row>
    <row r="29" spans="2:8" x14ac:dyDescent="0.2">
      <c r="B29" s="17"/>
      <c r="C29" s="17"/>
      <c r="D29" s="84" t="s">
        <v>15</v>
      </c>
      <c r="E29" s="20"/>
      <c r="F29" s="39"/>
      <c r="G29" s="24"/>
      <c r="H29" s="15"/>
    </row>
    <row r="30" spans="2:8" x14ac:dyDescent="0.2">
      <c r="B30" s="17"/>
      <c r="C30" s="17" t="s">
        <v>25</v>
      </c>
      <c r="D30" s="84" t="s">
        <v>32</v>
      </c>
      <c r="E30" s="20"/>
      <c r="F30" s="61"/>
      <c r="G30" s="24"/>
      <c r="H30" s="48"/>
    </row>
    <row r="31" spans="2:8" ht="6.75" customHeight="1" x14ac:dyDescent="0.2">
      <c r="B31" s="17"/>
      <c r="C31" s="21"/>
      <c r="D31" s="84"/>
      <c r="E31" s="20"/>
      <c r="F31" s="61"/>
      <c r="G31" s="24"/>
      <c r="H31" s="48"/>
    </row>
    <row r="32" spans="2:8" ht="13.15" customHeight="1" x14ac:dyDescent="0.2">
      <c r="B32" s="17">
        <v>1</v>
      </c>
      <c r="C32" s="83" t="s">
        <v>62</v>
      </c>
      <c r="D32" s="82" t="s">
        <v>169</v>
      </c>
      <c r="E32" s="20" t="s">
        <v>33</v>
      </c>
      <c r="F32" s="117">
        <v>2</v>
      </c>
      <c r="G32" s="118">
        <v>13.76</v>
      </c>
      <c r="H32" s="50">
        <f>+ROUND(SUM(G32*F32),2)</f>
        <v>27.52</v>
      </c>
    </row>
    <row r="33" spans="2:8" ht="13.15" customHeight="1" x14ac:dyDescent="0.2">
      <c r="B33" s="17">
        <v>2</v>
      </c>
      <c r="C33" s="83" t="s">
        <v>62</v>
      </c>
      <c r="D33" s="82" t="s">
        <v>170</v>
      </c>
      <c r="E33" s="20" t="s">
        <v>33</v>
      </c>
      <c r="F33" s="117">
        <v>2</v>
      </c>
      <c r="G33" s="118">
        <v>13.76</v>
      </c>
      <c r="H33" s="50">
        <f>+ROUND(SUM(G33*F33),2)</f>
        <v>27.52</v>
      </c>
    </row>
    <row r="34" spans="2:8" ht="14.45" customHeight="1" x14ac:dyDescent="0.2">
      <c r="B34" s="17">
        <v>3</v>
      </c>
      <c r="C34" s="83" t="s">
        <v>62</v>
      </c>
      <c r="D34" s="82" t="s">
        <v>171</v>
      </c>
      <c r="E34" s="20" t="s">
        <v>33</v>
      </c>
      <c r="F34" s="117">
        <v>3</v>
      </c>
      <c r="G34" s="118">
        <v>13.76</v>
      </c>
      <c r="H34" s="50">
        <f>+ROUND(SUM(G34*F34),2)</f>
        <v>41.28</v>
      </c>
    </row>
    <row r="35" spans="2:8" ht="14.25" customHeight="1" x14ac:dyDescent="0.2">
      <c r="B35" s="17">
        <v>4</v>
      </c>
      <c r="C35" s="83" t="s">
        <v>62</v>
      </c>
      <c r="D35" s="82" t="s">
        <v>141</v>
      </c>
      <c r="E35" s="20" t="s">
        <v>33</v>
      </c>
      <c r="F35" s="117">
        <v>2</v>
      </c>
      <c r="G35" s="118">
        <v>13.76</v>
      </c>
      <c r="H35" s="50">
        <f>+ROUND(SUM(G35*F35),2)</f>
        <v>27.52</v>
      </c>
    </row>
    <row r="36" spans="2:8" ht="12.6" customHeight="1" x14ac:dyDescent="0.2">
      <c r="B36" s="17">
        <v>5</v>
      </c>
      <c r="C36" s="83" t="s">
        <v>62</v>
      </c>
      <c r="D36" s="82" t="s">
        <v>142</v>
      </c>
      <c r="E36" s="20" t="s">
        <v>33</v>
      </c>
      <c r="F36" s="117">
        <v>3</v>
      </c>
      <c r="G36" s="118">
        <v>13.76</v>
      </c>
      <c r="H36" s="50">
        <f>+ROUND(SUM(G36*F36),2)</f>
        <v>41.28</v>
      </c>
    </row>
    <row r="37" spans="2:8" ht="13.5" customHeight="1" x14ac:dyDescent="0.2">
      <c r="B37" s="17">
        <v>6</v>
      </c>
      <c r="C37" s="83" t="s">
        <v>62</v>
      </c>
      <c r="D37" s="82" t="s">
        <v>172</v>
      </c>
      <c r="E37" s="20" t="s">
        <v>33</v>
      </c>
      <c r="F37" s="117">
        <v>3</v>
      </c>
      <c r="G37" s="118">
        <v>13.76</v>
      </c>
      <c r="H37" s="50">
        <f t="shared" ref="H37:H51" si="0">+ROUND(SUM(G37*F37),2)</f>
        <v>41.28</v>
      </c>
    </row>
    <row r="38" spans="2:8" ht="13.9" customHeight="1" x14ac:dyDescent="0.2">
      <c r="B38" s="17">
        <v>7</v>
      </c>
      <c r="C38" s="83" t="s">
        <v>62</v>
      </c>
      <c r="D38" s="82" t="s">
        <v>173</v>
      </c>
      <c r="E38" s="20" t="s">
        <v>33</v>
      </c>
      <c r="F38" s="117">
        <v>2</v>
      </c>
      <c r="G38" s="118">
        <v>13.76</v>
      </c>
      <c r="H38" s="50">
        <f>+ROUND(SUM(G38*F38),2)</f>
        <v>27.52</v>
      </c>
    </row>
    <row r="39" spans="2:8" ht="12.6" customHeight="1" x14ac:dyDescent="0.2">
      <c r="B39" s="17">
        <v>8</v>
      </c>
      <c r="C39" s="83" t="s">
        <v>62</v>
      </c>
      <c r="D39" s="82" t="s">
        <v>174</v>
      </c>
      <c r="E39" s="20" t="s">
        <v>33</v>
      </c>
      <c r="F39" s="117">
        <v>2</v>
      </c>
      <c r="G39" s="118">
        <v>13.76</v>
      </c>
      <c r="H39" s="50">
        <f>+ROUND(SUM(G39*F39),2)</f>
        <v>27.52</v>
      </c>
    </row>
    <row r="40" spans="2:8" ht="15" customHeight="1" x14ac:dyDescent="0.2">
      <c r="B40" s="17">
        <v>9</v>
      </c>
      <c r="C40" s="83" t="s">
        <v>62</v>
      </c>
      <c r="D40" s="82" t="s">
        <v>175</v>
      </c>
      <c r="E40" s="20" t="s">
        <v>33</v>
      </c>
      <c r="F40" s="117">
        <v>3</v>
      </c>
      <c r="G40" s="118">
        <v>13.76</v>
      </c>
      <c r="H40" s="50">
        <f>+ROUND(SUM(G40*F40),2)</f>
        <v>41.28</v>
      </c>
    </row>
    <row r="41" spans="2:8" ht="15.6" customHeight="1" x14ac:dyDescent="0.2">
      <c r="B41" s="17">
        <v>10</v>
      </c>
      <c r="C41" s="83" t="s">
        <v>62</v>
      </c>
      <c r="D41" s="82" t="s">
        <v>58</v>
      </c>
      <c r="E41" s="20" t="s">
        <v>33</v>
      </c>
      <c r="F41" s="117">
        <v>3</v>
      </c>
      <c r="G41" s="118">
        <v>13.76</v>
      </c>
      <c r="H41" s="50">
        <f>+ROUND(SUM(G41*F41),2)</f>
        <v>41.28</v>
      </c>
    </row>
    <row r="42" spans="2:8" ht="14.45" customHeight="1" x14ac:dyDescent="0.2">
      <c r="B42" s="17">
        <v>11</v>
      </c>
      <c r="C42" s="83" t="s">
        <v>62</v>
      </c>
      <c r="D42" s="82" t="s">
        <v>176</v>
      </c>
      <c r="E42" s="20" t="s">
        <v>33</v>
      </c>
      <c r="F42" s="117">
        <v>3</v>
      </c>
      <c r="G42" s="118">
        <v>13.76</v>
      </c>
      <c r="H42" s="50">
        <f>+ROUND(SUM(G42*F42),2)</f>
        <v>41.28</v>
      </c>
    </row>
    <row r="43" spans="2:8" ht="15.6" customHeight="1" x14ac:dyDescent="0.2">
      <c r="B43" s="17">
        <v>12</v>
      </c>
      <c r="C43" s="83" t="s">
        <v>62</v>
      </c>
      <c r="D43" s="82" t="s">
        <v>177</v>
      </c>
      <c r="E43" s="20" t="s">
        <v>33</v>
      </c>
      <c r="F43" s="117">
        <v>2</v>
      </c>
      <c r="G43" s="118">
        <v>13.76</v>
      </c>
      <c r="H43" s="50">
        <f t="shared" si="0"/>
        <v>27.52</v>
      </c>
    </row>
    <row r="44" spans="2:8" ht="15" customHeight="1" x14ac:dyDescent="0.2">
      <c r="B44" s="17">
        <v>13</v>
      </c>
      <c r="C44" s="83" t="s">
        <v>62</v>
      </c>
      <c r="D44" s="82" t="s">
        <v>57</v>
      </c>
      <c r="E44" s="20" t="s">
        <v>33</v>
      </c>
      <c r="F44" s="117">
        <v>2</v>
      </c>
      <c r="G44" s="118">
        <v>13.76</v>
      </c>
      <c r="H44" s="50">
        <f t="shared" si="0"/>
        <v>27.52</v>
      </c>
    </row>
    <row r="45" spans="2:8" ht="15" customHeight="1" x14ac:dyDescent="0.2">
      <c r="B45" s="17">
        <v>14</v>
      </c>
      <c r="C45" s="83" t="s">
        <v>62</v>
      </c>
      <c r="D45" s="82" t="s">
        <v>178</v>
      </c>
      <c r="E45" s="20" t="s">
        <v>33</v>
      </c>
      <c r="F45" s="117">
        <v>3</v>
      </c>
      <c r="G45" s="118">
        <v>13.76</v>
      </c>
      <c r="H45" s="50">
        <f t="shared" si="0"/>
        <v>41.28</v>
      </c>
    </row>
    <row r="46" spans="2:8" ht="15.6" customHeight="1" x14ac:dyDescent="0.2">
      <c r="B46" s="17">
        <v>15</v>
      </c>
      <c r="C46" s="83" t="s">
        <v>62</v>
      </c>
      <c r="D46" s="82" t="s">
        <v>179</v>
      </c>
      <c r="E46" s="20" t="s">
        <v>33</v>
      </c>
      <c r="F46" s="117">
        <v>2</v>
      </c>
      <c r="G46" s="118">
        <v>13.76</v>
      </c>
      <c r="H46" s="50">
        <f t="shared" si="0"/>
        <v>27.52</v>
      </c>
    </row>
    <row r="47" spans="2:8" ht="15" customHeight="1" x14ac:dyDescent="0.2">
      <c r="B47" s="17">
        <v>16</v>
      </c>
      <c r="C47" s="83" t="s">
        <v>62</v>
      </c>
      <c r="D47" s="82" t="s">
        <v>180</v>
      </c>
      <c r="E47" s="20" t="s">
        <v>33</v>
      </c>
      <c r="F47" s="117">
        <v>2.5</v>
      </c>
      <c r="G47" s="118">
        <v>13.76</v>
      </c>
      <c r="H47" s="50">
        <f t="shared" si="0"/>
        <v>34.4</v>
      </c>
    </row>
    <row r="48" spans="2:8" ht="16.149999999999999" customHeight="1" x14ac:dyDescent="0.2">
      <c r="B48" s="17">
        <v>17</v>
      </c>
      <c r="C48" s="83" t="s">
        <v>62</v>
      </c>
      <c r="D48" s="82" t="s">
        <v>181</v>
      </c>
      <c r="E48" s="20" t="s">
        <v>33</v>
      </c>
      <c r="F48" s="117">
        <v>2</v>
      </c>
      <c r="G48" s="118">
        <v>13.76</v>
      </c>
      <c r="H48" s="50">
        <f t="shared" si="0"/>
        <v>27.52</v>
      </c>
    </row>
    <row r="49" spans="2:9" ht="13.9" customHeight="1" x14ac:dyDescent="0.2">
      <c r="B49" s="17">
        <v>18</v>
      </c>
      <c r="C49" s="83" t="s">
        <v>62</v>
      </c>
      <c r="D49" s="82" t="s">
        <v>182</v>
      </c>
      <c r="E49" s="20" t="s">
        <v>33</v>
      </c>
      <c r="F49" s="117">
        <v>2</v>
      </c>
      <c r="G49" s="118">
        <v>13.76</v>
      </c>
      <c r="H49" s="50">
        <f t="shared" si="0"/>
        <v>27.52</v>
      </c>
    </row>
    <row r="50" spans="2:9" ht="16.149999999999999" customHeight="1" x14ac:dyDescent="0.2">
      <c r="B50" s="17">
        <v>19</v>
      </c>
      <c r="C50" s="83" t="s">
        <v>62</v>
      </c>
      <c r="D50" s="82" t="s">
        <v>150</v>
      </c>
      <c r="E50" s="20" t="s">
        <v>33</v>
      </c>
      <c r="F50" s="117">
        <v>3</v>
      </c>
      <c r="G50" s="118">
        <v>13.76</v>
      </c>
      <c r="H50" s="50">
        <f t="shared" si="0"/>
        <v>41.28</v>
      </c>
    </row>
    <row r="51" spans="2:9" ht="15" customHeight="1" x14ac:dyDescent="0.2">
      <c r="B51" s="17">
        <v>20</v>
      </c>
      <c r="C51" s="83" t="s">
        <v>62</v>
      </c>
      <c r="D51" s="82" t="s">
        <v>151</v>
      </c>
      <c r="E51" s="20" t="s">
        <v>33</v>
      </c>
      <c r="F51" s="117">
        <v>2</v>
      </c>
      <c r="G51" s="118">
        <v>13.76</v>
      </c>
      <c r="H51" s="50">
        <f t="shared" si="0"/>
        <v>27.52</v>
      </c>
    </row>
    <row r="52" spans="2:9" x14ac:dyDescent="0.2">
      <c r="B52" s="17"/>
      <c r="C52" s="21"/>
      <c r="D52" s="18" t="s">
        <v>10</v>
      </c>
      <c r="E52" s="46"/>
      <c r="F52" s="71">
        <f>SUM(F32:F51)</f>
        <v>48.5</v>
      </c>
      <c r="G52" s="13"/>
      <c r="H52" s="9">
        <f>ROUND(SUM(H32:H51),2)</f>
        <v>667.36</v>
      </c>
      <c r="I52" s="37"/>
    </row>
    <row r="53" spans="2:9" ht="10.5" customHeight="1" x14ac:dyDescent="0.2">
      <c r="B53" s="17"/>
      <c r="C53" s="21"/>
      <c r="D53" s="18"/>
      <c r="E53" s="46"/>
      <c r="F53" s="62"/>
      <c r="G53" s="13"/>
      <c r="H53" s="9"/>
      <c r="I53" s="37"/>
    </row>
    <row r="54" spans="2:9" x14ac:dyDescent="0.2">
      <c r="B54" s="17"/>
      <c r="C54" s="35"/>
      <c r="D54" s="84" t="s">
        <v>15</v>
      </c>
      <c r="E54" s="17"/>
      <c r="F54" s="62"/>
      <c r="G54" s="13"/>
      <c r="H54" s="9"/>
      <c r="I54" s="37"/>
    </row>
    <row r="55" spans="2:9" x14ac:dyDescent="0.2">
      <c r="B55" s="17"/>
      <c r="C55" s="17" t="s">
        <v>25</v>
      </c>
      <c r="D55" s="84" t="s">
        <v>47</v>
      </c>
      <c r="E55" s="17"/>
      <c r="F55" s="62"/>
      <c r="G55" s="13"/>
      <c r="H55" s="9"/>
      <c r="I55" s="37"/>
    </row>
    <row r="56" spans="2:9" ht="6.75" customHeight="1" x14ac:dyDescent="0.2">
      <c r="B56" s="17"/>
      <c r="C56" s="21"/>
      <c r="D56" s="84"/>
      <c r="E56" s="20"/>
      <c r="F56" s="62"/>
      <c r="G56" s="105"/>
      <c r="H56" s="9"/>
      <c r="I56" s="37"/>
    </row>
    <row r="57" spans="2:9" ht="15" x14ac:dyDescent="0.2">
      <c r="B57" s="17">
        <v>1</v>
      </c>
      <c r="C57" s="83" t="s">
        <v>189</v>
      </c>
      <c r="D57" s="82" t="s">
        <v>139</v>
      </c>
      <c r="E57" s="20" t="s">
        <v>31</v>
      </c>
      <c r="F57" s="80">
        <v>10</v>
      </c>
      <c r="G57" s="116">
        <v>0.99919999999999998</v>
      </c>
      <c r="H57" s="15">
        <f>+F57*G57</f>
        <v>9.9919999999999991</v>
      </c>
      <c r="I57" s="37"/>
    </row>
    <row r="58" spans="2:9" ht="15" customHeight="1" x14ac:dyDescent="0.2">
      <c r="B58" s="17">
        <v>2</v>
      </c>
      <c r="C58" s="83" t="s">
        <v>189</v>
      </c>
      <c r="D58" s="82" t="s">
        <v>140</v>
      </c>
      <c r="E58" s="20" t="s">
        <v>31</v>
      </c>
      <c r="F58" s="80">
        <v>10</v>
      </c>
      <c r="G58" s="116">
        <v>0.99919999999999998</v>
      </c>
      <c r="H58" s="15">
        <f t="shared" ref="H58:H90" si="1">+F58*G58</f>
        <v>9.9919999999999991</v>
      </c>
    </row>
    <row r="59" spans="2:9" ht="15" customHeight="1" x14ac:dyDescent="0.2">
      <c r="B59" s="17">
        <v>3</v>
      </c>
      <c r="C59" s="83" t="s">
        <v>189</v>
      </c>
      <c r="D59" s="82" t="s">
        <v>141</v>
      </c>
      <c r="E59" s="20" t="s">
        <v>31</v>
      </c>
      <c r="F59" s="80">
        <v>3</v>
      </c>
      <c r="G59" s="116">
        <v>0.99919999999999998</v>
      </c>
      <c r="H59" s="15">
        <f t="shared" si="1"/>
        <v>2.9975999999999998</v>
      </c>
    </row>
    <row r="60" spans="2:9" ht="15" customHeight="1" x14ac:dyDescent="0.2">
      <c r="B60" s="17">
        <v>4</v>
      </c>
      <c r="C60" s="83" t="s">
        <v>189</v>
      </c>
      <c r="D60" s="82" t="s">
        <v>142</v>
      </c>
      <c r="E60" s="20" t="s">
        <v>31</v>
      </c>
      <c r="F60" s="80">
        <v>5</v>
      </c>
      <c r="G60" s="116">
        <v>0.99919999999999998</v>
      </c>
      <c r="H60" s="15">
        <f t="shared" si="1"/>
        <v>4.9959999999999996</v>
      </c>
    </row>
    <row r="61" spans="2:9" ht="15" customHeight="1" x14ac:dyDescent="0.2">
      <c r="B61" s="17">
        <v>5</v>
      </c>
      <c r="C61" s="83" t="s">
        <v>189</v>
      </c>
      <c r="D61" s="82" t="s">
        <v>143</v>
      </c>
      <c r="E61" s="20" t="s">
        <v>31</v>
      </c>
      <c r="F61" s="80">
        <v>5</v>
      </c>
      <c r="G61" s="116">
        <v>0.99919999999999998</v>
      </c>
      <c r="H61" s="15">
        <f t="shared" si="1"/>
        <v>4.9959999999999996</v>
      </c>
    </row>
    <row r="62" spans="2:9" ht="15" customHeight="1" x14ac:dyDescent="0.2">
      <c r="B62" s="17">
        <v>6</v>
      </c>
      <c r="C62" s="83" t="s">
        <v>189</v>
      </c>
      <c r="D62" s="82" t="s">
        <v>58</v>
      </c>
      <c r="E62" s="20" t="s">
        <v>31</v>
      </c>
      <c r="F62" s="80">
        <v>5</v>
      </c>
      <c r="G62" s="116">
        <v>0.99919999999999998</v>
      </c>
      <c r="H62" s="15">
        <f t="shared" si="1"/>
        <v>4.9959999999999996</v>
      </c>
    </row>
    <row r="63" spans="2:9" ht="15" customHeight="1" x14ac:dyDescent="0.2">
      <c r="B63" s="17">
        <v>7</v>
      </c>
      <c r="C63" s="83" t="s">
        <v>189</v>
      </c>
      <c r="D63" s="82" t="s">
        <v>144</v>
      </c>
      <c r="E63" s="20" t="s">
        <v>31</v>
      </c>
      <c r="F63" s="80">
        <v>10</v>
      </c>
      <c r="G63" s="116">
        <v>0.99919999999999998</v>
      </c>
      <c r="H63" s="15">
        <f t="shared" si="1"/>
        <v>9.9919999999999991</v>
      </c>
    </row>
    <row r="64" spans="2:9" ht="15" customHeight="1" x14ac:dyDescent="0.2">
      <c r="B64" s="17">
        <v>8</v>
      </c>
      <c r="C64" s="83" t="s">
        <v>189</v>
      </c>
      <c r="D64" s="82" t="s">
        <v>145</v>
      </c>
      <c r="E64" s="20" t="s">
        <v>31</v>
      </c>
      <c r="F64" s="80">
        <v>5</v>
      </c>
      <c r="G64" s="116">
        <v>0.99919999999999998</v>
      </c>
      <c r="H64" s="15">
        <f t="shared" si="1"/>
        <v>4.9959999999999996</v>
      </c>
    </row>
    <row r="65" spans="2:8" ht="15" customHeight="1" x14ac:dyDescent="0.2">
      <c r="B65" s="17">
        <v>9</v>
      </c>
      <c r="C65" s="83" t="s">
        <v>189</v>
      </c>
      <c r="D65" s="82" t="s">
        <v>146</v>
      </c>
      <c r="E65" s="20" t="s">
        <v>31</v>
      </c>
      <c r="F65" s="80">
        <v>3</v>
      </c>
      <c r="G65" s="116">
        <v>0.99919999999999998</v>
      </c>
      <c r="H65" s="15">
        <f t="shared" si="1"/>
        <v>2.9975999999999998</v>
      </c>
    </row>
    <row r="66" spans="2:8" ht="15" customHeight="1" x14ac:dyDescent="0.2">
      <c r="B66" s="17">
        <v>10</v>
      </c>
      <c r="C66" s="83" t="s">
        <v>189</v>
      </c>
      <c r="D66" s="82" t="s">
        <v>147</v>
      </c>
      <c r="E66" s="20" t="s">
        <v>31</v>
      </c>
      <c r="F66" s="80">
        <v>5</v>
      </c>
      <c r="G66" s="116">
        <v>0.99919999999999998</v>
      </c>
      <c r="H66" s="15">
        <f t="shared" si="1"/>
        <v>4.9959999999999996</v>
      </c>
    </row>
    <row r="67" spans="2:8" ht="15" customHeight="1" x14ac:dyDescent="0.2">
      <c r="B67" s="17">
        <v>11</v>
      </c>
      <c r="C67" s="83" t="s">
        <v>189</v>
      </c>
      <c r="D67" s="82" t="s">
        <v>57</v>
      </c>
      <c r="E67" s="20" t="s">
        <v>31</v>
      </c>
      <c r="F67" s="80">
        <v>6</v>
      </c>
      <c r="G67" s="116">
        <v>0.99919999999999998</v>
      </c>
      <c r="H67" s="15">
        <f t="shared" si="1"/>
        <v>5.9951999999999996</v>
      </c>
    </row>
    <row r="68" spans="2:8" ht="15" customHeight="1" x14ac:dyDescent="0.2">
      <c r="B68" s="17">
        <v>12</v>
      </c>
      <c r="C68" s="83" t="s">
        <v>189</v>
      </c>
      <c r="D68" s="82" t="s">
        <v>148</v>
      </c>
      <c r="E68" s="20" t="s">
        <v>31</v>
      </c>
      <c r="F68" s="80">
        <v>4</v>
      </c>
      <c r="G68" s="116">
        <v>0.99919999999999998</v>
      </c>
      <c r="H68" s="15">
        <f t="shared" si="1"/>
        <v>3.9967999999999999</v>
      </c>
    </row>
    <row r="69" spans="2:8" ht="15" customHeight="1" x14ac:dyDescent="0.2">
      <c r="B69" s="17">
        <v>13</v>
      </c>
      <c r="C69" s="83" t="s">
        <v>189</v>
      </c>
      <c r="D69" s="82" t="s">
        <v>149</v>
      </c>
      <c r="E69" s="20" t="s">
        <v>31</v>
      </c>
      <c r="F69" s="80">
        <v>5</v>
      </c>
      <c r="G69" s="116">
        <v>0.99919999999999998</v>
      </c>
      <c r="H69" s="15">
        <f t="shared" si="1"/>
        <v>4.9959999999999996</v>
      </c>
    </row>
    <row r="70" spans="2:8" ht="15" customHeight="1" x14ac:dyDescent="0.2">
      <c r="B70" s="17">
        <v>14</v>
      </c>
      <c r="C70" s="83" t="s">
        <v>189</v>
      </c>
      <c r="D70" s="82" t="s">
        <v>150</v>
      </c>
      <c r="E70" s="20" t="s">
        <v>31</v>
      </c>
      <c r="F70" s="80">
        <v>7</v>
      </c>
      <c r="G70" s="116">
        <v>0.99919999999999998</v>
      </c>
      <c r="H70" s="15">
        <f t="shared" si="1"/>
        <v>6.9943999999999997</v>
      </c>
    </row>
    <row r="71" spans="2:8" ht="15" customHeight="1" x14ac:dyDescent="0.2">
      <c r="B71" s="17">
        <v>15</v>
      </c>
      <c r="C71" s="83" t="s">
        <v>189</v>
      </c>
      <c r="D71" s="82" t="s">
        <v>151</v>
      </c>
      <c r="E71" s="20" t="s">
        <v>31</v>
      </c>
      <c r="F71" s="80">
        <v>4</v>
      </c>
      <c r="G71" s="116">
        <v>0.99919999999999998</v>
      </c>
      <c r="H71" s="15">
        <f t="shared" si="1"/>
        <v>3.9967999999999999</v>
      </c>
    </row>
    <row r="72" spans="2:8" ht="15" customHeight="1" x14ac:dyDescent="0.2">
      <c r="B72" s="17">
        <v>16</v>
      </c>
      <c r="C72" s="83" t="s">
        <v>189</v>
      </c>
      <c r="D72" s="82" t="s">
        <v>152</v>
      </c>
      <c r="E72" s="20" t="s">
        <v>31</v>
      </c>
      <c r="F72" s="80">
        <v>5</v>
      </c>
      <c r="G72" s="116">
        <v>0.99919999999999998</v>
      </c>
      <c r="H72" s="15">
        <f t="shared" si="1"/>
        <v>4.9959999999999996</v>
      </c>
    </row>
    <row r="73" spans="2:8" ht="15" customHeight="1" x14ac:dyDescent="0.2">
      <c r="B73" s="17">
        <v>17</v>
      </c>
      <c r="C73" s="83" t="s">
        <v>189</v>
      </c>
      <c r="D73" s="82" t="s">
        <v>153</v>
      </c>
      <c r="E73" s="20" t="s">
        <v>31</v>
      </c>
      <c r="F73" s="80">
        <v>5</v>
      </c>
      <c r="G73" s="116">
        <v>0.99919999999999998</v>
      </c>
      <c r="H73" s="15">
        <f t="shared" si="1"/>
        <v>4.9959999999999996</v>
      </c>
    </row>
    <row r="74" spans="2:8" ht="15" customHeight="1" x14ac:dyDescent="0.2">
      <c r="B74" s="17">
        <v>18</v>
      </c>
      <c r="C74" s="83" t="s">
        <v>189</v>
      </c>
      <c r="D74" s="82" t="s">
        <v>154</v>
      </c>
      <c r="E74" s="20" t="s">
        <v>31</v>
      </c>
      <c r="F74" s="80">
        <v>2</v>
      </c>
      <c r="G74" s="116">
        <v>0.99919999999999998</v>
      </c>
      <c r="H74" s="15">
        <f t="shared" si="1"/>
        <v>1.9984</v>
      </c>
    </row>
    <row r="75" spans="2:8" ht="15" customHeight="1" x14ac:dyDescent="0.2">
      <c r="B75" s="17">
        <v>19</v>
      </c>
      <c r="C75" s="83" t="s">
        <v>189</v>
      </c>
      <c r="D75" s="82" t="s">
        <v>155</v>
      </c>
      <c r="E75" s="20" t="s">
        <v>31</v>
      </c>
      <c r="F75" s="80">
        <v>60</v>
      </c>
      <c r="G75" s="116">
        <v>0.99919999999999998</v>
      </c>
      <c r="H75" s="15">
        <f t="shared" si="1"/>
        <v>59.951999999999998</v>
      </c>
    </row>
    <row r="76" spans="2:8" ht="15" customHeight="1" x14ac:dyDescent="0.2">
      <c r="B76" s="17">
        <v>20</v>
      </c>
      <c r="C76" s="83" t="s">
        <v>189</v>
      </c>
      <c r="D76" s="82" t="s">
        <v>156</v>
      </c>
      <c r="E76" s="20" t="s">
        <v>31</v>
      </c>
      <c r="F76" s="80">
        <v>5</v>
      </c>
      <c r="G76" s="116">
        <v>0.99919999999999998</v>
      </c>
      <c r="H76" s="15">
        <f t="shared" si="1"/>
        <v>4.9959999999999996</v>
      </c>
    </row>
    <row r="77" spans="2:8" ht="15" customHeight="1" x14ac:dyDescent="0.2">
      <c r="B77" s="17">
        <v>21</v>
      </c>
      <c r="C77" s="83" t="s">
        <v>189</v>
      </c>
      <c r="D77" s="82" t="s">
        <v>157</v>
      </c>
      <c r="E77" s="20" t="s">
        <v>31</v>
      </c>
      <c r="F77" s="80">
        <v>3</v>
      </c>
      <c r="G77" s="116">
        <v>0.99919999999999998</v>
      </c>
      <c r="H77" s="15">
        <f t="shared" si="1"/>
        <v>2.9975999999999998</v>
      </c>
    </row>
    <row r="78" spans="2:8" ht="15" customHeight="1" x14ac:dyDescent="0.2">
      <c r="B78" s="17">
        <v>22</v>
      </c>
      <c r="C78" s="83" t="s">
        <v>189</v>
      </c>
      <c r="D78" s="82" t="s">
        <v>158</v>
      </c>
      <c r="E78" s="20" t="s">
        <v>31</v>
      </c>
      <c r="F78" s="80">
        <v>5</v>
      </c>
      <c r="G78" s="116">
        <v>0.99919999999999998</v>
      </c>
      <c r="H78" s="15">
        <f t="shared" si="1"/>
        <v>4.9959999999999996</v>
      </c>
    </row>
    <row r="79" spans="2:8" ht="15" customHeight="1" x14ac:dyDescent="0.2">
      <c r="B79" s="17">
        <v>23</v>
      </c>
      <c r="C79" s="83" t="s">
        <v>189</v>
      </c>
      <c r="D79" s="82" t="s">
        <v>159</v>
      </c>
      <c r="E79" s="20" t="s">
        <v>31</v>
      </c>
      <c r="F79" s="80">
        <v>2</v>
      </c>
      <c r="G79" s="116">
        <v>0.99919999999999998</v>
      </c>
      <c r="H79" s="15">
        <f t="shared" si="1"/>
        <v>1.9984</v>
      </c>
    </row>
    <row r="80" spans="2:8" ht="15" customHeight="1" x14ac:dyDescent="0.2">
      <c r="B80" s="17">
        <v>24</v>
      </c>
      <c r="C80" s="83" t="s">
        <v>189</v>
      </c>
      <c r="D80" s="82" t="s">
        <v>160</v>
      </c>
      <c r="E80" s="20" t="s">
        <v>31</v>
      </c>
      <c r="F80" s="80">
        <v>15</v>
      </c>
      <c r="G80" s="116">
        <v>0.99919999999999998</v>
      </c>
      <c r="H80" s="15">
        <f t="shared" si="1"/>
        <v>14.988</v>
      </c>
    </row>
    <row r="81" spans="2:9" ht="15" customHeight="1" x14ac:dyDescent="0.2">
      <c r="B81" s="17">
        <v>25</v>
      </c>
      <c r="C81" s="83" t="s">
        <v>189</v>
      </c>
      <c r="D81" s="82" t="s">
        <v>161</v>
      </c>
      <c r="E81" s="20" t="s">
        <v>31</v>
      </c>
      <c r="F81" s="80">
        <v>4</v>
      </c>
      <c r="G81" s="116">
        <v>0.99919999999999998</v>
      </c>
      <c r="H81" s="15">
        <f t="shared" si="1"/>
        <v>3.9967999999999999</v>
      </c>
    </row>
    <row r="82" spans="2:9" ht="15" customHeight="1" x14ac:dyDescent="0.2">
      <c r="B82" s="17">
        <v>26</v>
      </c>
      <c r="C82" s="83" t="s">
        <v>189</v>
      </c>
      <c r="D82" s="82" t="s">
        <v>162</v>
      </c>
      <c r="E82" s="20" t="s">
        <v>31</v>
      </c>
      <c r="F82" s="80">
        <v>4</v>
      </c>
      <c r="G82" s="116">
        <v>0.99919999999999998</v>
      </c>
      <c r="H82" s="15">
        <f t="shared" si="1"/>
        <v>3.9967999999999999</v>
      </c>
    </row>
    <row r="83" spans="2:9" ht="15" customHeight="1" x14ac:dyDescent="0.2">
      <c r="B83" s="17">
        <v>27</v>
      </c>
      <c r="C83" s="83" t="s">
        <v>189</v>
      </c>
      <c r="D83" s="82" t="s">
        <v>163</v>
      </c>
      <c r="E83" s="20" t="s">
        <v>31</v>
      </c>
      <c r="F83" s="80">
        <v>5</v>
      </c>
      <c r="G83" s="116">
        <v>0.99919999999999998</v>
      </c>
      <c r="H83" s="15">
        <f t="shared" si="1"/>
        <v>4.9959999999999996</v>
      </c>
    </row>
    <row r="84" spans="2:9" ht="15" customHeight="1" x14ac:dyDescent="0.2">
      <c r="B84" s="17">
        <v>28</v>
      </c>
      <c r="C84" s="83" t="s">
        <v>189</v>
      </c>
      <c r="D84" s="82" t="s">
        <v>164</v>
      </c>
      <c r="E84" s="20" t="s">
        <v>31</v>
      </c>
      <c r="F84" s="80">
        <v>3</v>
      </c>
      <c r="G84" s="116">
        <v>0.99919999999999998</v>
      </c>
      <c r="H84" s="15">
        <f t="shared" si="1"/>
        <v>2.9975999999999998</v>
      </c>
    </row>
    <row r="85" spans="2:9" ht="15" customHeight="1" x14ac:dyDescent="0.2">
      <c r="B85" s="17">
        <v>29</v>
      </c>
      <c r="C85" s="83" t="s">
        <v>189</v>
      </c>
      <c r="D85" s="82" t="s">
        <v>165</v>
      </c>
      <c r="E85" s="20" t="s">
        <v>31</v>
      </c>
      <c r="F85" s="80">
        <v>5</v>
      </c>
      <c r="G85" s="116">
        <v>0.99919999999999998</v>
      </c>
      <c r="H85" s="15">
        <f t="shared" si="1"/>
        <v>4.9959999999999996</v>
      </c>
    </row>
    <row r="86" spans="2:9" ht="15" customHeight="1" x14ac:dyDescent="0.2">
      <c r="B86" s="17">
        <v>30</v>
      </c>
      <c r="C86" s="83" t="s">
        <v>189</v>
      </c>
      <c r="D86" s="82" t="s">
        <v>166</v>
      </c>
      <c r="E86" s="20" t="s">
        <v>31</v>
      </c>
      <c r="F86" s="80">
        <v>5</v>
      </c>
      <c r="G86" s="116">
        <v>0.99919999999999998</v>
      </c>
      <c r="H86" s="15">
        <f t="shared" si="1"/>
        <v>4.9959999999999996</v>
      </c>
    </row>
    <row r="87" spans="2:9" ht="15" customHeight="1" x14ac:dyDescent="0.2">
      <c r="B87" s="17">
        <v>31</v>
      </c>
      <c r="C87" s="83" t="s">
        <v>189</v>
      </c>
      <c r="D87" s="82" t="s">
        <v>60</v>
      </c>
      <c r="E87" s="20" t="s">
        <v>31</v>
      </c>
      <c r="F87" s="80">
        <v>3</v>
      </c>
      <c r="G87" s="116">
        <v>0.99919999999999998</v>
      </c>
      <c r="H87" s="15">
        <f t="shared" si="1"/>
        <v>2.9975999999999998</v>
      </c>
    </row>
    <row r="88" spans="2:9" ht="15" customHeight="1" x14ac:dyDescent="0.2">
      <c r="B88" s="17">
        <v>32</v>
      </c>
      <c r="C88" s="83" t="s">
        <v>189</v>
      </c>
      <c r="D88" s="82" t="s">
        <v>59</v>
      </c>
      <c r="E88" s="20" t="s">
        <v>31</v>
      </c>
      <c r="F88" s="80">
        <v>15</v>
      </c>
      <c r="G88" s="116">
        <v>0.99919999999999998</v>
      </c>
      <c r="H88" s="15">
        <f t="shared" si="1"/>
        <v>14.988</v>
      </c>
      <c r="I88" s="79"/>
    </row>
    <row r="89" spans="2:9" ht="15" customHeight="1" x14ac:dyDescent="0.2">
      <c r="B89" s="17">
        <v>33</v>
      </c>
      <c r="C89" s="83" t="s">
        <v>189</v>
      </c>
      <c r="D89" s="82" t="s">
        <v>167</v>
      </c>
      <c r="E89" s="20" t="s">
        <v>31</v>
      </c>
      <c r="F89" s="80">
        <v>4</v>
      </c>
      <c r="G89" s="116">
        <v>0.99919999999999998</v>
      </c>
      <c r="H89" s="15">
        <f t="shared" si="1"/>
        <v>3.9967999999999999</v>
      </c>
    </row>
    <row r="90" spans="2:9" ht="15" customHeight="1" x14ac:dyDescent="0.2">
      <c r="B90" s="17">
        <v>34</v>
      </c>
      <c r="C90" s="83" t="s">
        <v>189</v>
      </c>
      <c r="D90" s="82" t="s">
        <v>168</v>
      </c>
      <c r="E90" s="20" t="s">
        <v>31</v>
      </c>
      <c r="F90" s="80">
        <v>3</v>
      </c>
      <c r="G90" s="116">
        <v>0.99919999999999998</v>
      </c>
      <c r="H90" s="15">
        <f t="shared" si="1"/>
        <v>2.9975999999999998</v>
      </c>
    </row>
    <row r="91" spans="2:9" s="90" customFormat="1" x14ac:dyDescent="0.2">
      <c r="B91" s="17"/>
      <c r="C91" s="17"/>
      <c r="D91" s="18" t="s">
        <v>10</v>
      </c>
      <c r="E91" s="17"/>
      <c r="F91" s="71">
        <f>SUM(F57:F90)</f>
        <v>240</v>
      </c>
      <c r="G91" s="109" t="s">
        <v>65</v>
      </c>
      <c r="H91" s="44">
        <f>+ROUND(SUM(H57:H90),2)</f>
        <v>239.81</v>
      </c>
    </row>
    <row r="92" spans="2:9" s="90" customFormat="1" x14ac:dyDescent="0.2">
      <c r="B92" s="17"/>
      <c r="C92" s="17"/>
      <c r="D92" s="18"/>
      <c r="E92" s="20"/>
      <c r="F92" s="71"/>
      <c r="G92" s="110"/>
      <c r="H92" s="44"/>
    </row>
    <row r="93" spans="2:9" s="90" customFormat="1" x14ac:dyDescent="0.2">
      <c r="B93" s="17"/>
      <c r="C93" s="17" t="s">
        <v>25</v>
      </c>
      <c r="D93" s="119" t="s">
        <v>184</v>
      </c>
      <c r="E93" s="20"/>
      <c r="F93" s="19"/>
      <c r="G93" s="23"/>
      <c r="H93" s="15"/>
    </row>
    <row r="94" spans="2:9" s="90" customFormat="1" ht="15.75" customHeight="1" x14ac:dyDescent="0.2">
      <c r="B94" s="41">
        <v>1</v>
      </c>
      <c r="C94" s="101" t="s">
        <v>187</v>
      </c>
      <c r="D94" s="120" t="s">
        <v>185</v>
      </c>
      <c r="E94" s="112" t="s">
        <v>31</v>
      </c>
      <c r="F94" s="19">
        <v>924</v>
      </c>
      <c r="G94" s="121">
        <v>0.47</v>
      </c>
      <c r="H94" s="122">
        <f>ROUND(F94*G94,2)</f>
        <v>434.28</v>
      </c>
      <c r="I94" s="91"/>
    </row>
    <row r="95" spans="2:9" s="90" customFormat="1" ht="15" x14ac:dyDescent="0.2">
      <c r="B95" s="41">
        <v>2</v>
      </c>
      <c r="C95" s="101" t="s">
        <v>187</v>
      </c>
      <c r="D95" s="120" t="s">
        <v>186</v>
      </c>
      <c r="E95" s="112" t="s">
        <v>27</v>
      </c>
      <c r="F95" s="19">
        <v>1</v>
      </c>
      <c r="G95" s="121">
        <v>1.45</v>
      </c>
      <c r="H95" s="122">
        <f>ROUND(F95*G95,2)</f>
        <v>1.45</v>
      </c>
    </row>
    <row r="96" spans="2:9" s="90" customFormat="1" ht="14.25" x14ac:dyDescent="0.2">
      <c r="B96" s="41"/>
      <c r="C96" s="101"/>
      <c r="D96" s="123" t="s">
        <v>10</v>
      </c>
      <c r="E96" s="112"/>
      <c r="F96" s="124"/>
      <c r="G96" s="125"/>
      <c r="H96" s="126">
        <f>SUM(H94:H95)</f>
        <v>435.72999999999996</v>
      </c>
    </row>
    <row r="97" spans="2:9" s="90" customFormat="1" x14ac:dyDescent="0.2">
      <c r="B97" s="17"/>
      <c r="C97" s="17"/>
      <c r="D97" s="18"/>
      <c r="E97" s="20"/>
      <c r="F97" s="71"/>
      <c r="G97" s="110"/>
      <c r="H97" s="44"/>
    </row>
    <row r="98" spans="2:9" s="90" customFormat="1" x14ac:dyDescent="0.2">
      <c r="B98" s="17"/>
      <c r="C98" s="17"/>
      <c r="D98" s="43" t="s">
        <v>38</v>
      </c>
      <c r="E98" s="20"/>
      <c r="F98" s="63"/>
      <c r="G98" s="58"/>
      <c r="H98" s="50"/>
    </row>
    <row r="99" spans="2:9" s="90" customFormat="1" ht="15" x14ac:dyDescent="0.2">
      <c r="B99" s="17">
        <v>1</v>
      </c>
      <c r="C99" s="101" t="s">
        <v>61</v>
      </c>
      <c r="D99" s="82" t="s">
        <v>122</v>
      </c>
      <c r="E99" s="81" t="s">
        <v>35</v>
      </c>
      <c r="F99" s="80">
        <v>1.2</v>
      </c>
      <c r="G99" s="58">
        <v>27.12</v>
      </c>
      <c r="H99" s="50">
        <f>+F99*G99</f>
        <v>32.543999999999997</v>
      </c>
    </row>
    <row r="100" spans="2:9" s="90" customFormat="1" ht="15" x14ac:dyDescent="0.2">
      <c r="B100" s="17">
        <v>2</v>
      </c>
      <c r="C100" s="101" t="s">
        <v>61</v>
      </c>
      <c r="D100" s="82" t="s">
        <v>123</v>
      </c>
      <c r="E100" s="81" t="s">
        <v>35</v>
      </c>
      <c r="F100" s="80">
        <v>0.2</v>
      </c>
      <c r="G100" s="58">
        <v>27.12</v>
      </c>
      <c r="H100" s="50">
        <f t="shared" ref="H100:H117" si="2">+F100*G100</f>
        <v>5.4240000000000004</v>
      </c>
    </row>
    <row r="101" spans="2:9" s="90" customFormat="1" ht="15" x14ac:dyDescent="0.2">
      <c r="B101" s="17">
        <v>3</v>
      </c>
      <c r="C101" s="101" t="s">
        <v>61</v>
      </c>
      <c r="D101" s="82" t="s">
        <v>124</v>
      </c>
      <c r="E101" s="81" t="s">
        <v>35</v>
      </c>
      <c r="F101" s="80">
        <v>0.2</v>
      </c>
      <c r="G101" s="58">
        <v>27.12</v>
      </c>
      <c r="H101" s="50">
        <f t="shared" si="2"/>
        <v>5.4240000000000004</v>
      </c>
    </row>
    <row r="102" spans="2:9" s="90" customFormat="1" ht="15" x14ac:dyDescent="0.2">
      <c r="B102" s="17">
        <v>4</v>
      </c>
      <c r="C102" s="101" t="s">
        <v>61</v>
      </c>
      <c r="D102" s="82" t="s">
        <v>125</v>
      </c>
      <c r="E102" s="81" t="s">
        <v>35</v>
      </c>
      <c r="F102" s="80">
        <v>0.1</v>
      </c>
      <c r="G102" s="58">
        <v>27.12</v>
      </c>
      <c r="H102" s="50">
        <f t="shared" si="2"/>
        <v>2.7120000000000002</v>
      </c>
    </row>
    <row r="103" spans="2:9" s="90" customFormat="1" ht="15" x14ac:dyDescent="0.2">
      <c r="B103" s="17">
        <v>5</v>
      </c>
      <c r="C103" s="101" t="s">
        <v>61</v>
      </c>
      <c r="D103" s="82" t="s">
        <v>113</v>
      </c>
      <c r="E103" s="81" t="s">
        <v>35</v>
      </c>
      <c r="F103" s="80">
        <v>0.75</v>
      </c>
      <c r="G103" s="58">
        <v>27.12</v>
      </c>
      <c r="H103" s="50">
        <f t="shared" si="2"/>
        <v>20.34</v>
      </c>
      <c r="I103" s="92"/>
    </row>
    <row r="104" spans="2:9" s="90" customFormat="1" ht="15" x14ac:dyDescent="0.2">
      <c r="B104" s="17">
        <v>6</v>
      </c>
      <c r="C104" s="101" t="s">
        <v>61</v>
      </c>
      <c r="D104" s="82" t="s">
        <v>126</v>
      </c>
      <c r="E104" s="81" t="s">
        <v>35</v>
      </c>
      <c r="F104" s="80">
        <v>0.3</v>
      </c>
      <c r="G104" s="58">
        <v>27.12</v>
      </c>
      <c r="H104" s="50">
        <f t="shared" si="2"/>
        <v>8.1359999999999992</v>
      </c>
    </row>
    <row r="105" spans="2:9" s="90" customFormat="1" ht="15" x14ac:dyDescent="0.2">
      <c r="B105" s="17">
        <v>7</v>
      </c>
      <c r="C105" s="101" t="s">
        <v>61</v>
      </c>
      <c r="D105" s="82" t="s">
        <v>127</v>
      </c>
      <c r="E105" s="81" t="s">
        <v>35</v>
      </c>
      <c r="F105" s="80">
        <v>0.4</v>
      </c>
      <c r="G105" s="58">
        <v>27.12</v>
      </c>
      <c r="H105" s="50">
        <f t="shared" si="2"/>
        <v>10.848000000000001</v>
      </c>
    </row>
    <row r="106" spans="2:9" s="90" customFormat="1" ht="15" x14ac:dyDescent="0.2">
      <c r="B106" s="17">
        <v>8</v>
      </c>
      <c r="C106" s="101" t="s">
        <v>61</v>
      </c>
      <c r="D106" s="82" t="s">
        <v>128</v>
      </c>
      <c r="E106" s="81" t="s">
        <v>35</v>
      </c>
      <c r="F106" s="80">
        <v>0.2</v>
      </c>
      <c r="G106" s="58">
        <v>27.12</v>
      </c>
      <c r="H106" s="50">
        <f t="shared" si="2"/>
        <v>5.4240000000000004</v>
      </c>
    </row>
    <row r="107" spans="2:9" s="90" customFormat="1" ht="15" x14ac:dyDescent="0.2">
      <c r="B107" s="17">
        <v>9</v>
      </c>
      <c r="C107" s="101" t="s">
        <v>61</v>
      </c>
      <c r="D107" s="82" t="s">
        <v>129</v>
      </c>
      <c r="E107" s="81" t="s">
        <v>35</v>
      </c>
      <c r="F107" s="80">
        <v>0.1</v>
      </c>
      <c r="G107" s="58">
        <v>27.12</v>
      </c>
      <c r="H107" s="50">
        <f t="shared" si="2"/>
        <v>2.7120000000000002</v>
      </c>
    </row>
    <row r="108" spans="2:9" s="90" customFormat="1" ht="15" x14ac:dyDescent="0.2">
      <c r="B108" s="17">
        <v>10</v>
      </c>
      <c r="C108" s="101" t="s">
        <v>61</v>
      </c>
      <c r="D108" s="82" t="s">
        <v>130</v>
      </c>
      <c r="E108" s="81" t="s">
        <v>35</v>
      </c>
      <c r="F108" s="80">
        <v>0.25</v>
      </c>
      <c r="G108" s="58">
        <v>27.12</v>
      </c>
      <c r="H108" s="50">
        <f t="shared" si="2"/>
        <v>6.78</v>
      </c>
    </row>
    <row r="109" spans="2:9" s="90" customFormat="1" ht="15" x14ac:dyDescent="0.2">
      <c r="B109" s="17">
        <v>11</v>
      </c>
      <c r="C109" s="101" t="s">
        <v>61</v>
      </c>
      <c r="D109" s="82" t="s">
        <v>131</v>
      </c>
      <c r="E109" s="81" t="s">
        <v>35</v>
      </c>
      <c r="F109" s="80">
        <v>1</v>
      </c>
      <c r="G109" s="58">
        <v>27.12</v>
      </c>
      <c r="H109" s="50">
        <f t="shared" si="2"/>
        <v>27.12</v>
      </c>
    </row>
    <row r="110" spans="2:9" s="90" customFormat="1" ht="15" x14ac:dyDescent="0.2">
      <c r="B110" s="17">
        <v>12</v>
      </c>
      <c r="C110" s="101" t="s">
        <v>61</v>
      </c>
      <c r="D110" s="82" t="s">
        <v>132</v>
      </c>
      <c r="E110" s="81" t="s">
        <v>35</v>
      </c>
      <c r="F110" s="80">
        <v>0.2</v>
      </c>
      <c r="G110" s="58">
        <v>27.12</v>
      </c>
      <c r="H110" s="50">
        <f t="shared" si="2"/>
        <v>5.4240000000000004</v>
      </c>
    </row>
    <row r="111" spans="2:9" s="90" customFormat="1" ht="15" x14ac:dyDescent="0.2">
      <c r="B111" s="17">
        <v>13</v>
      </c>
      <c r="C111" s="101" t="s">
        <v>61</v>
      </c>
      <c r="D111" s="82" t="s">
        <v>133</v>
      </c>
      <c r="E111" s="81" t="s">
        <v>35</v>
      </c>
      <c r="F111" s="80">
        <v>0.7</v>
      </c>
      <c r="G111" s="58">
        <v>27.12</v>
      </c>
      <c r="H111" s="50">
        <f t="shared" si="2"/>
        <v>18.983999999999998</v>
      </c>
    </row>
    <row r="112" spans="2:9" s="90" customFormat="1" ht="15" x14ac:dyDescent="0.2">
      <c r="B112" s="17">
        <v>14</v>
      </c>
      <c r="C112" s="101" t="s">
        <v>61</v>
      </c>
      <c r="D112" s="82" t="s">
        <v>134</v>
      </c>
      <c r="E112" s="81" t="s">
        <v>35</v>
      </c>
      <c r="F112" s="80">
        <v>0.8</v>
      </c>
      <c r="G112" s="58">
        <v>27.12</v>
      </c>
      <c r="H112" s="50">
        <f t="shared" si="2"/>
        <v>21.696000000000002</v>
      </c>
    </row>
    <row r="113" spans="2:8" ht="15" x14ac:dyDescent="0.2">
      <c r="B113" s="17">
        <v>15</v>
      </c>
      <c r="C113" s="101" t="s">
        <v>61</v>
      </c>
      <c r="D113" s="82" t="s">
        <v>130</v>
      </c>
      <c r="E113" s="81" t="s">
        <v>35</v>
      </c>
      <c r="F113" s="80">
        <v>0.3</v>
      </c>
      <c r="G113" s="58">
        <v>27.12</v>
      </c>
      <c r="H113" s="50">
        <f t="shared" si="2"/>
        <v>8.1359999999999992</v>
      </c>
    </row>
    <row r="114" spans="2:8" ht="15" x14ac:dyDescent="0.2">
      <c r="B114" s="17">
        <v>16</v>
      </c>
      <c r="C114" s="101" t="s">
        <v>61</v>
      </c>
      <c r="D114" s="82" t="s">
        <v>135</v>
      </c>
      <c r="E114" s="81" t="s">
        <v>35</v>
      </c>
      <c r="F114" s="80">
        <v>0.2</v>
      </c>
      <c r="G114" s="58">
        <v>27.12</v>
      </c>
      <c r="H114" s="50">
        <f t="shared" si="2"/>
        <v>5.4240000000000004</v>
      </c>
    </row>
    <row r="115" spans="2:8" ht="15" x14ac:dyDescent="0.2">
      <c r="B115" s="17">
        <v>17</v>
      </c>
      <c r="C115" s="101" t="s">
        <v>61</v>
      </c>
      <c r="D115" s="82" t="s">
        <v>136</v>
      </c>
      <c r="E115" s="81" t="s">
        <v>35</v>
      </c>
      <c r="F115" s="80">
        <v>0.2</v>
      </c>
      <c r="G115" s="58">
        <v>27.12</v>
      </c>
      <c r="H115" s="50">
        <f t="shared" si="2"/>
        <v>5.4240000000000004</v>
      </c>
    </row>
    <row r="116" spans="2:8" ht="15" x14ac:dyDescent="0.2">
      <c r="B116" s="17">
        <v>18</v>
      </c>
      <c r="C116" s="101" t="s">
        <v>61</v>
      </c>
      <c r="D116" s="82" t="s">
        <v>137</v>
      </c>
      <c r="E116" s="81" t="s">
        <v>35</v>
      </c>
      <c r="F116" s="80">
        <v>0.1</v>
      </c>
      <c r="G116" s="58">
        <v>27.12</v>
      </c>
      <c r="H116" s="50">
        <f t="shared" si="2"/>
        <v>2.7120000000000002</v>
      </c>
    </row>
    <row r="117" spans="2:8" ht="15" x14ac:dyDescent="0.2">
      <c r="B117" s="17">
        <v>19</v>
      </c>
      <c r="C117" s="101" t="s">
        <v>61</v>
      </c>
      <c r="D117" s="82" t="s">
        <v>138</v>
      </c>
      <c r="E117" s="81" t="s">
        <v>35</v>
      </c>
      <c r="F117" s="80">
        <v>1</v>
      </c>
      <c r="G117" s="58">
        <v>27.12</v>
      </c>
      <c r="H117" s="50">
        <f t="shared" si="2"/>
        <v>27.12</v>
      </c>
    </row>
    <row r="118" spans="2:8" x14ac:dyDescent="0.2">
      <c r="B118" s="41"/>
      <c r="C118" s="17"/>
      <c r="D118" s="18" t="s">
        <v>10</v>
      </c>
      <c r="E118" s="46"/>
      <c r="F118" s="72">
        <f>SUM(F99:F117)</f>
        <v>8.1999999999999993</v>
      </c>
      <c r="G118" s="59"/>
      <c r="H118" s="44">
        <f>+ROUND(SUM(H99:H117),2)</f>
        <v>222.38</v>
      </c>
    </row>
    <row r="119" spans="2:8" x14ac:dyDescent="0.2">
      <c r="B119" s="41"/>
      <c r="C119" s="17"/>
      <c r="D119" s="18"/>
      <c r="E119" s="17"/>
      <c r="F119" s="64"/>
      <c r="G119" s="60"/>
      <c r="H119" s="51"/>
    </row>
    <row r="120" spans="2:8" ht="13.5" customHeight="1" x14ac:dyDescent="0.2">
      <c r="B120" s="41"/>
      <c r="C120" s="21"/>
      <c r="D120" s="115" t="s">
        <v>52</v>
      </c>
      <c r="E120" s="46"/>
      <c r="F120" s="63"/>
      <c r="G120" s="58"/>
      <c r="H120" s="50"/>
    </row>
    <row r="121" spans="2:8" ht="15" x14ac:dyDescent="0.2">
      <c r="B121" s="41">
        <v>1</v>
      </c>
      <c r="C121" s="101" t="s">
        <v>53</v>
      </c>
      <c r="D121" s="82" t="s">
        <v>110</v>
      </c>
      <c r="E121" s="81" t="s">
        <v>35</v>
      </c>
      <c r="F121" s="80">
        <v>1</v>
      </c>
      <c r="G121" s="54">
        <v>7.43</v>
      </c>
      <c r="H121" s="49">
        <f>+F121*G121</f>
        <v>7.43</v>
      </c>
    </row>
    <row r="122" spans="2:8" ht="15" x14ac:dyDescent="0.2">
      <c r="B122" s="41">
        <v>2</v>
      </c>
      <c r="C122" s="101" t="s">
        <v>53</v>
      </c>
      <c r="D122" s="82" t="s">
        <v>121</v>
      </c>
      <c r="E122" s="81" t="s">
        <v>35</v>
      </c>
      <c r="F122" s="80">
        <v>0.15</v>
      </c>
      <c r="G122" s="54">
        <v>7.43</v>
      </c>
      <c r="H122" s="49">
        <f t="shared" ref="H122:H131" si="3">+F122*G122</f>
        <v>1.1144999999999998</v>
      </c>
    </row>
    <row r="123" spans="2:8" ht="15" x14ac:dyDescent="0.2">
      <c r="B123" s="41">
        <v>3</v>
      </c>
      <c r="C123" s="101" t="s">
        <v>53</v>
      </c>
      <c r="D123" s="82" t="s">
        <v>111</v>
      </c>
      <c r="E123" s="81" t="s">
        <v>35</v>
      </c>
      <c r="F123" s="80">
        <v>0.02</v>
      </c>
      <c r="G123" s="54">
        <v>7.43</v>
      </c>
      <c r="H123" s="49">
        <f t="shared" si="3"/>
        <v>0.14860000000000001</v>
      </c>
    </row>
    <row r="124" spans="2:8" ht="15" x14ac:dyDescent="0.2">
      <c r="B124" s="41">
        <v>4</v>
      </c>
      <c r="C124" s="101" t="s">
        <v>53</v>
      </c>
      <c r="D124" s="82" t="s">
        <v>112</v>
      </c>
      <c r="E124" s="81" t="s">
        <v>35</v>
      </c>
      <c r="F124" s="80">
        <v>0.02</v>
      </c>
      <c r="G124" s="54">
        <v>7.43</v>
      </c>
      <c r="H124" s="49">
        <f t="shared" si="3"/>
        <v>0.14860000000000001</v>
      </c>
    </row>
    <row r="125" spans="2:8" ht="15" x14ac:dyDescent="0.2">
      <c r="B125" s="41">
        <v>5</v>
      </c>
      <c r="C125" s="101" t="s">
        <v>53</v>
      </c>
      <c r="D125" s="82" t="s">
        <v>113</v>
      </c>
      <c r="E125" s="81" t="s">
        <v>35</v>
      </c>
      <c r="F125" s="80">
        <v>0.1</v>
      </c>
      <c r="G125" s="54">
        <v>7.43</v>
      </c>
      <c r="H125" s="49">
        <f t="shared" si="3"/>
        <v>0.74299999999999999</v>
      </c>
    </row>
    <row r="126" spans="2:8" ht="15" x14ac:dyDescent="0.2">
      <c r="B126" s="41">
        <v>6</v>
      </c>
      <c r="C126" s="101" t="s">
        <v>53</v>
      </c>
      <c r="D126" s="82" t="s">
        <v>114</v>
      </c>
      <c r="E126" s="81" t="s">
        <v>35</v>
      </c>
      <c r="F126" s="80">
        <v>0.15</v>
      </c>
      <c r="G126" s="54">
        <v>7.43</v>
      </c>
      <c r="H126" s="49">
        <f t="shared" si="3"/>
        <v>1.1144999999999998</v>
      </c>
    </row>
    <row r="127" spans="2:8" ht="15" x14ac:dyDescent="0.2">
      <c r="B127" s="41">
        <v>7</v>
      </c>
      <c r="C127" s="29" t="s">
        <v>190</v>
      </c>
      <c r="D127" s="82" t="s">
        <v>115</v>
      </c>
      <c r="E127" s="112" t="s">
        <v>35</v>
      </c>
      <c r="F127" s="80">
        <v>0.5</v>
      </c>
      <c r="G127" s="54">
        <v>6.22</v>
      </c>
      <c r="H127" s="49">
        <f t="shared" si="3"/>
        <v>3.11</v>
      </c>
    </row>
    <row r="128" spans="2:8" ht="15" x14ac:dyDescent="0.2">
      <c r="B128" s="41">
        <v>8</v>
      </c>
      <c r="C128" s="29" t="s">
        <v>190</v>
      </c>
      <c r="D128" s="82" t="s">
        <v>116</v>
      </c>
      <c r="E128" s="112" t="s">
        <v>35</v>
      </c>
      <c r="F128" s="80">
        <v>0.75</v>
      </c>
      <c r="G128" s="54">
        <v>6.22</v>
      </c>
      <c r="H128" s="49">
        <f t="shared" si="3"/>
        <v>4.665</v>
      </c>
    </row>
    <row r="129" spans="2:8" ht="15" x14ac:dyDescent="0.2">
      <c r="B129" s="41">
        <v>9</v>
      </c>
      <c r="C129" s="29" t="s">
        <v>190</v>
      </c>
      <c r="D129" s="82" t="s">
        <v>117</v>
      </c>
      <c r="E129" s="112" t="s">
        <v>35</v>
      </c>
      <c r="F129" s="80">
        <v>1.5</v>
      </c>
      <c r="G129" s="54">
        <v>6.22</v>
      </c>
      <c r="H129" s="49">
        <f t="shared" si="3"/>
        <v>9.33</v>
      </c>
    </row>
    <row r="130" spans="2:8" ht="15" x14ac:dyDescent="0.2">
      <c r="B130" s="41">
        <v>10</v>
      </c>
      <c r="C130" s="29" t="s">
        <v>190</v>
      </c>
      <c r="D130" s="82" t="s">
        <v>118</v>
      </c>
      <c r="E130" s="112" t="s">
        <v>35</v>
      </c>
      <c r="F130" s="80">
        <v>0.5</v>
      </c>
      <c r="G130" s="54">
        <v>6.22</v>
      </c>
      <c r="H130" s="49">
        <f t="shared" si="3"/>
        <v>3.11</v>
      </c>
    </row>
    <row r="131" spans="2:8" ht="15" x14ac:dyDescent="0.2">
      <c r="B131" s="41">
        <v>11</v>
      </c>
      <c r="C131" s="29" t="s">
        <v>190</v>
      </c>
      <c r="D131" s="82" t="s">
        <v>120</v>
      </c>
      <c r="E131" s="81" t="s">
        <v>35</v>
      </c>
      <c r="F131" s="80">
        <v>0.5</v>
      </c>
      <c r="G131" s="54">
        <v>6.22</v>
      </c>
      <c r="H131" s="49">
        <f t="shared" si="3"/>
        <v>3.11</v>
      </c>
    </row>
    <row r="132" spans="2:8" ht="15" x14ac:dyDescent="0.2">
      <c r="B132" s="41">
        <v>12</v>
      </c>
      <c r="C132" s="29" t="s">
        <v>190</v>
      </c>
      <c r="D132" s="82" t="s">
        <v>119</v>
      </c>
      <c r="E132" s="81" t="s">
        <v>35</v>
      </c>
      <c r="F132" s="80">
        <v>0.2</v>
      </c>
      <c r="G132" s="54">
        <v>6.22</v>
      </c>
      <c r="H132" s="49">
        <f>+F132*G132</f>
        <v>1.244</v>
      </c>
    </row>
    <row r="133" spans="2:8" x14ac:dyDescent="0.2">
      <c r="B133" s="17"/>
      <c r="C133" s="17"/>
      <c r="D133" s="57" t="s">
        <v>10</v>
      </c>
      <c r="E133" s="46"/>
      <c r="F133" s="74">
        <f>SUM(F121:F132)</f>
        <v>5.39</v>
      </c>
      <c r="G133" s="59"/>
      <c r="H133" s="44">
        <f>+ROUND(SUM(H121:H132),2)</f>
        <v>35.270000000000003</v>
      </c>
    </row>
    <row r="134" spans="2:8" x14ac:dyDescent="0.2">
      <c r="B134" s="17"/>
      <c r="C134" s="21"/>
      <c r="D134" s="18"/>
      <c r="E134" s="46"/>
      <c r="F134" s="64"/>
      <c r="G134" s="59"/>
      <c r="H134" s="55"/>
    </row>
    <row r="135" spans="2:8" x14ac:dyDescent="0.2">
      <c r="B135" s="17"/>
      <c r="C135" s="21"/>
      <c r="D135" s="43" t="s">
        <v>50</v>
      </c>
      <c r="E135" s="46"/>
      <c r="F135" s="64"/>
      <c r="G135" s="59"/>
      <c r="H135" s="55"/>
    </row>
    <row r="136" spans="2:8" x14ac:dyDescent="0.2">
      <c r="B136" s="17"/>
      <c r="C136" s="17" t="s">
        <v>25</v>
      </c>
      <c r="D136" s="132" t="s">
        <v>195</v>
      </c>
      <c r="E136" s="46"/>
      <c r="F136" s="131"/>
      <c r="G136" s="59"/>
      <c r="H136" s="55"/>
    </row>
    <row r="137" spans="2:8" ht="15" x14ac:dyDescent="0.2">
      <c r="B137" s="17">
        <v>1</v>
      </c>
      <c r="C137" s="83" t="s">
        <v>34</v>
      </c>
      <c r="D137" s="82" t="s">
        <v>85</v>
      </c>
      <c r="E137" s="46" t="s">
        <v>8</v>
      </c>
      <c r="F137" s="106">
        <v>1</v>
      </c>
      <c r="G137" s="47">
        <v>41.99</v>
      </c>
      <c r="H137" s="52">
        <f t="shared" ref="H137:H157" si="4">+ROUND(F137*G137,2)</f>
        <v>41.99</v>
      </c>
    </row>
    <row r="138" spans="2:8" ht="15" x14ac:dyDescent="0.2">
      <c r="B138" s="17">
        <v>2</v>
      </c>
      <c r="C138" s="83" t="s">
        <v>34</v>
      </c>
      <c r="D138" s="82" t="s">
        <v>86</v>
      </c>
      <c r="E138" s="46" t="s">
        <v>8</v>
      </c>
      <c r="F138" s="106">
        <v>1</v>
      </c>
      <c r="G138" s="47">
        <v>41.99</v>
      </c>
      <c r="H138" s="52">
        <f t="shared" si="4"/>
        <v>41.99</v>
      </c>
    </row>
    <row r="139" spans="2:8" ht="15" x14ac:dyDescent="0.2">
      <c r="B139" s="17">
        <v>3</v>
      </c>
      <c r="C139" s="83" t="s">
        <v>34</v>
      </c>
      <c r="D139" s="82" t="s">
        <v>106</v>
      </c>
      <c r="E139" s="46" t="s">
        <v>8</v>
      </c>
      <c r="F139" s="106">
        <v>1</v>
      </c>
      <c r="G139" s="47">
        <v>41.99</v>
      </c>
      <c r="H139" s="52">
        <f t="shared" si="4"/>
        <v>41.99</v>
      </c>
    </row>
    <row r="140" spans="2:8" ht="15" x14ac:dyDescent="0.2">
      <c r="B140" s="17">
        <v>4</v>
      </c>
      <c r="C140" s="83" t="s">
        <v>34</v>
      </c>
      <c r="D140" s="82" t="s">
        <v>87</v>
      </c>
      <c r="E140" s="46" t="s">
        <v>8</v>
      </c>
      <c r="F140" s="106">
        <v>1</v>
      </c>
      <c r="G140" s="47">
        <v>41.99</v>
      </c>
      <c r="H140" s="52">
        <f t="shared" si="4"/>
        <v>41.99</v>
      </c>
    </row>
    <row r="141" spans="2:8" ht="15" x14ac:dyDescent="0.2">
      <c r="B141" s="17">
        <v>5</v>
      </c>
      <c r="C141" s="83" t="s">
        <v>34</v>
      </c>
      <c r="D141" s="82" t="s">
        <v>88</v>
      </c>
      <c r="E141" s="46" t="s">
        <v>8</v>
      </c>
      <c r="F141" s="106">
        <v>1</v>
      </c>
      <c r="G141" s="47">
        <v>41.99</v>
      </c>
      <c r="H141" s="52">
        <f t="shared" si="4"/>
        <v>41.99</v>
      </c>
    </row>
    <row r="142" spans="2:8" ht="15" x14ac:dyDescent="0.2">
      <c r="B142" s="17">
        <v>6</v>
      </c>
      <c r="C142" s="83" t="s">
        <v>34</v>
      </c>
      <c r="D142" s="82" t="s">
        <v>89</v>
      </c>
      <c r="E142" s="46" t="s">
        <v>8</v>
      </c>
      <c r="F142" s="106">
        <v>1</v>
      </c>
      <c r="G142" s="47">
        <v>41.99</v>
      </c>
      <c r="H142" s="52">
        <f t="shared" si="4"/>
        <v>41.99</v>
      </c>
    </row>
    <row r="143" spans="2:8" ht="15" x14ac:dyDescent="0.2">
      <c r="B143" s="17">
        <v>7</v>
      </c>
      <c r="C143" s="83" t="s">
        <v>34</v>
      </c>
      <c r="D143" s="82" t="s">
        <v>90</v>
      </c>
      <c r="E143" s="46" t="s">
        <v>8</v>
      </c>
      <c r="F143" s="106">
        <v>1</v>
      </c>
      <c r="G143" s="47">
        <v>41.99</v>
      </c>
      <c r="H143" s="52">
        <f t="shared" si="4"/>
        <v>41.99</v>
      </c>
    </row>
    <row r="144" spans="2:8" ht="15" x14ac:dyDescent="0.2">
      <c r="B144" s="17">
        <v>8</v>
      </c>
      <c r="C144" s="83" t="s">
        <v>34</v>
      </c>
      <c r="D144" s="82" t="s">
        <v>91</v>
      </c>
      <c r="E144" s="46" t="s">
        <v>8</v>
      </c>
      <c r="F144" s="106">
        <v>1</v>
      </c>
      <c r="G144" s="47">
        <v>41.99</v>
      </c>
      <c r="H144" s="52">
        <f t="shared" si="4"/>
        <v>41.99</v>
      </c>
    </row>
    <row r="145" spans="2:8" ht="15" x14ac:dyDescent="0.2">
      <c r="B145" s="17">
        <v>9</v>
      </c>
      <c r="C145" s="83" t="s">
        <v>34</v>
      </c>
      <c r="D145" s="82" t="s">
        <v>92</v>
      </c>
      <c r="E145" s="46" t="s">
        <v>8</v>
      </c>
      <c r="F145" s="106">
        <v>1</v>
      </c>
      <c r="G145" s="47">
        <v>41.99</v>
      </c>
      <c r="H145" s="52">
        <f t="shared" si="4"/>
        <v>41.99</v>
      </c>
    </row>
    <row r="146" spans="2:8" ht="15" x14ac:dyDescent="0.2">
      <c r="B146" s="17">
        <v>10</v>
      </c>
      <c r="C146" s="83" t="s">
        <v>34</v>
      </c>
      <c r="D146" s="82" t="s">
        <v>93</v>
      </c>
      <c r="E146" s="46" t="s">
        <v>8</v>
      </c>
      <c r="F146" s="106">
        <v>1</v>
      </c>
      <c r="G146" s="47">
        <v>41.99</v>
      </c>
      <c r="H146" s="52">
        <f t="shared" si="4"/>
        <v>41.99</v>
      </c>
    </row>
    <row r="147" spans="2:8" ht="15" x14ac:dyDescent="0.2">
      <c r="B147" s="17">
        <v>11</v>
      </c>
      <c r="C147" s="83" t="s">
        <v>34</v>
      </c>
      <c r="D147" s="82" t="s">
        <v>94</v>
      </c>
      <c r="E147" s="46" t="s">
        <v>8</v>
      </c>
      <c r="F147" s="106">
        <v>1</v>
      </c>
      <c r="G147" s="47">
        <v>41.99</v>
      </c>
      <c r="H147" s="52">
        <f t="shared" si="4"/>
        <v>41.99</v>
      </c>
    </row>
    <row r="148" spans="2:8" ht="15" x14ac:dyDescent="0.2">
      <c r="B148" s="17">
        <v>12</v>
      </c>
      <c r="C148" s="83" t="s">
        <v>34</v>
      </c>
      <c r="D148" s="82" t="s">
        <v>95</v>
      </c>
      <c r="E148" s="46" t="s">
        <v>8</v>
      </c>
      <c r="F148" s="106">
        <v>1</v>
      </c>
      <c r="G148" s="47">
        <v>41.99</v>
      </c>
      <c r="H148" s="52">
        <f t="shared" si="4"/>
        <v>41.99</v>
      </c>
    </row>
    <row r="149" spans="2:8" ht="15" x14ac:dyDescent="0.2">
      <c r="B149" s="17">
        <v>13</v>
      </c>
      <c r="C149" s="83" t="s">
        <v>34</v>
      </c>
      <c r="D149" s="82" t="s">
        <v>96</v>
      </c>
      <c r="E149" s="46" t="s">
        <v>8</v>
      </c>
      <c r="F149" s="106">
        <v>1</v>
      </c>
      <c r="G149" s="47">
        <v>41.99</v>
      </c>
      <c r="H149" s="52">
        <f t="shared" si="4"/>
        <v>41.99</v>
      </c>
    </row>
    <row r="150" spans="2:8" ht="15" x14ac:dyDescent="0.2">
      <c r="B150" s="17">
        <v>14</v>
      </c>
      <c r="C150" s="83" t="s">
        <v>34</v>
      </c>
      <c r="D150" s="82" t="s">
        <v>97</v>
      </c>
      <c r="E150" s="46" t="s">
        <v>8</v>
      </c>
      <c r="F150" s="106">
        <v>1</v>
      </c>
      <c r="G150" s="47">
        <v>41.99</v>
      </c>
      <c r="H150" s="52">
        <f t="shared" si="4"/>
        <v>41.99</v>
      </c>
    </row>
    <row r="151" spans="2:8" ht="15" x14ac:dyDescent="0.2">
      <c r="B151" s="17">
        <v>15</v>
      </c>
      <c r="C151" s="83" t="s">
        <v>34</v>
      </c>
      <c r="D151" s="82" t="s">
        <v>98</v>
      </c>
      <c r="E151" s="46" t="s">
        <v>8</v>
      </c>
      <c r="F151" s="106">
        <v>1</v>
      </c>
      <c r="G151" s="47">
        <v>41.99</v>
      </c>
      <c r="H151" s="52">
        <f t="shared" si="4"/>
        <v>41.99</v>
      </c>
    </row>
    <row r="152" spans="2:8" ht="15" x14ac:dyDescent="0.2">
      <c r="B152" s="17">
        <v>16</v>
      </c>
      <c r="C152" s="83" t="s">
        <v>34</v>
      </c>
      <c r="D152" s="82" t="s">
        <v>99</v>
      </c>
      <c r="E152" s="46" t="s">
        <v>8</v>
      </c>
      <c r="F152" s="106">
        <v>1</v>
      </c>
      <c r="G152" s="47">
        <v>41.99</v>
      </c>
      <c r="H152" s="52">
        <f t="shared" si="4"/>
        <v>41.99</v>
      </c>
    </row>
    <row r="153" spans="2:8" ht="15" x14ac:dyDescent="0.2">
      <c r="B153" s="17">
        <v>17</v>
      </c>
      <c r="C153" s="83" t="s">
        <v>34</v>
      </c>
      <c r="D153" s="82" t="s">
        <v>100</v>
      </c>
      <c r="E153" s="46" t="s">
        <v>8</v>
      </c>
      <c r="F153" s="106">
        <v>1</v>
      </c>
      <c r="G153" s="47">
        <v>41.99</v>
      </c>
      <c r="H153" s="52">
        <f t="shared" si="4"/>
        <v>41.99</v>
      </c>
    </row>
    <row r="154" spans="2:8" ht="15" x14ac:dyDescent="0.2">
      <c r="B154" s="17">
        <v>18</v>
      </c>
      <c r="C154" s="83" t="s">
        <v>34</v>
      </c>
      <c r="D154" s="82" t="s">
        <v>101</v>
      </c>
      <c r="E154" s="46" t="s">
        <v>8</v>
      </c>
      <c r="F154" s="106">
        <v>1</v>
      </c>
      <c r="G154" s="47">
        <v>41.99</v>
      </c>
      <c r="H154" s="52">
        <f t="shared" si="4"/>
        <v>41.99</v>
      </c>
    </row>
    <row r="155" spans="2:8" ht="15" x14ac:dyDescent="0.2">
      <c r="B155" s="17">
        <v>19</v>
      </c>
      <c r="C155" s="83" t="s">
        <v>34</v>
      </c>
      <c r="D155" s="82" t="s">
        <v>102</v>
      </c>
      <c r="E155" s="46" t="s">
        <v>8</v>
      </c>
      <c r="F155" s="106">
        <v>1</v>
      </c>
      <c r="G155" s="47">
        <v>41.99</v>
      </c>
      <c r="H155" s="52">
        <f t="shared" si="4"/>
        <v>41.99</v>
      </c>
    </row>
    <row r="156" spans="2:8" ht="15" x14ac:dyDescent="0.2">
      <c r="B156" s="17">
        <v>20</v>
      </c>
      <c r="C156" s="83" t="s">
        <v>34</v>
      </c>
      <c r="D156" s="114" t="s">
        <v>103</v>
      </c>
      <c r="E156" s="46" t="s">
        <v>8</v>
      </c>
      <c r="F156" s="106">
        <v>1</v>
      </c>
      <c r="G156" s="47">
        <v>41.99</v>
      </c>
      <c r="H156" s="52">
        <f t="shared" si="4"/>
        <v>41.99</v>
      </c>
    </row>
    <row r="157" spans="2:8" ht="15" x14ac:dyDescent="0.2">
      <c r="B157" s="17">
        <v>21</v>
      </c>
      <c r="C157" s="83" t="s">
        <v>34</v>
      </c>
      <c r="D157" s="82" t="s">
        <v>104</v>
      </c>
      <c r="E157" s="46" t="s">
        <v>8</v>
      </c>
      <c r="F157" s="106">
        <v>1</v>
      </c>
      <c r="G157" s="47">
        <v>41.99</v>
      </c>
      <c r="H157" s="52">
        <f t="shared" si="4"/>
        <v>41.99</v>
      </c>
    </row>
    <row r="158" spans="2:8" ht="15" x14ac:dyDescent="0.2">
      <c r="B158" s="17">
        <v>22</v>
      </c>
      <c r="C158" s="83" t="s">
        <v>34</v>
      </c>
      <c r="D158" s="82" t="s">
        <v>105</v>
      </c>
      <c r="E158" s="46" t="s">
        <v>8</v>
      </c>
      <c r="F158" s="106">
        <v>1</v>
      </c>
      <c r="G158" s="47">
        <v>41.99</v>
      </c>
      <c r="H158" s="52">
        <f>+ROUND(F158*G158,2)</f>
        <v>41.99</v>
      </c>
    </row>
    <row r="159" spans="2:8" x14ac:dyDescent="0.2">
      <c r="B159" s="17"/>
      <c r="C159" s="17"/>
      <c r="D159" s="18" t="s">
        <v>10</v>
      </c>
      <c r="E159" s="46"/>
      <c r="F159" s="75">
        <f>SUM(F137:F158)</f>
        <v>22</v>
      </c>
      <c r="G159" s="22"/>
      <c r="H159" s="44">
        <f>+ROUND(SUM(H137:H158),2)</f>
        <v>923.78</v>
      </c>
    </row>
    <row r="160" spans="2:8" x14ac:dyDescent="0.2">
      <c r="B160" s="17"/>
      <c r="C160" s="17"/>
      <c r="D160" s="18"/>
      <c r="E160" s="17"/>
      <c r="F160" s="62"/>
      <c r="G160" s="22"/>
      <c r="H160" s="53"/>
    </row>
    <row r="161" spans="2:8" ht="15" customHeight="1" x14ac:dyDescent="0.2">
      <c r="B161" s="40"/>
      <c r="C161" s="108" t="s">
        <v>24</v>
      </c>
      <c r="D161" s="45" t="s">
        <v>48</v>
      </c>
      <c r="E161" s="17"/>
      <c r="F161" s="62"/>
      <c r="G161" s="22"/>
      <c r="H161" s="53"/>
    </row>
    <row r="162" spans="2:8" ht="15" x14ac:dyDescent="0.25">
      <c r="B162" s="40">
        <v>1</v>
      </c>
      <c r="C162" s="35" t="s">
        <v>63</v>
      </c>
      <c r="D162" s="113" t="s">
        <v>84</v>
      </c>
      <c r="E162" s="46" t="s">
        <v>8</v>
      </c>
      <c r="F162" s="73">
        <v>1</v>
      </c>
      <c r="G162" s="102">
        <v>17.077999999999999</v>
      </c>
      <c r="H162" s="52">
        <f>SUM(F162*G162)</f>
        <v>17.077999999999999</v>
      </c>
    </row>
    <row r="163" spans="2:8" x14ac:dyDescent="0.2">
      <c r="B163" s="40"/>
      <c r="C163" s="17"/>
      <c r="D163" s="57" t="s">
        <v>10</v>
      </c>
      <c r="E163" s="46"/>
      <c r="F163" s="75">
        <f>SUM(F162:F162)</f>
        <v>1</v>
      </c>
      <c r="G163" s="22"/>
      <c r="H163" s="44">
        <f>+ROUND(SUM(H162:H162),2)</f>
        <v>17.079999999999998</v>
      </c>
    </row>
    <row r="164" spans="2:8" x14ac:dyDescent="0.2">
      <c r="B164" s="40"/>
      <c r="C164" s="17"/>
      <c r="D164" s="57"/>
      <c r="E164" s="46"/>
      <c r="F164" s="62"/>
      <c r="G164" s="22"/>
      <c r="H164" s="53"/>
    </row>
    <row r="165" spans="2:8" x14ac:dyDescent="0.2">
      <c r="B165" s="40"/>
      <c r="C165" s="108" t="s">
        <v>24</v>
      </c>
      <c r="D165" s="43" t="s">
        <v>23</v>
      </c>
      <c r="E165" s="17"/>
      <c r="F165" s="65"/>
      <c r="G165" s="1"/>
      <c r="H165" s="3"/>
    </row>
    <row r="166" spans="2:8" ht="15.75" customHeight="1" x14ac:dyDescent="0.2">
      <c r="B166" s="40"/>
      <c r="C166" s="17" t="s">
        <v>25</v>
      </c>
      <c r="D166" s="38"/>
      <c r="E166" s="17"/>
      <c r="F166" s="66"/>
      <c r="G166" s="4"/>
      <c r="H166" s="4"/>
    </row>
    <row r="167" spans="2:8" ht="15.75" customHeight="1" x14ac:dyDescent="0.2">
      <c r="B167" s="40">
        <v>1</v>
      </c>
      <c r="C167" s="35" t="s">
        <v>64</v>
      </c>
      <c r="D167" s="82" t="s">
        <v>67</v>
      </c>
      <c r="E167" s="17" t="s">
        <v>8</v>
      </c>
      <c r="F167" s="106">
        <v>1</v>
      </c>
      <c r="G167" s="103">
        <v>9.6300000000000008</v>
      </c>
      <c r="H167" s="12">
        <f>+ROUND(F167*G167,2)</f>
        <v>9.6300000000000008</v>
      </c>
    </row>
    <row r="168" spans="2:8" ht="15" x14ac:dyDescent="0.2">
      <c r="B168" s="40">
        <v>2</v>
      </c>
      <c r="C168" s="35" t="s">
        <v>64</v>
      </c>
      <c r="D168" s="82" t="s">
        <v>68</v>
      </c>
      <c r="E168" s="17" t="s">
        <v>8</v>
      </c>
      <c r="F168" s="106">
        <v>1</v>
      </c>
      <c r="G168" s="103">
        <v>9.6300000000000008</v>
      </c>
      <c r="H168" s="12">
        <f t="shared" ref="H168:H182" si="5">+ROUND(F168*G168,2)</f>
        <v>9.6300000000000008</v>
      </c>
    </row>
    <row r="169" spans="2:8" ht="15" x14ac:dyDescent="0.2">
      <c r="B169" s="40">
        <v>3</v>
      </c>
      <c r="C169" s="35" t="s">
        <v>64</v>
      </c>
      <c r="D169" s="82" t="s">
        <v>69</v>
      </c>
      <c r="E169" s="17" t="s">
        <v>8</v>
      </c>
      <c r="F169" s="106">
        <v>1</v>
      </c>
      <c r="G169" s="103">
        <v>9.6300000000000008</v>
      </c>
      <c r="H169" s="12">
        <f t="shared" si="5"/>
        <v>9.6300000000000008</v>
      </c>
    </row>
    <row r="170" spans="2:8" ht="15" x14ac:dyDescent="0.2">
      <c r="B170" s="40">
        <v>4</v>
      </c>
      <c r="C170" s="35" t="s">
        <v>64</v>
      </c>
      <c r="D170" s="82" t="s">
        <v>70</v>
      </c>
      <c r="E170" s="17" t="s">
        <v>8</v>
      </c>
      <c r="F170" s="106">
        <v>1</v>
      </c>
      <c r="G170" s="103">
        <v>9.6300000000000008</v>
      </c>
      <c r="H170" s="12">
        <f t="shared" si="5"/>
        <v>9.6300000000000008</v>
      </c>
    </row>
    <row r="171" spans="2:8" ht="15" x14ac:dyDescent="0.2">
      <c r="B171" s="40">
        <v>5</v>
      </c>
      <c r="C171" s="35" t="s">
        <v>64</v>
      </c>
      <c r="D171" s="82" t="s">
        <v>71</v>
      </c>
      <c r="E171" s="17" t="s">
        <v>8</v>
      </c>
      <c r="F171" s="106">
        <v>1</v>
      </c>
      <c r="G171" s="103">
        <v>9.6300000000000008</v>
      </c>
      <c r="H171" s="12">
        <f t="shared" ref="H171:H180" si="6">+ROUND(F171*G171,2)</f>
        <v>9.6300000000000008</v>
      </c>
    </row>
    <row r="172" spans="2:8" ht="15" x14ac:dyDescent="0.2">
      <c r="B172" s="40">
        <v>6</v>
      </c>
      <c r="C172" s="35" t="s">
        <v>64</v>
      </c>
      <c r="D172" s="82" t="s">
        <v>72</v>
      </c>
      <c r="E172" s="17" t="s">
        <v>8</v>
      </c>
      <c r="F172" s="106">
        <v>1</v>
      </c>
      <c r="G172" s="103">
        <v>9.6300000000000008</v>
      </c>
      <c r="H172" s="12">
        <f t="shared" si="6"/>
        <v>9.6300000000000008</v>
      </c>
    </row>
    <row r="173" spans="2:8" ht="15" x14ac:dyDescent="0.2">
      <c r="B173" s="40">
        <v>7</v>
      </c>
      <c r="C173" s="35" t="s">
        <v>64</v>
      </c>
      <c r="D173" s="82" t="s">
        <v>73</v>
      </c>
      <c r="E173" s="17" t="s">
        <v>8</v>
      </c>
      <c r="F173" s="106">
        <v>1</v>
      </c>
      <c r="G173" s="103">
        <v>9.6300000000000008</v>
      </c>
      <c r="H173" s="12">
        <f t="shared" si="6"/>
        <v>9.6300000000000008</v>
      </c>
    </row>
    <row r="174" spans="2:8" ht="15" x14ac:dyDescent="0.2">
      <c r="B174" s="40">
        <v>8</v>
      </c>
      <c r="C174" s="35" t="s">
        <v>64</v>
      </c>
      <c r="D174" s="82" t="s">
        <v>74</v>
      </c>
      <c r="E174" s="17" t="s">
        <v>8</v>
      </c>
      <c r="F174" s="106">
        <v>1</v>
      </c>
      <c r="G174" s="103">
        <v>9.6300000000000008</v>
      </c>
      <c r="H174" s="12">
        <f t="shared" si="6"/>
        <v>9.6300000000000008</v>
      </c>
    </row>
    <row r="175" spans="2:8" ht="15" x14ac:dyDescent="0.2">
      <c r="B175" s="40">
        <v>9</v>
      </c>
      <c r="C175" s="35" t="s">
        <v>64</v>
      </c>
      <c r="D175" s="82" t="s">
        <v>75</v>
      </c>
      <c r="E175" s="17" t="s">
        <v>8</v>
      </c>
      <c r="F175" s="106">
        <v>1</v>
      </c>
      <c r="G175" s="103">
        <v>9.6300000000000008</v>
      </c>
      <c r="H175" s="12">
        <f t="shared" si="6"/>
        <v>9.6300000000000008</v>
      </c>
    </row>
    <row r="176" spans="2:8" ht="15" x14ac:dyDescent="0.2">
      <c r="B176" s="40">
        <v>10</v>
      </c>
      <c r="C176" s="35" t="s">
        <v>64</v>
      </c>
      <c r="D176" s="82" t="s">
        <v>76</v>
      </c>
      <c r="E176" s="17" t="s">
        <v>8</v>
      </c>
      <c r="F176" s="106">
        <v>1</v>
      </c>
      <c r="G176" s="103">
        <v>9.6300000000000008</v>
      </c>
      <c r="H176" s="12">
        <f t="shared" ref="H176:H177" si="7">+ROUND(F176*G176,2)</f>
        <v>9.6300000000000008</v>
      </c>
    </row>
    <row r="177" spans="2:8" ht="15" x14ac:dyDescent="0.2">
      <c r="B177" s="40">
        <v>11</v>
      </c>
      <c r="C177" s="35" t="s">
        <v>64</v>
      </c>
      <c r="D177" s="82" t="s">
        <v>77</v>
      </c>
      <c r="E177" s="17" t="s">
        <v>8</v>
      </c>
      <c r="F177" s="106">
        <v>1</v>
      </c>
      <c r="G177" s="103">
        <v>9.6300000000000008</v>
      </c>
      <c r="H177" s="12">
        <f t="shared" si="7"/>
        <v>9.6300000000000008</v>
      </c>
    </row>
    <row r="178" spans="2:8" ht="15" x14ac:dyDescent="0.2">
      <c r="B178" s="40">
        <v>12</v>
      </c>
      <c r="C178" s="35" t="s">
        <v>64</v>
      </c>
      <c r="D178" s="82" t="s">
        <v>78</v>
      </c>
      <c r="E178" s="17" t="s">
        <v>8</v>
      </c>
      <c r="F178" s="106">
        <v>1</v>
      </c>
      <c r="G178" s="103">
        <v>9.6300000000000008</v>
      </c>
      <c r="H178" s="12">
        <f t="shared" si="6"/>
        <v>9.6300000000000008</v>
      </c>
    </row>
    <row r="179" spans="2:8" ht="15" x14ac:dyDescent="0.2">
      <c r="B179" s="40">
        <v>13</v>
      </c>
      <c r="C179" s="35" t="s">
        <v>64</v>
      </c>
      <c r="D179" s="82" t="s">
        <v>79</v>
      </c>
      <c r="E179" s="17" t="s">
        <v>8</v>
      </c>
      <c r="F179" s="106">
        <v>1</v>
      </c>
      <c r="G179" s="103">
        <v>9.6300000000000008</v>
      </c>
      <c r="H179" s="12">
        <f t="shared" si="6"/>
        <v>9.6300000000000008</v>
      </c>
    </row>
    <row r="180" spans="2:8" ht="15" x14ac:dyDescent="0.2">
      <c r="B180" s="40">
        <v>14</v>
      </c>
      <c r="C180" s="35" t="s">
        <v>64</v>
      </c>
      <c r="D180" s="82" t="s">
        <v>80</v>
      </c>
      <c r="E180" s="17" t="s">
        <v>8</v>
      </c>
      <c r="F180" s="106">
        <v>1</v>
      </c>
      <c r="G180" s="103">
        <v>9.6300000000000008</v>
      </c>
      <c r="H180" s="12">
        <f t="shared" si="6"/>
        <v>9.6300000000000008</v>
      </c>
    </row>
    <row r="181" spans="2:8" ht="15" x14ac:dyDescent="0.2">
      <c r="B181" s="40">
        <v>15</v>
      </c>
      <c r="C181" s="35" t="s">
        <v>64</v>
      </c>
      <c r="D181" s="82" t="s">
        <v>81</v>
      </c>
      <c r="E181" s="17" t="s">
        <v>8</v>
      </c>
      <c r="F181" s="106">
        <v>1</v>
      </c>
      <c r="G181" s="103">
        <v>9.6300000000000008</v>
      </c>
      <c r="H181" s="12">
        <f t="shared" si="5"/>
        <v>9.6300000000000008</v>
      </c>
    </row>
    <row r="182" spans="2:8" ht="15" x14ac:dyDescent="0.2">
      <c r="B182" s="40">
        <v>16</v>
      </c>
      <c r="C182" s="35" t="s">
        <v>64</v>
      </c>
      <c r="D182" s="82" t="s">
        <v>82</v>
      </c>
      <c r="E182" s="17" t="s">
        <v>8</v>
      </c>
      <c r="F182" s="106">
        <v>1</v>
      </c>
      <c r="G182" s="103">
        <v>9.6300000000000008</v>
      </c>
      <c r="H182" s="12">
        <f t="shared" si="5"/>
        <v>9.6300000000000008</v>
      </c>
    </row>
    <row r="183" spans="2:8" ht="15" x14ac:dyDescent="0.2">
      <c r="B183" s="40">
        <v>17</v>
      </c>
      <c r="C183" s="35" t="s">
        <v>64</v>
      </c>
      <c r="D183" s="82" t="s">
        <v>83</v>
      </c>
      <c r="E183" s="17" t="s">
        <v>8</v>
      </c>
      <c r="F183" s="106">
        <v>1</v>
      </c>
      <c r="G183" s="103">
        <v>9.6300000000000008</v>
      </c>
      <c r="H183" s="12">
        <f>+ROUND(F183*G183,2)</f>
        <v>9.6300000000000008</v>
      </c>
    </row>
    <row r="184" spans="2:8" x14ac:dyDescent="0.2">
      <c r="B184" s="1"/>
      <c r="C184" s="36"/>
      <c r="D184" s="18" t="s">
        <v>10</v>
      </c>
      <c r="E184" s="17"/>
      <c r="F184" s="76">
        <f>SUM(F167:F183)</f>
        <v>17</v>
      </c>
      <c r="G184" s="23"/>
      <c r="H184" s="44">
        <f>+ROUND(SUM(H167:H183),2)</f>
        <v>163.71</v>
      </c>
    </row>
    <row r="185" spans="2:8" x14ac:dyDescent="0.2">
      <c r="B185" s="1"/>
      <c r="C185" s="36"/>
      <c r="D185" s="18"/>
      <c r="E185" s="17"/>
      <c r="F185" s="76"/>
      <c r="G185" s="23"/>
      <c r="H185" s="44"/>
    </row>
    <row r="186" spans="2:8" ht="25.5" x14ac:dyDescent="0.2">
      <c r="B186" s="1"/>
      <c r="C186" s="17"/>
      <c r="D186" s="56" t="s">
        <v>66</v>
      </c>
      <c r="E186" s="17"/>
      <c r="F186" s="68"/>
      <c r="G186" s="3"/>
      <c r="H186" s="12"/>
    </row>
    <row r="187" spans="2:8" ht="15" x14ac:dyDescent="0.25">
      <c r="B187" s="1"/>
      <c r="C187" s="128" t="s">
        <v>191</v>
      </c>
      <c r="D187" s="93" t="s">
        <v>196</v>
      </c>
      <c r="E187" s="17" t="s">
        <v>27</v>
      </c>
      <c r="F187" s="77">
        <v>120</v>
      </c>
      <c r="G187" s="102">
        <v>0.06</v>
      </c>
      <c r="H187" s="3">
        <f>ROUND(F187*G187,2)</f>
        <v>7.2</v>
      </c>
    </row>
    <row r="188" spans="2:8" ht="15" x14ac:dyDescent="0.25">
      <c r="B188" s="1"/>
      <c r="C188" s="128" t="s">
        <v>192</v>
      </c>
      <c r="D188" s="93" t="s">
        <v>196</v>
      </c>
      <c r="E188" s="17" t="s">
        <v>27</v>
      </c>
      <c r="F188" s="77">
        <v>8</v>
      </c>
      <c r="G188" s="129">
        <v>6.1899999999999997E-2</v>
      </c>
      <c r="H188" s="3">
        <f>ROUND(F188*G188,2)</f>
        <v>0.5</v>
      </c>
    </row>
    <row r="189" spans="2:8" ht="15" x14ac:dyDescent="0.25">
      <c r="B189" s="1"/>
      <c r="C189" s="128" t="s">
        <v>193</v>
      </c>
      <c r="D189" s="94" t="s">
        <v>51</v>
      </c>
      <c r="E189" s="17" t="s">
        <v>27</v>
      </c>
      <c r="F189" s="77">
        <v>32</v>
      </c>
      <c r="G189" s="104">
        <v>0.12</v>
      </c>
      <c r="H189" s="3">
        <f>ROUND(F189*G189,2)</f>
        <v>3.84</v>
      </c>
    </row>
    <row r="190" spans="2:8" x14ac:dyDescent="0.2">
      <c r="B190" s="1"/>
      <c r="C190" s="28"/>
      <c r="D190" s="18" t="s">
        <v>10</v>
      </c>
      <c r="E190" s="17"/>
      <c r="F190" s="78"/>
      <c r="G190" s="1"/>
      <c r="H190" s="44">
        <f>+ROUND(SUM(H187:H189),2)</f>
        <v>11.54</v>
      </c>
    </row>
    <row r="191" spans="2:8" x14ac:dyDescent="0.2">
      <c r="B191" s="1"/>
      <c r="C191" s="36"/>
      <c r="D191" s="18"/>
      <c r="E191" s="17"/>
      <c r="F191" s="67"/>
      <c r="G191" s="23"/>
      <c r="H191" s="4"/>
    </row>
    <row r="192" spans="2:8" x14ac:dyDescent="0.2">
      <c r="B192" s="1"/>
      <c r="C192" s="17"/>
      <c r="D192" s="56" t="s">
        <v>109</v>
      </c>
      <c r="E192" s="17"/>
      <c r="F192" s="68"/>
      <c r="G192" s="3"/>
      <c r="H192" s="12"/>
    </row>
    <row r="193" spans="2:8" ht="15" x14ac:dyDescent="0.2">
      <c r="B193" s="1"/>
      <c r="C193" s="130" t="s">
        <v>194</v>
      </c>
      <c r="D193" s="82" t="s">
        <v>107</v>
      </c>
      <c r="E193" s="46" t="s">
        <v>27</v>
      </c>
      <c r="F193" s="77">
        <v>1</v>
      </c>
      <c r="G193" s="129">
        <v>0.2727</v>
      </c>
      <c r="H193" s="3">
        <f>ROUND(F193*G193,2)</f>
        <v>0.27</v>
      </c>
    </row>
    <row r="194" spans="2:8" ht="15" x14ac:dyDescent="0.2">
      <c r="B194" s="1"/>
      <c r="C194" s="130" t="s">
        <v>194</v>
      </c>
      <c r="D194" s="82" t="s">
        <v>108</v>
      </c>
      <c r="E194" s="46" t="s">
        <v>27</v>
      </c>
      <c r="F194" s="77">
        <v>1</v>
      </c>
      <c r="G194" s="129">
        <v>0.2727</v>
      </c>
      <c r="H194" s="3">
        <f t="shared" ref="H194" si="8">ROUND(F194*G194,2)</f>
        <v>0.27</v>
      </c>
    </row>
    <row r="195" spans="2:8" x14ac:dyDescent="0.2">
      <c r="B195" s="1"/>
      <c r="C195" s="28"/>
      <c r="D195" s="18" t="s">
        <v>10</v>
      </c>
      <c r="E195" s="17"/>
      <c r="F195" s="78">
        <f>+ROUND(SUM(F193:F194),2)</f>
        <v>2</v>
      </c>
      <c r="G195" s="1"/>
      <c r="H195" s="44">
        <f>+ROUND(SUM(H193:H194),2)</f>
        <v>0.54</v>
      </c>
    </row>
    <row r="196" spans="2:8" x14ac:dyDescent="0.2">
      <c r="B196" s="1"/>
      <c r="C196" s="28"/>
      <c r="D196" s="18"/>
      <c r="E196" s="17"/>
      <c r="F196" s="69"/>
      <c r="G196" s="1"/>
      <c r="H196" s="4"/>
    </row>
    <row r="197" spans="2:8" x14ac:dyDescent="0.2">
      <c r="B197" s="1"/>
      <c r="C197" s="28"/>
      <c r="D197" s="18"/>
      <c r="E197" s="17"/>
      <c r="F197" s="69"/>
      <c r="G197" s="1"/>
      <c r="H197" s="4"/>
    </row>
    <row r="198" spans="2:8" x14ac:dyDescent="0.2">
      <c r="B198" s="1"/>
      <c r="C198" s="1"/>
      <c r="D198" s="2" t="s">
        <v>37</v>
      </c>
      <c r="E198" s="17"/>
      <c r="F198" s="95"/>
      <c r="G198" s="1"/>
      <c r="H198" s="4">
        <f>+ROUND(H52+H91+H96+H118+H133+H159+H163+H184+H190+H195,2)</f>
        <v>2717.2</v>
      </c>
    </row>
    <row r="199" spans="2:8" x14ac:dyDescent="0.2">
      <c r="B199" s="10"/>
      <c r="C199" s="1"/>
      <c r="D199" s="2" t="s">
        <v>55</v>
      </c>
      <c r="E199" s="1"/>
      <c r="F199" s="96"/>
      <c r="G199" s="1"/>
      <c r="H199" s="3">
        <f>+ROUND(0.21*H198,2)</f>
        <v>570.61</v>
      </c>
    </row>
    <row r="200" spans="2:8" x14ac:dyDescent="0.2">
      <c r="C200" s="10"/>
      <c r="D200" s="97" t="s">
        <v>21</v>
      </c>
      <c r="E200" s="10"/>
      <c r="F200" s="70"/>
      <c r="G200" s="10"/>
      <c r="H200" s="11">
        <f>+ROUND(SUM(H198:H199),2)</f>
        <v>3287.81</v>
      </c>
    </row>
    <row r="201" spans="2:8" x14ac:dyDescent="0.2">
      <c r="C201" s="7"/>
      <c r="D201" s="90"/>
      <c r="E201" s="90"/>
      <c r="F201" s="90"/>
      <c r="G201" s="90"/>
      <c r="H201" s="98"/>
    </row>
    <row r="202" spans="2:8" x14ac:dyDescent="0.2">
      <c r="C202" s="90" t="s">
        <v>19</v>
      </c>
      <c r="D202" s="133" t="s">
        <v>56</v>
      </c>
      <c r="E202" s="133"/>
      <c r="F202" s="133"/>
      <c r="G202" s="133"/>
      <c r="H202" s="133"/>
    </row>
    <row r="203" spans="2:8" x14ac:dyDescent="0.2">
      <c r="D203" s="90" t="s">
        <v>40</v>
      </c>
      <c r="E203" s="90"/>
      <c r="F203" s="90"/>
      <c r="G203" s="90"/>
      <c r="H203" s="98"/>
    </row>
    <row r="204" spans="2:8" x14ac:dyDescent="0.2">
      <c r="C204" s="90"/>
      <c r="D204" s="90"/>
      <c r="E204" s="90"/>
      <c r="F204" s="90"/>
      <c r="G204" s="90"/>
      <c r="H204" s="98"/>
    </row>
    <row r="205" spans="2:8" x14ac:dyDescent="0.2">
      <c r="C205" s="90" t="s">
        <v>28</v>
      </c>
      <c r="D205" s="99"/>
      <c r="E205" s="100"/>
      <c r="F205" s="90"/>
      <c r="G205" s="98"/>
      <c r="H205" s="90"/>
    </row>
    <row r="206" spans="2:8" x14ac:dyDescent="0.2">
      <c r="C206" s="90"/>
      <c r="D206" s="99"/>
      <c r="E206" s="100"/>
      <c r="F206" s="90"/>
      <c r="G206" s="98"/>
      <c r="H206" s="90"/>
    </row>
    <row r="207" spans="2:8" x14ac:dyDescent="0.2">
      <c r="E207" s="100"/>
      <c r="F207" s="90"/>
      <c r="G207" s="98"/>
      <c r="H207" s="90"/>
    </row>
    <row r="208" spans="2:8" x14ac:dyDescent="0.2">
      <c r="C208" s="30"/>
    </row>
    <row r="209" spans="3:8" x14ac:dyDescent="0.2">
      <c r="C209" s="30"/>
    </row>
    <row r="214" spans="3:8" x14ac:dyDescent="0.2">
      <c r="H214" s="5"/>
    </row>
    <row r="215" spans="3:8" x14ac:dyDescent="0.2">
      <c r="H215" s="5"/>
    </row>
    <row r="216" spans="3:8" x14ac:dyDescent="0.2">
      <c r="H216" s="5"/>
    </row>
    <row r="217" spans="3:8" x14ac:dyDescent="0.2">
      <c r="H217" s="5"/>
    </row>
    <row r="218" spans="3:8" x14ac:dyDescent="0.2">
      <c r="H218" s="5"/>
    </row>
    <row r="219" spans="3:8" x14ac:dyDescent="0.2">
      <c r="H219" s="5"/>
    </row>
    <row r="220" spans="3:8" x14ac:dyDescent="0.2">
      <c r="H220" s="5"/>
    </row>
    <row r="221" spans="3:8" x14ac:dyDescent="0.2">
      <c r="H221" s="5"/>
    </row>
    <row r="222" spans="3:8" x14ac:dyDescent="0.2">
      <c r="H222" s="5"/>
    </row>
    <row r="223" spans="3:8" x14ac:dyDescent="0.2">
      <c r="H223" s="5"/>
    </row>
    <row r="224" spans="3:8" x14ac:dyDescent="0.2">
      <c r="H224" s="5"/>
    </row>
    <row r="225" spans="4:8" x14ac:dyDescent="0.2">
      <c r="H225" s="5"/>
    </row>
    <row r="226" spans="4:8" x14ac:dyDescent="0.2">
      <c r="H226" s="5"/>
    </row>
    <row r="227" spans="4:8" x14ac:dyDescent="0.2">
      <c r="H227" s="5"/>
    </row>
    <row r="228" spans="4:8" x14ac:dyDescent="0.2">
      <c r="H228" s="5"/>
    </row>
    <row r="229" spans="4:8" x14ac:dyDescent="0.2">
      <c r="H229" s="5"/>
    </row>
    <row r="230" spans="4:8" x14ac:dyDescent="0.2">
      <c r="H230" s="5"/>
    </row>
    <row r="231" spans="4:8" x14ac:dyDescent="0.2">
      <c r="H231" s="5"/>
    </row>
    <row r="232" spans="4:8" x14ac:dyDescent="0.2">
      <c r="H232" s="5"/>
    </row>
    <row r="233" spans="4:8" x14ac:dyDescent="0.2">
      <c r="D233" s="37"/>
      <c r="H233" s="5"/>
    </row>
    <row r="234" spans="4:8" x14ac:dyDescent="0.2">
      <c r="D234" s="37"/>
      <c r="H234" s="5"/>
    </row>
    <row r="235" spans="4:8" x14ac:dyDescent="0.2">
      <c r="D235" s="37"/>
      <c r="H235" s="5"/>
    </row>
    <row r="236" spans="4:8" x14ac:dyDescent="0.2">
      <c r="D236" s="37"/>
      <c r="H236" s="5"/>
    </row>
    <row r="237" spans="4:8" x14ac:dyDescent="0.2">
      <c r="D237" s="37"/>
      <c r="F237" s="37"/>
      <c r="G237" s="37"/>
      <c r="H237" s="5"/>
    </row>
    <row r="238" spans="4:8" x14ac:dyDescent="0.2">
      <c r="D238" s="37"/>
      <c r="F238" s="37"/>
      <c r="G238" s="37"/>
      <c r="H238" s="5"/>
    </row>
    <row r="239" spans="4:8" x14ac:dyDescent="0.2">
      <c r="D239" s="37"/>
      <c r="F239" s="37"/>
      <c r="G239" s="37"/>
      <c r="H239" s="5"/>
    </row>
    <row r="240" spans="4:8" x14ac:dyDescent="0.2">
      <c r="D240" s="37"/>
      <c r="F240" s="37"/>
      <c r="G240" s="37"/>
      <c r="H240" s="5"/>
    </row>
    <row r="241" spans="4:8" x14ac:dyDescent="0.2">
      <c r="D241" s="37"/>
      <c r="F241" s="37"/>
      <c r="G241" s="37"/>
      <c r="H241" s="5"/>
    </row>
    <row r="242" spans="4:8" x14ac:dyDescent="0.2">
      <c r="D242" s="37"/>
      <c r="F242" s="37"/>
      <c r="G242" s="37"/>
      <c r="H242" s="5"/>
    </row>
    <row r="243" spans="4:8" x14ac:dyDescent="0.2">
      <c r="D243" s="37"/>
      <c r="F243" s="37"/>
      <c r="G243" s="37"/>
      <c r="H243" s="5"/>
    </row>
    <row r="244" spans="4:8" x14ac:dyDescent="0.2">
      <c r="D244" s="37"/>
      <c r="F244" s="37"/>
      <c r="G244" s="37"/>
      <c r="H244" s="5"/>
    </row>
    <row r="245" spans="4:8" x14ac:dyDescent="0.2">
      <c r="D245" s="37"/>
      <c r="F245" s="37"/>
      <c r="G245" s="37"/>
      <c r="H245" s="5"/>
    </row>
    <row r="246" spans="4:8" x14ac:dyDescent="0.2">
      <c r="D246" s="37"/>
      <c r="F246" s="37"/>
      <c r="G246" s="37"/>
      <c r="H246" s="5"/>
    </row>
    <row r="247" spans="4:8" x14ac:dyDescent="0.2">
      <c r="F247" s="37"/>
      <c r="G247" s="37"/>
      <c r="H247" s="5"/>
    </row>
    <row r="248" spans="4:8" x14ac:dyDescent="0.2">
      <c r="F248" s="37"/>
      <c r="G248" s="37"/>
      <c r="H248" s="5"/>
    </row>
    <row r="249" spans="4:8" x14ac:dyDescent="0.2">
      <c r="F249" s="37"/>
      <c r="G249" s="37"/>
      <c r="H249" s="5"/>
    </row>
    <row r="250" spans="4:8" x14ac:dyDescent="0.2">
      <c r="F250" s="37"/>
      <c r="G250" s="37"/>
      <c r="H250" s="5"/>
    </row>
    <row r="251" spans="4:8" x14ac:dyDescent="0.2">
      <c r="G251" s="37"/>
      <c r="H251" s="5"/>
    </row>
    <row r="252" spans="4:8" x14ac:dyDescent="0.2">
      <c r="H252" s="5"/>
    </row>
    <row r="253" spans="4:8" x14ac:dyDescent="0.2">
      <c r="H253" s="5"/>
    </row>
    <row r="254" spans="4:8" x14ac:dyDescent="0.2">
      <c r="H254" s="5"/>
    </row>
    <row r="255" spans="4:8" x14ac:dyDescent="0.2">
      <c r="H255" s="5"/>
    </row>
    <row r="256" spans="4:8" x14ac:dyDescent="0.2">
      <c r="H256" s="5"/>
    </row>
    <row r="257" spans="8:8" x14ac:dyDescent="0.2">
      <c r="H257" s="5"/>
    </row>
    <row r="258" spans="8:8" x14ac:dyDescent="0.2">
      <c r="H258" s="5"/>
    </row>
    <row r="259" spans="8:8" x14ac:dyDescent="0.2">
      <c r="H259" s="5"/>
    </row>
    <row r="260" spans="8:8" x14ac:dyDescent="0.2">
      <c r="H260" s="5"/>
    </row>
    <row r="261" spans="8:8" x14ac:dyDescent="0.2">
      <c r="H261" s="5"/>
    </row>
    <row r="262" spans="8:8" x14ac:dyDescent="0.2">
      <c r="H262" s="5"/>
    </row>
    <row r="263" spans="8:8" x14ac:dyDescent="0.2">
      <c r="H263" s="5"/>
    </row>
    <row r="264" spans="8:8" x14ac:dyDescent="0.2">
      <c r="H264" s="5"/>
    </row>
    <row r="265" spans="8:8" x14ac:dyDescent="0.2">
      <c r="H265" s="5"/>
    </row>
    <row r="266" spans="8:8" x14ac:dyDescent="0.2">
      <c r="H266" s="5"/>
    </row>
    <row r="267" spans="8:8" x14ac:dyDescent="0.2">
      <c r="H267" s="5"/>
    </row>
    <row r="268" spans="8:8" x14ac:dyDescent="0.2">
      <c r="H268" s="5"/>
    </row>
    <row r="269" spans="8:8" x14ac:dyDescent="0.2">
      <c r="H269" s="5"/>
    </row>
    <row r="270" spans="8:8" x14ac:dyDescent="0.2">
      <c r="H270" s="5"/>
    </row>
    <row r="271" spans="8:8" x14ac:dyDescent="0.2">
      <c r="H271" s="5"/>
    </row>
    <row r="272" spans="8:8" x14ac:dyDescent="0.2">
      <c r="H272" s="5"/>
    </row>
    <row r="273" spans="8:8" x14ac:dyDescent="0.2">
      <c r="H273" s="5"/>
    </row>
    <row r="274" spans="8:8" x14ac:dyDescent="0.2">
      <c r="H274" s="5"/>
    </row>
    <row r="275" spans="8:8" x14ac:dyDescent="0.2">
      <c r="H275" s="5"/>
    </row>
    <row r="276" spans="8:8" x14ac:dyDescent="0.2">
      <c r="H276" s="5"/>
    </row>
    <row r="277" spans="8:8" x14ac:dyDescent="0.2">
      <c r="H277" s="5"/>
    </row>
    <row r="278" spans="8:8" x14ac:dyDescent="0.2">
      <c r="H278" s="5"/>
    </row>
    <row r="279" spans="8:8" x14ac:dyDescent="0.2">
      <c r="H279" s="5"/>
    </row>
    <row r="280" spans="8:8" x14ac:dyDescent="0.2">
      <c r="H280" s="5"/>
    </row>
    <row r="281" spans="8:8" x14ac:dyDescent="0.2">
      <c r="H281" s="5"/>
    </row>
    <row r="282" spans="8:8" x14ac:dyDescent="0.2">
      <c r="H282" s="5"/>
    </row>
    <row r="283" spans="8:8" x14ac:dyDescent="0.2">
      <c r="H283" s="5"/>
    </row>
    <row r="284" spans="8:8" x14ac:dyDescent="0.2">
      <c r="H284" s="5"/>
    </row>
    <row r="285" spans="8:8" x14ac:dyDescent="0.2">
      <c r="H285" s="5"/>
    </row>
    <row r="286" spans="8:8" x14ac:dyDescent="0.2">
      <c r="H286" s="5"/>
    </row>
    <row r="287" spans="8:8" x14ac:dyDescent="0.2">
      <c r="H287" s="5"/>
    </row>
    <row r="288" spans="8:8" x14ac:dyDescent="0.2">
      <c r="H288" s="5"/>
    </row>
    <row r="289" spans="8:8" x14ac:dyDescent="0.2">
      <c r="H289" s="5"/>
    </row>
    <row r="290" spans="8:8" x14ac:dyDescent="0.2">
      <c r="H290" s="5"/>
    </row>
    <row r="291" spans="8:8" x14ac:dyDescent="0.2">
      <c r="H291" s="5"/>
    </row>
    <row r="292" spans="8:8" x14ac:dyDescent="0.2">
      <c r="H292" s="5"/>
    </row>
    <row r="293" spans="8:8" x14ac:dyDescent="0.2">
      <c r="H293" s="5"/>
    </row>
    <row r="294" spans="8:8" x14ac:dyDescent="0.2">
      <c r="H294" s="5"/>
    </row>
    <row r="295" spans="8:8" x14ac:dyDescent="0.2">
      <c r="H295" s="5"/>
    </row>
    <row r="296" spans="8:8" x14ac:dyDescent="0.2">
      <c r="H296" s="5"/>
    </row>
    <row r="297" spans="8:8" x14ac:dyDescent="0.2">
      <c r="H297" s="5"/>
    </row>
    <row r="298" spans="8:8" x14ac:dyDescent="0.2">
      <c r="H298" s="5"/>
    </row>
    <row r="299" spans="8:8" x14ac:dyDescent="0.2">
      <c r="H299" s="5"/>
    </row>
    <row r="300" spans="8:8" x14ac:dyDescent="0.2">
      <c r="H300" s="5"/>
    </row>
    <row r="301" spans="8:8" x14ac:dyDescent="0.2">
      <c r="H301" s="5"/>
    </row>
    <row r="302" spans="8:8" x14ac:dyDescent="0.2">
      <c r="H302" s="5"/>
    </row>
    <row r="303" spans="8:8" x14ac:dyDescent="0.2">
      <c r="H303" s="5"/>
    </row>
    <row r="304" spans="8:8" x14ac:dyDescent="0.2">
      <c r="H304" s="5"/>
    </row>
    <row r="305" spans="8:8" x14ac:dyDescent="0.2">
      <c r="H305" s="5"/>
    </row>
    <row r="306" spans="8:8" x14ac:dyDescent="0.2">
      <c r="H306" s="5"/>
    </row>
    <row r="307" spans="8:8" x14ac:dyDescent="0.2">
      <c r="H307" s="5"/>
    </row>
    <row r="308" spans="8:8" x14ac:dyDescent="0.2">
      <c r="H308" s="5"/>
    </row>
    <row r="309" spans="8:8" x14ac:dyDescent="0.2">
      <c r="H309" s="5"/>
    </row>
    <row r="310" spans="8:8" x14ac:dyDescent="0.2">
      <c r="H310" s="5"/>
    </row>
    <row r="311" spans="8:8" x14ac:dyDescent="0.2">
      <c r="H311" s="5"/>
    </row>
    <row r="312" spans="8:8" x14ac:dyDescent="0.2">
      <c r="H312" s="5"/>
    </row>
    <row r="313" spans="8:8" x14ac:dyDescent="0.2">
      <c r="H313" s="5"/>
    </row>
    <row r="314" spans="8:8" x14ac:dyDescent="0.2">
      <c r="H314" s="5"/>
    </row>
    <row r="315" spans="8:8" x14ac:dyDescent="0.2">
      <c r="H315" s="5"/>
    </row>
    <row r="316" spans="8:8" x14ac:dyDescent="0.2">
      <c r="H316" s="5"/>
    </row>
    <row r="317" spans="8:8" x14ac:dyDescent="0.2">
      <c r="H317" s="5"/>
    </row>
    <row r="318" spans="8:8" x14ac:dyDescent="0.2">
      <c r="H318" s="5"/>
    </row>
    <row r="319" spans="8:8" x14ac:dyDescent="0.2">
      <c r="H319" s="5"/>
    </row>
    <row r="320" spans="8:8" x14ac:dyDescent="0.2">
      <c r="H320" s="5"/>
    </row>
    <row r="321" spans="8:8" x14ac:dyDescent="0.2">
      <c r="H321" s="5"/>
    </row>
    <row r="322" spans="8:8" x14ac:dyDescent="0.2">
      <c r="H322" s="5"/>
    </row>
    <row r="323" spans="8:8" x14ac:dyDescent="0.2">
      <c r="H323" s="5"/>
    </row>
    <row r="324" spans="8:8" x14ac:dyDescent="0.2">
      <c r="H324" s="5"/>
    </row>
    <row r="325" spans="8:8" x14ac:dyDescent="0.2">
      <c r="H325" s="5"/>
    </row>
    <row r="326" spans="8:8" x14ac:dyDescent="0.2">
      <c r="H326" s="5"/>
    </row>
    <row r="327" spans="8:8" x14ac:dyDescent="0.2">
      <c r="H327" s="5"/>
    </row>
    <row r="328" spans="8:8" x14ac:dyDescent="0.2">
      <c r="H328" s="5"/>
    </row>
    <row r="329" spans="8:8" x14ac:dyDescent="0.2">
      <c r="H329" s="5"/>
    </row>
    <row r="330" spans="8:8" x14ac:dyDescent="0.2">
      <c r="H330" s="5"/>
    </row>
    <row r="331" spans="8:8" x14ac:dyDescent="0.2">
      <c r="H331" s="5"/>
    </row>
    <row r="332" spans="8:8" x14ac:dyDescent="0.2">
      <c r="H332" s="5"/>
    </row>
    <row r="333" spans="8:8" x14ac:dyDescent="0.2">
      <c r="H333" s="5"/>
    </row>
    <row r="334" spans="8:8" x14ac:dyDescent="0.2">
      <c r="H334" s="5"/>
    </row>
    <row r="335" spans="8:8" x14ac:dyDescent="0.2">
      <c r="H335" s="5"/>
    </row>
    <row r="336" spans="8:8" x14ac:dyDescent="0.2">
      <c r="H336" s="5"/>
    </row>
    <row r="337" spans="8:8" x14ac:dyDescent="0.2">
      <c r="H337" s="5"/>
    </row>
    <row r="338" spans="8:8" x14ac:dyDescent="0.2">
      <c r="H338" s="5"/>
    </row>
    <row r="339" spans="8:8" x14ac:dyDescent="0.2">
      <c r="H339" s="5"/>
    </row>
    <row r="340" spans="8:8" x14ac:dyDescent="0.2">
      <c r="H340" s="5"/>
    </row>
    <row r="341" spans="8:8" x14ac:dyDescent="0.2">
      <c r="H341" s="5"/>
    </row>
    <row r="342" spans="8:8" x14ac:dyDescent="0.2">
      <c r="H342" s="5"/>
    </row>
    <row r="343" spans="8:8" x14ac:dyDescent="0.2">
      <c r="H343" s="5"/>
    </row>
    <row r="344" spans="8:8" x14ac:dyDescent="0.2">
      <c r="H344" s="5"/>
    </row>
    <row r="345" spans="8:8" x14ac:dyDescent="0.2">
      <c r="H345" s="5"/>
    </row>
    <row r="346" spans="8:8" x14ac:dyDescent="0.2">
      <c r="H346" s="5"/>
    </row>
    <row r="347" spans="8:8" x14ac:dyDescent="0.2">
      <c r="H347" s="5"/>
    </row>
    <row r="348" spans="8:8" x14ac:dyDescent="0.2">
      <c r="H348" s="5"/>
    </row>
    <row r="349" spans="8:8" x14ac:dyDescent="0.2">
      <c r="H349" s="5"/>
    </row>
    <row r="350" spans="8:8" x14ac:dyDescent="0.2">
      <c r="H350" s="5"/>
    </row>
    <row r="351" spans="8:8" x14ac:dyDescent="0.2">
      <c r="H351" s="5"/>
    </row>
    <row r="352" spans="8:8" x14ac:dyDescent="0.2">
      <c r="H352" s="5"/>
    </row>
    <row r="353" spans="8:8" x14ac:dyDescent="0.2">
      <c r="H353" s="5"/>
    </row>
    <row r="354" spans="8:8" x14ac:dyDescent="0.2">
      <c r="H354" s="5"/>
    </row>
    <row r="355" spans="8:8" x14ac:dyDescent="0.2">
      <c r="H355" s="5"/>
    </row>
    <row r="356" spans="8:8" x14ac:dyDescent="0.2">
      <c r="H356" s="5"/>
    </row>
    <row r="357" spans="8:8" x14ac:dyDescent="0.2">
      <c r="H357" s="5"/>
    </row>
    <row r="358" spans="8:8" x14ac:dyDescent="0.2">
      <c r="H358" s="5"/>
    </row>
    <row r="359" spans="8:8" x14ac:dyDescent="0.2">
      <c r="H359" s="5"/>
    </row>
    <row r="360" spans="8:8" x14ac:dyDescent="0.2">
      <c r="H360" s="5"/>
    </row>
    <row r="361" spans="8:8" x14ac:dyDescent="0.2">
      <c r="H361" s="5"/>
    </row>
    <row r="362" spans="8:8" x14ac:dyDescent="0.2">
      <c r="H362" s="5"/>
    </row>
    <row r="363" spans="8:8" x14ac:dyDescent="0.2">
      <c r="H363" s="5"/>
    </row>
    <row r="364" spans="8:8" x14ac:dyDescent="0.2">
      <c r="H364" s="5"/>
    </row>
    <row r="365" spans="8:8" x14ac:dyDescent="0.2">
      <c r="H365" s="5"/>
    </row>
    <row r="366" spans="8:8" x14ac:dyDescent="0.2">
      <c r="H366" s="5"/>
    </row>
    <row r="367" spans="8:8" x14ac:dyDescent="0.2">
      <c r="H367" s="5"/>
    </row>
    <row r="368" spans="8:8" x14ac:dyDescent="0.2">
      <c r="H368" s="5"/>
    </row>
    <row r="369" spans="8:8" x14ac:dyDescent="0.2">
      <c r="H369" s="5"/>
    </row>
    <row r="370" spans="8:8" x14ac:dyDescent="0.2">
      <c r="H370" s="5"/>
    </row>
    <row r="371" spans="8:8" x14ac:dyDescent="0.2">
      <c r="H371" s="5"/>
    </row>
    <row r="372" spans="8:8" x14ac:dyDescent="0.2">
      <c r="H372" s="5"/>
    </row>
    <row r="373" spans="8:8" x14ac:dyDescent="0.2">
      <c r="H373" s="5"/>
    </row>
    <row r="374" spans="8:8" x14ac:dyDescent="0.2">
      <c r="H374" s="5"/>
    </row>
    <row r="375" spans="8:8" x14ac:dyDescent="0.2">
      <c r="H375" s="5"/>
    </row>
    <row r="376" spans="8:8" x14ac:dyDescent="0.2">
      <c r="H376" s="5"/>
    </row>
    <row r="377" spans="8:8" x14ac:dyDescent="0.2">
      <c r="H377" s="5"/>
    </row>
    <row r="378" spans="8:8" x14ac:dyDescent="0.2">
      <c r="H378" s="5"/>
    </row>
    <row r="379" spans="8:8" x14ac:dyDescent="0.2">
      <c r="H379" s="5"/>
    </row>
    <row r="380" spans="8:8" x14ac:dyDescent="0.2">
      <c r="H380" s="5"/>
    </row>
    <row r="381" spans="8:8" x14ac:dyDescent="0.2">
      <c r="H381" s="5"/>
    </row>
    <row r="382" spans="8:8" x14ac:dyDescent="0.2">
      <c r="H382" s="5"/>
    </row>
    <row r="383" spans="8:8" x14ac:dyDescent="0.2">
      <c r="H383" s="5"/>
    </row>
    <row r="384" spans="8:8" x14ac:dyDescent="0.2">
      <c r="H384" s="5"/>
    </row>
    <row r="385" spans="8:8" x14ac:dyDescent="0.2">
      <c r="H385" s="5"/>
    </row>
    <row r="386" spans="8:8" x14ac:dyDescent="0.2">
      <c r="H386" s="5"/>
    </row>
    <row r="387" spans="8:8" x14ac:dyDescent="0.2">
      <c r="H387" s="5"/>
    </row>
    <row r="388" spans="8:8" x14ac:dyDescent="0.2">
      <c r="H388" s="5"/>
    </row>
    <row r="389" spans="8:8" x14ac:dyDescent="0.2">
      <c r="H389" s="5"/>
    </row>
    <row r="390" spans="8:8" x14ac:dyDescent="0.2">
      <c r="H390" s="5"/>
    </row>
    <row r="391" spans="8:8" x14ac:dyDescent="0.2">
      <c r="H391" s="5"/>
    </row>
    <row r="392" spans="8:8" x14ac:dyDescent="0.2">
      <c r="H392" s="5"/>
    </row>
    <row r="393" spans="8:8" x14ac:dyDescent="0.2">
      <c r="H393" s="5"/>
    </row>
    <row r="394" spans="8:8" x14ac:dyDescent="0.2">
      <c r="H394" s="5"/>
    </row>
    <row r="395" spans="8:8" x14ac:dyDescent="0.2">
      <c r="H395" s="5"/>
    </row>
    <row r="396" spans="8:8" x14ac:dyDescent="0.2">
      <c r="H396" s="5"/>
    </row>
    <row r="397" spans="8:8" x14ac:dyDescent="0.2">
      <c r="H397" s="5"/>
    </row>
    <row r="398" spans="8:8" x14ac:dyDescent="0.2">
      <c r="H398" s="5"/>
    </row>
    <row r="399" spans="8:8" x14ac:dyDescent="0.2">
      <c r="H399" s="5"/>
    </row>
    <row r="400" spans="8:8" x14ac:dyDescent="0.2">
      <c r="H400" s="5"/>
    </row>
    <row r="401" spans="8:8" x14ac:dyDescent="0.2">
      <c r="H401" s="5"/>
    </row>
    <row r="402" spans="8:8" x14ac:dyDescent="0.2">
      <c r="H402" s="5"/>
    </row>
    <row r="403" spans="8:8" x14ac:dyDescent="0.2">
      <c r="H403" s="5"/>
    </row>
    <row r="404" spans="8:8" x14ac:dyDescent="0.2">
      <c r="H404" s="5"/>
    </row>
    <row r="405" spans="8:8" x14ac:dyDescent="0.2">
      <c r="H405" s="5"/>
    </row>
    <row r="406" spans="8:8" x14ac:dyDescent="0.2">
      <c r="H406" s="5"/>
    </row>
    <row r="407" spans="8:8" x14ac:dyDescent="0.2">
      <c r="H407" s="5"/>
    </row>
    <row r="408" spans="8:8" x14ac:dyDescent="0.2">
      <c r="H408" s="5"/>
    </row>
    <row r="409" spans="8:8" x14ac:dyDescent="0.2">
      <c r="H409" s="5"/>
    </row>
    <row r="410" spans="8:8" x14ac:dyDescent="0.2">
      <c r="H410" s="5"/>
    </row>
    <row r="411" spans="8:8" x14ac:dyDescent="0.2">
      <c r="H411" s="5"/>
    </row>
    <row r="412" spans="8:8" x14ac:dyDescent="0.2">
      <c r="H412" s="5"/>
    </row>
    <row r="413" spans="8:8" x14ac:dyDescent="0.2">
      <c r="H413" s="5"/>
    </row>
    <row r="414" spans="8:8" x14ac:dyDescent="0.2">
      <c r="H414" s="5"/>
    </row>
    <row r="415" spans="8:8" x14ac:dyDescent="0.2">
      <c r="H415" s="5"/>
    </row>
    <row r="416" spans="8:8" x14ac:dyDescent="0.2">
      <c r="H416" s="5"/>
    </row>
    <row r="417" spans="8:8" x14ac:dyDescent="0.2">
      <c r="H417" s="5"/>
    </row>
    <row r="418" spans="8:8" x14ac:dyDescent="0.2">
      <c r="H418" s="5"/>
    </row>
    <row r="419" spans="8:8" x14ac:dyDescent="0.2">
      <c r="H419" s="5"/>
    </row>
    <row r="420" spans="8:8" x14ac:dyDescent="0.2">
      <c r="H420" s="5"/>
    </row>
    <row r="421" spans="8:8" x14ac:dyDescent="0.2">
      <c r="H421" s="5"/>
    </row>
    <row r="422" spans="8:8" x14ac:dyDescent="0.2">
      <c r="H422" s="5"/>
    </row>
    <row r="423" spans="8:8" x14ac:dyDescent="0.2">
      <c r="H423" s="5"/>
    </row>
    <row r="424" spans="8:8" x14ac:dyDescent="0.2">
      <c r="H424" s="5"/>
    </row>
    <row r="425" spans="8:8" x14ac:dyDescent="0.2">
      <c r="H425" s="5"/>
    </row>
    <row r="426" spans="8:8" x14ac:dyDescent="0.2">
      <c r="H426" s="5"/>
    </row>
    <row r="427" spans="8:8" x14ac:dyDescent="0.2">
      <c r="H427" s="5"/>
    </row>
    <row r="428" spans="8:8" x14ac:dyDescent="0.2">
      <c r="H428" s="5"/>
    </row>
    <row r="429" spans="8:8" x14ac:dyDescent="0.2">
      <c r="H429" s="5"/>
    </row>
    <row r="430" spans="8:8" x14ac:dyDescent="0.2">
      <c r="H430" s="5"/>
    </row>
    <row r="431" spans="8:8" x14ac:dyDescent="0.2">
      <c r="H431" s="5"/>
    </row>
    <row r="432" spans="8:8" x14ac:dyDescent="0.2">
      <c r="H432" s="5"/>
    </row>
    <row r="433" spans="8:8" x14ac:dyDescent="0.2">
      <c r="H433" s="5"/>
    </row>
    <row r="434" spans="8:8" x14ac:dyDescent="0.2">
      <c r="H434" s="5"/>
    </row>
    <row r="435" spans="8:8" x14ac:dyDescent="0.2">
      <c r="H435" s="5"/>
    </row>
    <row r="436" spans="8:8" x14ac:dyDescent="0.2">
      <c r="H436" s="5"/>
    </row>
    <row r="437" spans="8:8" x14ac:dyDescent="0.2">
      <c r="H437" s="5"/>
    </row>
    <row r="438" spans="8:8" x14ac:dyDescent="0.2">
      <c r="H438" s="5"/>
    </row>
    <row r="439" spans="8:8" x14ac:dyDescent="0.2">
      <c r="H439" s="5"/>
    </row>
    <row r="440" spans="8:8" x14ac:dyDescent="0.2">
      <c r="H440" s="5"/>
    </row>
    <row r="441" spans="8:8" x14ac:dyDescent="0.2">
      <c r="H441" s="5"/>
    </row>
    <row r="442" spans="8:8" x14ac:dyDescent="0.2">
      <c r="H442" s="5"/>
    </row>
    <row r="443" spans="8:8" x14ac:dyDescent="0.2">
      <c r="H443" s="5"/>
    </row>
    <row r="444" spans="8:8" x14ac:dyDescent="0.2">
      <c r="H444" s="5"/>
    </row>
    <row r="445" spans="8:8" x14ac:dyDescent="0.2">
      <c r="H445" s="5"/>
    </row>
    <row r="446" spans="8:8" x14ac:dyDescent="0.2">
      <c r="H446" s="5"/>
    </row>
    <row r="447" spans="8:8" x14ac:dyDescent="0.2">
      <c r="H447" s="5"/>
    </row>
    <row r="448" spans="8:8" x14ac:dyDescent="0.2">
      <c r="H448" s="5"/>
    </row>
    <row r="449" spans="8:8" x14ac:dyDescent="0.2">
      <c r="H449" s="5"/>
    </row>
    <row r="450" spans="8:8" x14ac:dyDescent="0.2">
      <c r="H450" s="5"/>
    </row>
    <row r="451" spans="8:8" x14ac:dyDescent="0.2">
      <c r="H451" s="5"/>
    </row>
    <row r="452" spans="8:8" x14ac:dyDescent="0.2">
      <c r="H452" s="5"/>
    </row>
    <row r="453" spans="8:8" x14ac:dyDescent="0.2">
      <c r="H453" s="5"/>
    </row>
    <row r="454" spans="8:8" x14ac:dyDescent="0.2">
      <c r="H454" s="5"/>
    </row>
    <row r="455" spans="8:8" x14ac:dyDescent="0.2">
      <c r="H455" s="5"/>
    </row>
    <row r="456" spans="8:8" x14ac:dyDescent="0.2">
      <c r="H456" s="5"/>
    </row>
    <row r="457" spans="8:8" x14ac:dyDescent="0.2">
      <c r="H457" s="5"/>
    </row>
    <row r="458" spans="8:8" x14ac:dyDescent="0.2">
      <c r="H458" s="5"/>
    </row>
    <row r="459" spans="8:8" x14ac:dyDescent="0.2">
      <c r="H459" s="5"/>
    </row>
    <row r="460" spans="8:8" x14ac:dyDescent="0.2">
      <c r="H460" s="5"/>
    </row>
    <row r="461" spans="8:8" x14ac:dyDescent="0.2">
      <c r="H461" s="5"/>
    </row>
    <row r="462" spans="8:8" x14ac:dyDescent="0.2">
      <c r="H462" s="5"/>
    </row>
    <row r="463" spans="8:8" x14ac:dyDescent="0.2">
      <c r="H463" s="5"/>
    </row>
    <row r="464" spans="8:8" x14ac:dyDescent="0.2">
      <c r="H464" s="5"/>
    </row>
    <row r="465" spans="8:8" x14ac:dyDescent="0.2">
      <c r="H465" s="5"/>
    </row>
    <row r="466" spans="8:8" x14ac:dyDescent="0.2">
      <c r="H466" s="5"/>
    </row>
    <row r="467" spans="8:8" x14ac:dyDescent="0.2">
      <c r="H467" s="5"/>
    </row>
    <row r="468" spans="8:8" x14ac:dyDescent="0.2">
      <c r="H468" s="5"/>
    </row>
    <row r="469" spans="8:8" x14ac:dyDescent="0.2">
      <c r="H469" s="5"/>
    </row>
    <row r="470" spans="8:8" x14ac:dyDescent="0.2">
      <c r="H470" s="5"/>
    </row>
    <row r="471" spans="8:8" x14ac:dyDescent="0.2">
      <c r="H471" s="5"/>
    </row>
    <row r="472" spans="8:8" x14ac:dyDescent="0.2">
      <c r="H472" s="5"/>
    </row>
    <row r="473" spans="8:8" x14ac:dyDescent="0.2">
      <c r="H473" s="5"/>
    </row>
    <row r="474" spans="8:8" x14ac:dyDescent="0.2">
      <c r="H474" s="5"/>
    </row>
    <row r="475" spans="8:8" x14ac:dyDescent="0.2">
      <c r="H475" s="5"/>
    </row>
    <row r="476" spans="8:8" x14ac:dyDescent="0.2">
      <c r="H476" s="5"/>
    </row>
    <row r="477" spans="8:8" x14ac:dyDescent="0.2">
      <c r="H477" s="5"/>
    </row>
    <row r="478" spans="8:8" x14ac:dyDescent="0.2">
      <c r="H478" s="5"/>
    </row>
    <row r="479" spans="8:8" x14ac:dyDescent="0.2">
      <c r="H479" s="5"/>
    </row>
    <row r="480" spans="8:8" x14ac:dyDescent="0.2">
      <c r="H480" s="5"/>
    </row>
    <row r="481" spans="8:8" x14ac:dyDescent="0.2">
      <c r="H481" s="5"/>
    </row>
    <row r="482" spans="8:8" x14ac:dyDescent="0.2">
      <c r="H482" s="5"/>
    </row>
    <row r="483" spans="8:8" x14ac:dyDescent="0.2">
      <c r="H483" s="5"/>
    </row>
    <row r="484" spans="8:8" x14ac:dyDescent="0.2">
      <c r="H484" s="5"/>
    </row>
    <row r="485" spans="8:8" x14ac:dyDescent="0.2">
      <c r="H485" s="5"/>
    </row>
    <row r="486" spans="8:8" x14ac:dyDescent="0.2">
      <c r="H486" s="5"/>
    </row>
    <row r="487" spans="8:8" x14ac:dyDescent="0.2">
      <c r="H487" s="5"/>
    </row>
    <row r="488" spans="8:8" x14ac:dyDescent="0.2">
      <c r="H488" s="5"/>
    </row>
    <row r="489" spans="8:8" x14ac:dyDescent="0.2">
      <c r="H489" s="5"/>
    </row>
    <row r="490" spans="8:8" x14ac:dyDescent="0.2">
      <c r="H490" s="5"/>
    </row>
    <row r="491" spans="8:8" x14ac:dyDescent="0.2">
      <c r="H491" s="5"/>
    </row>
    <row r="492" spans="8:8" x14ac:dyDescent="0.2">
      <c r="H492" s="5"/>
    </row>
    <row r="493" spans="8:8" x14ac:dyDescent="0.2">
      <c r="H493" s="5"/>
    </row>
    <row r="494" spans="8:8" x14ac:dyDescent="0.2">
      <c r="H494" s="5"/>
    </row>
    <row r="495" spans="8:8" x14ac:dyDescent="0.2">
      <c r="H495" s="5"/>
    </row>
    <row r="496" spans="8:8" x14ac:dyDescent="0.2">
      <c r="H496" s="5"/>
    </row>
    <row r="497" spans="8:8" x14ac:dyDescent="0.2">
      <c r="H497" s="5"/>
    </row>
    <row r="498" spans="8:8" x14ac:dyDescent="0.2">
      <c r="H498" s="5"/>
    </row>
    <row r="499" spans="8:8" x14ac:dyDescent="0.2">
      <c r="H499" s="5"/>
    </row>
    <row r="500" spans="8:8" x14ac:dyDescent="0.2">
      <c r="H500" s="5"/>
    </row>
    <row r="501" spans="8:8" x14ac:dyDescent="0.2">
      <c r="H501" s="5"/>
    </row>
    <row r="502" spans="8:8" x14ac:dyDescent="0.2">
      <c r="H502" s="5"/>
    </row>
    <row r="503" spans="8:8" x14ac:dyDescent="0.2">
      <c r="H503" s="5"/>
    </row>
    <row r="504" spans="8:8" x14ac:dyDescent="0.2">
      <c r="H504" s="5"/>
    </row>
    <row r="505" spans="8:8" x14ac:dyDescent="0.2">
      <c r="H505" s="5"/>
    </row>
    <row r="506" spans="8:8" x14ac:dyDescent="0.2">
      <c r="H506" s="5"/>
    </row>
    <row r="507" spans="8:8" x14ac:dyDescent="0.2">
      <c r="H507" s="5"/>
    </row>
    <row r="508" spans="8:8" x14ac:dyDescent="0.2">
      <c r="H508" s="5"/>
    </row>
    <row r="509" spans="8:8" x14ac:dyDescent="0.2">
      <c r="H509" s="5"/>
    </row>
    <row r="510" spans="8:8" x14ac:dyDescent="0.2">
      <c r="H510" s="5"/>
    </row>
    <row r="511" spans="8:8" x14ac:dyDescent="0.2">
      <c r="H511" s="5"/>
    </row>
    <row r="512" spans="8:8" x14ac:dyDescent="0.2">
      <c r="H512" s="5"/>
    </row>
    <row r="513" spans="8:8" x14ac:dyDescent="0.2">
      <c r="H513" s="5"/>
    </row>
    <row r="514" spans="8:8" x14ac:dyDescent="0.2">
      <c r="H514" s="5"/>
    </row>
    <row r="515" spans="8:8" x14ac:dyDescent="0.2">
      <c r="H515" s="5"/>
    </row>
    <row r="516" spans="8:8" x14ac:dyDescent="0.2">
      <c r="H516" s="5"/>
    </row>
    <row r="517" spans="8:8" x14ac:dyDescent="0.2">
      <c r="H517" s="5"/>
    </row>
    <row r="518" spans="8:8" x14ac:dyDescent="0.2">
      <c r="H518" s="5"/>
    </row>
    <row r="519" spans="8:8" x14ac:dyDescent="0.2">
      <c r="H519" s="5"/>
    </row>
    <row r="520" spans="8:8" x14ac:dyDescent="0.2">
      <c r="H520" s="5"/>
    </row>
    <row r="521" spans="8:8" x14ac:dyDescent="0.2">
      <c r="H521" s="5"/>
    </row>
    <row r="522" spans="8:8" x14ac:dyDescent="0.2">
      <c r="H522" s="5"/>
    </row>
    <row r="523" spans="8:8" x14ac:dyDescent="0.2">
      <c r="H523" s="5"/>
    </row>
    <row r="524" spans="8:8" x14ac:dyDescent="0.2">
      <c r="H524" s="5"/>
    </row>
    <row r="525" spans="8:8" x14ac:dyDescent="0.2">
      <c r="H525" s="5"/>
    </row>
    <row r="526" spans="8:8" x14ac:dyDescent="0.2">
      <c r="H526" s="5"/>
    </row>
    <row r="527" spans="8:8" x14ac:dyDescent="0.2">
      <c r="H527" s="5"/>
    </row>
    <row r="528" spans="8:8" x14ac:dyDescent="0.2">
      <c r="H528" s="5"/>
    </row>
    <row r="529" spans="8:8" x14ac:dyDescent="0.2">
      <c r="H529" s="5"/>
    </row>
    <row r="530" spans="8:8" x14ac:dyDescent="0.2">
      <c r="H530" s="5"/>
    </row>
    <row r="531" spans="8:8" x14ac:dyDescent="0.2">
      <c r="H531" s="5"/>
    </row>
    <row r="532" spans="8:8" x14ac:dyDescent="0.2">
      <c r="H532" s="5"/>
    </row>
    <row r="533" spans="8:8" x14ac:dyDescent="0.2">
      <c r="H533" s="5"/>
    </row>
    <row r="534" spans="8:8" x14ac:dyDescent="0.2">
      <c r="H534" s="5"/>
    </row>
    <row r="535" spans="8:8" x14ac:dyDescent="0.2">
      <c r="H535" s="5"/>
    </row>
    <row r="536" spans="8:8" x14ac:dyDescent="0.2">
      <c r="H536" s="5"/>
    </row>
    <row r="537" spans="8:8" x14ac:dyDescent="0.2">
      <c r="H537" s="5"/>
    </row>
    <row r="538" spans="8:8" x14ac:dyDescent="0.2">
      <c r="H538" s="5"/>
    </row>
    <row r="539" spans="8:8" x14ac:dyDescent="0.2">
      <c r="H539" s="5"/>
    </row>
    <row r="540" spans="8:8" x14ac:dyDescent="0.2">
      <c r="H540" s="5"/>
    </row>
    <row r="541" spans="8:8" x14ac:dyDescent="0.2">
      <c r="H541" s="5"/>
    </row>
    <row r="542" spans="8:8" x14ac:dyDescent="0.2">
      <c r="H542" s="5"/>
    </row>
    <row r="543" spans="8:8" x14ac:dyDescent="0.2">
      <c r="H543" s="5"/>
    </row>
    <row r="544" spans="8:8" x14ac:dyDescent="0.2">
      <c r="H544" s="5"/>
    </row>
    <row r="545" spans="8:8" x14ac:dyDescent="0.2">
      <c r="H545" s="5"/>
    </row>
    <row r="546" spans="8:8" x14ac:dyDescent="0.2">
      <c r="H546" s="5"/>
    </row>
    <row r="547" spans="8:8" x14ac:dyDescent="0.2">
      <c r="H547" s="5"/>
    </row>
    <row r="548" spans="8:8" x14ac:dyDescent="0.2">
      <c r="H548" s="5"/>
    </row>
    <row r="549" spans="8:8" x14ac:dyDescent="0.2">
      <c r="H549" s="5"/>
    </row>
    <row r="550" spans="8:8" x14ac:dyDescent="0.2">
      <c r="H550" s="5"/>
    </row>
    <row r="551" spans="8:8" x14ac:dyDescent="0.2">
      <c r="H551" s="5"/>
    </row>
    <row r="552" spans="8:8" x14ac:dyDescent="0.2">
      <c r="H552" s="5"/>
    </row>
    <row r="553" spans="8:8" x14ac:dyDescent="0.2">
      <c r="H553" s="5"/>
    </row>
    <row r="554" spans="8:8" x14ac:dyDescent="0.2">
      <c r="H554" s="5"/>
    </row>
    <row r="555" spans="8:8" x14ac:dyDescent="0.2">
      <c r="H555" s="5"/>
    </row>
    <row r="556" spans="8:8" x14ac:dyDescent="0.2">
      <c r="H556" s="5"/>
    </row>
    <row r="557" spans="8:8" x14ac:dyDescent="0.2">
      <c r="H557" s="5"/>
    </row>
    <row r="558" spans="8:8" x14ac:dyDescent="0.2">
      <c r="H558" s="5"/>
    </row>
    <row r="559" spans="8:8" x14ac:dyDescent="0.2">
      <c r="H559" s="5"/>
    </row>
    <row r="560" spans="8:8" x14ac:dyDescent="0.2">
      <c r="H560" s="5"/>
    </row>
    <row r="561" spans="8:8" x14ac:dyDescent="0.2">
      <c r="H561" s="5"/>
    </row>
    <row r="562" spans="8:8" x14ac:dyDescent="0.2">
      <c r="H562" s="5"/>
    </row>
    <row r="563" spans="8:8" x14ac:dyDescent="0.2">
      <c r="H563" s="5"/>
    </row>
    <row r="564" spans="8:8" x14ac:dyDescent="0.2">
      <c r="H564" s="5"/>
    </row>
    <row r="565" spans="8:8" x14ac:dyDescent="0.2">
      <c r="H565" s="5"/>
    </row>
    <row r="566" spans="8:8" x14ac:dyDescent="0.2">
      <c r="H566" s="5"/>
    </row>
    <row r="567" spans="8:8" x14ac:dyDescent="0.2">
      <c r="H567" s="5"/>
    </row>
    <row r="568" spans="8:8" x14ac:dyDescent="0.2">
      <c r="H568" s="5"/>
    </row>
    <row r="569" spans="8:8" x14ac:dyDescent="0.2">
      <c r="H569" s="5"/>
    </row>
    <row r="570" spans="8:8" x14ac:dyDescent="0.2">
      <c r="H570" s="5"/>
    </row>
    <row r="571" spans="8:8" x14ac:dyDescent="0.2">
      <c r="H571" s="5"/>
    </row>
    <row r="572" spans="8:8" x14ac:dyDescent="0.2">
      <c r="H572" s="5"/>
    </row>
    <row r="573" spans="8:8" x14ac:dyDescent="0.2">
      <c r="H573" s="5"/>
    </row>
    <row r="574" spans="8:8" x14ac:dyDescent="0.2">
      <c r="H574" s="5"/>
    </row>
    <row r="575" spans="8:8" x14ac:dyDescent="0.2">
      <c r="H575" s="5"/>
    </row>
    <row r="576" spans="8:8" x14ac:dyDescent="0.2">
      <c r="H576" s="5"/>
    </row>
    <row r="577" spans="8:8" x14ac:dyDescent="0.2">
      <c r="H577" s="5"/>
    </row>
    <row r="578" spans="8:8" x14ac:dyDescent="0.2">
      <c r="H578" s="5"/>
    </row>
    <row r="579" spans="8:8" x14ac:dyDescent="0.2">
      <c r="H579" s="5"/>
    </row>
    <row r="580" spans="8:8" x14ac:dyDescent="0.2">
      <c r="H580" s="5"/>
    </row>
    <row r="581" spans="8:8" x14ac:dyDescent="0.2">
      <c r="H581" s="5"/>
    </row>
    <row r="582" spans="8:8" x14ac:dyDescent="0.2">
      <c r="H582" s="5"/>
    </row>
    <row r="583" spans="8:8" x14ac:dyDescent="0.2">
      <c r="H583" s="5"/>
    </row>
    <row r="584" spans="8:8" x14ac:dyDescent="0.2">
      <c r="H584" s="5"/>
    </row>
    <row r="585" spans="8:8" x14ac:dyDescent="0.2">
      <c r="H585" s="5"/>
    </row>
    <row r="586" spans="8:8" x14ac:dyDescent="0.2">
      <c r="H586" s="5"/>
    </row>
    <row r="587" spans="8:8" x14ac:dyDescent="0.2">
      <c r="H587" s="5"/>
    </row>
    <row r="588" spans="8:8" x14ac:dyDescent="0.2">
      <c r="H588" s="5"/>
    </row>
    <row r="589" spans="8:8" x14ac:dyDescent="0.2">
      <c r="H589" s="5"/>
    </row>
    <row r="590" spans="8:8" x14ac:dyDescent="0.2">
      <c r="H590" s="5"/>
    </row>
    <row r="591" spans="8:8" x14ac:dyDescent="0.2">
      <c r="H591" s="5"/>
    </row>
    <row r="592" spans="8:8" x14ac:dyDescent="0.2">
      <c r="H592" s="5"/>
    </row>
    <row r="593" spans="8:8" x14ac:dyDescent="0.2">
      <c r="H593" s="5"/>
    </row>
    <row r="594" spans="8:8" x14ac:dyDescent="0.2">
      <c r="H594" s="5"/>
    </row>
    <row r="595" spans="8:8" x14ac:dyDescent="0.2">
      <c r="H595" s="5"/>
    </row>
    <row r="596" spans="8:8" x14ac:dyDescent="0.2">
      <c r="H596" s="5"/>
    </row>
    <row r="597" spans="8:8" x14ac:dyDescent="0.2">
      <c r="H597" s="5"/>
    </row>
    <row r="598" spans="8:8" x14ac:dyDescent="0.2">
      <c r="H598" s="5"/>
    </row>
    <row r="599" spans="8:8" x14ac:dyDescent="0.2">
      <c r="H599" s="5"/>
    </row>
    <row r="600" spans="8:8" x14ac:dyDescent="0.2">
      <c r="H600" s="5"/>
    </row>
    <row r="601" spans="8:8" x14ac:dyDescent="0.2">
      <c r="H601" s="5"/>
    </row>
    <row r="602" spans="8:8" x14ac:dyDescent="0.2">
      <c r="H602" s="5"/>
    </row>
    <row r="603" spans="8:8" x14ac:dyDescent="0.2">
      <c r="H603" s="5"/>
    </row>
    <row r="604" spans="8:8" x14ac:dyDescent="0.2">
      <c r="H604" s="5"/>
    </row>
    <row r="605" spans="8:8" x14ac:dyDescent="0.2">
      <c r="H605" s="5"/>
    </row>
    <row r="606" spans="8:8" x14ac:dyDescent="0.2">
      <c r="H606" s="5"/>
    </row>
    <row r="607" spans="8:8" x14ac:dyDescent="0.2">
      <c r="H607" s="5"/>
    </row>
    <row r="608" spans="8:8" x14ac:dyDescent="0.2">
      <c r="H608" s="5"/>
    </row>
    <row r="609" spans="8:8" x14ac:dyDescent="0.2">
      <c r="H609" s="5"/>
    </row>
    <row r="610" spans="8:8" x14ac:dyDescent="0.2">
      <c r="H610" s="5"/>
    </row>
    <row r="611" spans="8:8" x14ac:dyDescent="0.2">
      <c r="H611" s="5"/>
    </row>
    <row r="612" spans="8:8" x14ac:dyDescent="0.2">
      <c r="H612" s="5"/>
    </row>
    <row r="613" spans="8:8" x14ac:dyDescent="0.2">
      <c r="H613" s="5"/>
    </row>
    <row r="614" spans="8:8" x14ac:dyDescent="0.2">
      <c r="H614" s="5"/>
    </row>
    <row r="615" spans="8:8" x14ac:dyDescent="0.2">
      <c r="H615" s="5"/>
    </row>
    <row r="616" spans="8:8" x14ac:dyDescent="0.2">
      <c r="H616" s="5"/>
    </row>
    <row r="617" spans="8:8" x14ac:dyDescent="0.2">
      <c r="H617" s="5"/>
    </row>
    <row r="618" spans="8:8" x14ac:dyDescent="0.2">
      <c r="H618" s="5"/>
    </row>
    <row r="619" spans="8:8" x14ac:dyDescent="0.2">
      <c r="H619" s="5"/>
    </row>
    <row r="620" spans="8:8" x14ac:dyDescent="0.2">
      <c r="H620" s="5"/>
    </row>
    <row r="621" spans="8:8" x14ac:dyDescent="0.2">
      <c r="H621" s="5"/>
    </row>
    <row r="622" spans="8:8" x14ac:dyDescent="0.2">
      <c r="H622" s="5"/>
    </row>
    <row r="623" spans="8:8" x14ac:dyDescent="0.2">
      <c r="H623" s="5"/>
    </row>
    <row r="624" spans="8:8" x14ac:dyDescent="0.2">
      <c r="H624" s="5"/>
    </row>
    <row r="625" spans="8:8" x14ac:dyDescent="0.2">
      <c r="H625" s="5"/>
    </row>
    <row r="626" spans="8:8" x14ac:dyDescent="0.2">
      <c r="H626" s="5"/>
    </row>
    <row r="627" spans="8:8" x14ac:dyDescent="0.2">
      <c r="H627" s="5"/>
    </row>
    <row r="628" spans="8:8" x14ac:dyDescent="0.2">
      <c r="H628" s="5"/>
    </row>
    <row r="629" spans="8:8" x14ac:dyDescent="0.2">
      <c r="H629" s="5"/>
    </row>
    <row r="630" spans="8:8" x14ac:dyDescent="0.2">
      <c r="H630" s="5"/>
    </row>
    <row r="631" spans="8:8" x14ac:dyDescent="0.2">
      <c r="H631" s="5"/>
    </row>
    <row r="632" spans="8:8" x14ac:dyDescent="0.2">
      <c r="H632" s="5"/>
    </row>
    <row r="633" spans="8:8" x14ac:dyDescent="0.2">
      <c r="H633" s="5"/>
    </row>
    <row r="634" spans="8:8" x14ac:dyDescent="0.2">
      <c r="H634" s="5"/>
    </row>
    <row r="635" spans="8:8" x14ac:dyDescent="0.2">
      <c r="H635" s="5"/>
    </row>
    <row r="636" spans="8:8" x14ac:dyDescent="0.2">
      <c r="H636" s="5"/>
    </row>
    <row r="637" spans="8:8" x14ac:dyDescent="0.2">
      <c r="H637" s="5"/>
    </row>
    <row r="638" spans="8:8" x14ac:dyDescent="0.2">
      <c r="H638" s="5"/>
    </row>
    <row r="639" spans="8:8" x14ac:dyDescent="0.2">
      <c r="H639" s="5"/>
    </row>
    <row r="640" spans="8:8" x14ac:dyDescent="0.2">
      <c r="H640" s="5"/>
    </row>
    <row r="641" spans="8:8" x14ac:dyDescent="0.2">
      <c r="H641" s="5"/>
    </row>
    <row r="642" spans="8:8" x14ac:dyDescent="0.2">
      <c r="H642" s="5"/>
    </row>
    <row r="643" spans="8:8" x14ac:dyDescent="0.2">
      <c r="H643" s="5"/>
    </row>
    <row r="644" spans="8:8" x14ac:dyDescent="0.2">
      <c r="H644" s="5"/>
    </row>
    <row r="645" spans="8:8" x14ac:dyDescent="0.2">
      <c r="H645" s="5"/>
    </row>
    <row r="646" spans="8:8" x14ac:dyDescent="0.2">
      <c r="H646" s="5"/>
    </row>
    <row r="647" spans="8:8" x14ac:dyDescent="0.2">
      <c r="H647" s="5"/>
    </row>
    <row r="648" spans="8:8" x14ac:dyDescent="0.2">
      <c r="H648" s="5"/>
    </row>
    <row r="649" spans="8:8" x14ac:dyDescent="0.2">
      <c r="H649" s="5"/>
    </row>
    <row r="650" spans="8:8" x14ac:dyDescent="0.2">
      <c r="H650" s="5"/>
    </row>
    <row r="651" spans="8:8" x14ac:dyDescent="0.2">
      <c r="H651" s="5"/>
    </row>
    <row r="652" spans="8:8" x14ac:dyDescent="0.2">
      <c r="H652" s="5"/>
    </row>
    <row r="653" spans="8:8" x14ac:dyDescent="0.2">
      <c r="H653" s="5"/>
    </row>
    <row r="654" spans="8:8" x14ac:dyDescent="0.2">
      <c r="H654" s="5"/>
    </row>
    <row r="655" spans="8:8" x14ac:dyDescent="0.2">
      <c r="H655" s="5"/>
    </row>
    <row r="656" spans="8:8" x14ac:dyDescent="0.2">
      <c r="H656" s="5"/>
    </row>
    <row r="657" spans="8:8" x14ac:dyDescent="0.2">
      <c r="H657" s="5"/>
    </row>
    <row r="658" spans="8:8" x14ac:dyDescent="0.2">
      <c r="H658" s="5"/>
    </row>
    <row r="659" spans="8:8" x14ac:dyDescent="0.2">
      <c r="H659" s="5"/>
    </row>
    <row r="660" spans="8:8" x14ac:dyDescent="0.2">
      <c r="H660" s="5"/>
    </row>
    <row r="661" spans="8:8" x14ac:dyDescent="0.2">
      <c r="H661" s="5"/>
    </row>
    <row r="662" spans="8:8" x14ac:dyDescent="0.2">
      <c r="H662" s="5"/>
    </row>
    <row r="663" spans="8:8" x14ac:dyDescent="0.2">
      <c r="H663" s="5"/>
    </row>
    <row r="664" spans="8:8" x14ac:dyDescent="0.2">
      <c r="H664" s="5"/>
    </row>
    <row r="665" spans="8:8" x14ac:dyDescent="0.2">
      <c r="H665" s="5"/>
    </row>
    <row r="666" spans="8:8" x14ac:dyDescent="0.2">
      <c r="H666" s="5"/>
    </row>
    <row r="667" spans="8:8" x14ac:dyDescent="0.2">
      <c r="H667" s="5"/>
    </row>
    <row r="668" spans="8:8" x14ac:dyDescent="0.2">
      <c r="H668" s="5"/>
    </row>
    <row r="669" spans="8:8" x14ac:dyDescent="0.2">
      <c r="H669" s="5"/>
    </row>
    <row r="670" spans="8:8" x14ac:dyDescent="0.2">
      <c r="H670" s="5"/>
    </row>
    <row r="671" spans="8:8" x14ac:dyDescent="0.2">
      <c r="H671" s="5"/>
    </row>
    <row r="672" spans="8:8" x14ac:dyDescent="0.2">
      <c r="H672" s="5"/>
    </row>
    <row r="673" spans="8:8" x14ac:dyDescent="0.2">
      <c r="H673" s="5"/>
    </row>
    <row r="674" spans="8:8" x14ac:dyDescent="0.2">
      <c r="H674" s="5"/>
    </row>
    <row r="675" spans="8:8" x14ac:dyDescent="0.2">
      <c r="H675" s="5"/>
    </row>
    <row r="676" spans="8:8" x14ac:dyDescent="0.2">
      <c r="H676" s="5"/>
    </row>
    <row r="677" spans="8:8" x14ac:dyDescent="0.2">
      <c r="H677" s="5"/>
    </row>
    <row r="678" spans="8:8" x14ac:dyDescent="0.2">
      <c r="H678" s="5"/>
    </row>
    <row r="679" spans="8:8" x14ac:dyDescent="0.2">
      <c r="H679" s="5"/>
    </row>
    <row r="680" spans="8:8" x14ac:dyDescent="0.2">
      <c r="H680" s="5"/>
    </row>
    <row r="681" spans="8:8" x14ac:dyDescent="0.2">
      <c r="H681" s="5"/>
    </row>
    <row r="682" spans="8:8" x14ac:dyDescent="0.2">
      <c r="H682" s="5"/>
    </row>
    <row r="683" spans="8:8" x14ac:dyDescent="0.2">
      <c r="H683" s="5"/>
    </row>
    <row r="684" spans="8:8" x14ac:dyDescent="0.2">
      <c r="H684" s="5"/>
    </row>
    <row r="685" spans="8:8" x14ac:dyDescent="0.2">
      <c r="H685" s="5"/>
    </row>
    <row r="686" spans="8:8" x14ac:dyDescent="0.2">
      <c r="H686" s="5"/>
    </row>
    <row r="687" spans="8:8" x14ac:dyDescent="0.2">
      <c r="H687" s="5"/>
    </row>
    <row r="688" spans="8:8" x14ac:dyDescent="0.2">
      <c r="H688" s="5"/>
    </row>
    <row r="689" spans="8:8" x14ac:dyDescent="0.2">
      <c r="H689" s="5"/>
    </row>
    <row r="690" spans="8:8" x14ac:dyDescent="0.2">
      <c r="H690" s="5"/>
    </row>
    <row r="691" spans="8:8" x14ac:dyDescent="0.2">
      <c r="H691" s="5"/>
    </row>
    <row r="692" spans="8:8" x14ac:dyDescent="0.2">
      <c r="H692" s="5"/>
    </row>
    <row r="693" spans="8:8" x14ac:dyDescent="0.2">
      <c r="H693" s="5"/>
    </row>
    <row r="694" spans="8:8" x14ac:dyDescent="0.2">
      <c r="H694" s="5"/>
    </row>
    <row r="695" spans="8:8" x14ac:dyDescent="0.2">
      <c r="H695" s="5"/>
    </row>
    <row r="696" spans="8:8" x14ac:dyDescent="0.2">
      <c r="H696" s="5"/>
    </row>
    <row r="697" spans="8:8" x14ac:dyDescent="0.2">
      <c r="H697" s="5"/>
    </row>
    <row r="698" spans="8:8" x14ac:dyDescent="0.2">
      <c r="H698" s="5"/>
    </row>
    <row r="699" spans="8:8" x14ac:dyDescent="0.2">
      <c r="H699" s="5"/>
    </row>
    <row r="700" spans="8:8" x14ac:dyDescent="0.2">
      <c r="H700" s="5"/>
    </row>
    <row r="701" spans="8:8" x14ac:dyDescent="0.2">
      <c r="H701" s="5"/>
    </row>
    <row r="702" spans="8:8" x14ac:dyDescent="0.2">
      <c r="H702" s="5"/>
    </row>
    <row r="703" spans="8:8" x14ac:dyDescent="0.2">
      <c r="H703" s="5"/>
    </row>
    <row r="704" spans="8:8" x14ac:dyDescent="0.2">
      <c r="H704" s="5"/>
    </row>
    <row r="705" spans="8:8" x14ac:dyDescent="0.2">
      <c r="H705" s="5"/>
    </row>
    <row r="706" spans="8:8" x14ac:dyDescent="0.2">
      <c r="H706" s="5"/>
    </row>
    <row r="707" spans="8:8" x14ac:dyDescent="0.2">
      <c r="H707" s="5"/>
    </row>
    <row r="708" spans="8:8" x14ac:dyDescent="0.2">
      <c r="H708" s="5"/>
    </row>
    <row r="709" spans="8:8" x14ac:dyDescent="0.2">
      <c r="H709" s="5"/>
    </row>
    <row r="710" spans="8:8" x14ac:dyDescent="0.2">
      <c r="H710" s="5"/>
    </row>
    <row r="711" spans="8:8" x14ac:dyDescent="0.2">
      <c r="H711" s="5"/>
    </row>
    <row r="712" spans="8:8" x14ac:dyDescent="0.2">
      <c r="H712" s="5"/>
    </row>
    <row r="713" spans="8:8" x14ac:dyDescent="0.2">
      <c r="H713" s="5"/>
    </row>
    <row r="714" spans="8:8" x14ac:dyDescent="0.2">
      <c r="H714" s="5"/>
    </row>
    <row r="715" spans="8:8" x14ac:dyDescent="0.2">
      <c r="H715" s="5"/>
    </row>
    <row r="716" spans="8:8" x14ac:dyDescent="0.2">
      <c r="H716" s="5"/>
    </row>
    <row r="717" spans="8:8" x14ac:dyDescent="0.2">
      <c r="H717" s="5"/>
    </row>
    <row r="718" spans="8:8" x14ac:dyDescent="0.2">
      <c r="H718" s="5"/>
    </row>
    <row r="719" spans="8:8" x14ac:dyDescent="0.2">
      <c r="H719" s="5"/>
    </row>
    <row r="720" spans="8:8" x14ac:dyDescent="0.2">
      <c r="H720" s="5"/>
    </row>
    <row r="721" spans="8:8" x14ac:dyDescent="0.2">
      <c r="H721" s="5"/>
    </row>
    <row r="722" spans="8:8" x14ac:dyDescent="0.2">
      <c r="H722" s="5"/>
    </row>
    <row r="723" spans="8:8" x14ac:dyDescent="0.2">
      <c r="H723" s="5"/>
    </row>
    <row r="724" spans="8:8" x14ac:dyDescent="0.2">
      <c r="H724" s="5"/>
    </row>
    <row r="725" spans="8:8" x14ac:dyDescent="0.2">
      <c r="H725" s="5"/>
    </row>
    <row r="726" spans="8:8" x14ac:dyDescent="0.2">
      <c r="H726" s="5"/>
    </row>
    <row r="727" spans="8:8" x14ac:dyDescent="0.2">
      <c r="H727" s="5"/>
    </row>
    <row r="728" spans="8:8" x14ac:dyDescent="0.2">
      <c r="H728" s="5"/>
    </row>
    <row r="729" spans="8:8" x14ac:dyDescent="0.2">
      <c r="H729" s="5"/>
    </row>
    <row r="730" spans="8:8" x14ac:dyDescent="0.2">
      <c r="H730" s="5"/>
    </row>
    <row r="731" spans="8:8" x14ac:dyDescent="0.2">
      <c r="H731" s="5"/>
    </row>
    <row r="732" spans="8:8" x14ac:dyDescent="0.2">
      <c r="H732" s="5"/>
    </row>
    <row r="733" spans="8:8" x14ac:dyDescent="0.2">
      <c r="H733" s="5"/>
    </row>
    <row r="734" spans="8:8" x14ac:dyDescent="0.2">
      <c r="H734" s="5"/>
    </row>
    <row r="735" spans="8:8" x14ac:dyDescent="0.2">
      <c r="H735" s="5"/>
    </row>
    <row r="736" spans="8:8" x14ac:dyDescent="0.2">
      <c r="H736" s="5"/>
    </row>
    <row r="737" spans="8:8" x14ac:dyDescent="0.2">
      <c r="H737" s="5"/>
    </row>
    <row r="738" spans="8:8" x14ac:dyDescent="0.2">
      <c r="H738" s="5"/>
    </row>
    <row r="739" spans="8:8" x14ac:dyDescent="0.2">
      <c r="H739" s="5"/>
    </row>
    <row r="740" spans="8:8" x14ac:dyDescent="0.2">
      <c r="H740" s="5"/>
    </row>
    <row r="741" spans="8:8" x14ac:dyDescent="0.2">
      <c r="H741" s="5"/>
    </row>
    <row r="742" spans="8:8" x14ac:dyDescent="0.2">
      <c r="H742" s="5"/>
    </row>
    <row r="743" spans="8:8" x14ac:dyDescent="0.2">
      <c r="H743" s="5"/>
    </row>
    <row r="744" spans="8:8" x14ac:dyDescent="0.2">
      <c r="H744" s="5"/>
    </row>
    <row r="745" spans="8:8" x14ac:dyDescent="0.2">
      <c r="H745" s="5"/>
    </row>
    <row r="746" spans="8:8" x14ac:dyDescent="0.2">
      <c r="H746" s="5"/>
    </row>
    <row r="747" spans="8:8" x14ac:dyDescent="0.2">
      <c r="H747" s="5"/>
    </row>
    <row r="748" spans="8:8" x14ac:dyDescent="0.2">
      <c r="H748" s="5"/>
    </row>
    <row r="749" spans="8:8" x14ac:dyDescent="0.2">
      <c r="H749" s="5"/>
    </row>
    <row r="750" spans="8:8" x14ac:dyDescent="0.2">
      <c r="H750" s="5"/>
    </row>
    <row r="751" spans="8:8" x14ac:dyDescent="0.2">
      <c r="H751" s="5"/>
    </row>
    <row r="752" spans="8:8" x14ac:dyDescent="0.2">
      <c r="H752" s="5"/>
    </row>
    <row r="753" spans="8:8" x14ac:dyDescent="0.2">
      <c r="H753" s="5"/>
    </row>
    <row r="754" spans="8:8" x14ac:dyDescent="0.2">
      <c r="H754" s="5"/>
    </row>
    <row r="755" spans="8:8" x14ac:dyDescent="0.2">
      <c r="H755" s="5"/>
    </row>
    <row r="756" spans="8:8" x14ac:dyDescent="0.2">
      <c r="H756" s="5"/>
    </row>
    <row r="757" spans="8:8" x14ac:dyDescent="0.2">
      <c r="H757" s="5"/>
    </row>
    <row r="758" spans="8:8" x14ac:dyDescent="0.2">
      <c r="H758" s="5"/>
    </row>
    <row r="759" spans="8:8" x14ac:dyDescent="0.2">
      <c r="H759" s="5"/>
    </row>
    <row r="760" spans="8:8" x14ac:dyDescent="0.2">
      <c r="H760" s="5"/>
    </row>
    <row r="761" spans="8:8" x14ac:dyDescent="0.2">
      <c r="H761" s="5"/>
    </row>
    <row r="762" spans="8:8" x14ac:dyDescent="0.2">
      <c r="H762" s="5"/>
    </row>
    <row r="763" spans="8:8" x14ac:dyDescent="0.2">
      <c r="H763" s="5"/>
    </row>
    <row r="764" spans="8:8" x14ac:dyDescent="0.2">
      <c r="H764" s="5"/>
    </row>
    <row r="765" spans="8:8" x14ac:dyDescent="0.2">
      <c r="H765" s="5"/>
    </row>
    <row r="766" spans="8:8" x14ac:dyDescent="0.2">
      <c r="H766" s="5"/>
    </row>
    <row r="767" spans="8:8" x14ac:dyDescent="0.2">
      <c r="H767" s="5"/>
    </row>
    <row r="768" spans="8:8" x14ac:dyDescent="0.2">
      <c r="H768" s="5"/>
    </row>
    <row r="769" spans="8:8" x14ac:dyDescent="0.2">
      <c r="H769" s="5"/>
    </row>
    <row r="770" spans="8:8" x14ac:dyDescent="0.2">
      <c r="H770" s="5"/>
    </row>
    <row r="771" spans="8:8" x14ac:dyDescent="0.2">
      <c r="H771" s="5"/>
    </row>
    <row r="772" spans="8:8" x14ac:dyDescent="0.2">
      <c r="H772" s="5"/>
    </row>
    <row r="773" spans="8:8" x14ac:dyDescent="0.2">
      <c r="H773" s="5"/>
    </row>
    <row r="774" spans="8:8" x14ac:dyDescent="0.2">
      <c r="H774" s="5"/>
    </row>
    <row r="775" spans="8:8" x14ac:dyDescent="0.2">
      <c r="H775" s="5"/>
    </row>
    <row r="776" spans="8:8" x14ac:dyDescent="0.2">
      <c r="H776" s="5"/>
    </row>
    <row r="777" spans="8:8" x14ac:dyDescent="0.2">
      <c r="H777" s="5"/>
    </row>
    <row r="778" spans="8:8" x14ac:dyDescent="0.2">
      <c r="H778" s="5"/>
    </row>
    <row r="779" spans="8:8" x14ac:dyDescent="0.2">
      <c r="H779" s="5"/>
    </row>
    <row r="780" spans="8:8" x14ac:dyDescent="0.2">
      <c r="H780" s="5"/>
    </row>
    <row r="781" spans="8:8" x14ac:dyDescent="0.2">
      <c r="H781" s="5"/>
    </row>
    <row r="782" spans="8:8" x14ac:dyDescent="0.2">
      <c r="H782" s="5"/>
    </row>
    <row r="783" spans="8:8" x14ac:dyDescent="0.2">
      <c r="H783" s="5"/>
    </row>
    <row r="784" spans="8:8" x14ac:dyDescent="0.2">
      <c r="H784" s="5"/>
    </row>
    <row r="785" spans="8:8" x14ac:dyDescent="0.2">
      <c r="H785" s="5"/>
    </row>
    <row r="786" spans="8:8" x14ac:dyDescent="0.2">
      <c r="H786" s="5"/>
    </row>
    <row r="787" spans="8:8" x14ac:dyDescent="0.2">
      <c r="H787" s="5"/>
    </row>
    <row r="788" spans="8:8" x14ac:dyDescent="0.2">
      <c r="H788" s="5"/>
    </row>
    <row r="789" spans="8:8" x14ac:dyDescent="0.2">
      <c r="H789" s="5"/>
    </row>
    <row r="790" spans="8:8" x14ac:dyDescent="0.2">
      <c r="H790" s="5"/>
    </row>
    <row r="791" spans="8:8" x14ac:dyDescent="0.2">
      <c r="H791" s="5"/>
    </row>
    <row r="792" spans="8:8" x14ac:dyDescent="0.2">
      <c r="H792" s="5"/>
    </row>
    <row r="793" spans="8:8" x14ac:dyDescent="0.2">
      <c r="H793" s="5"/>
    </row>
    <row r="794" spans="8:8" x14ac:dyDescent="0.2">
      <c r="H794" s="5"/>
    </row>
    <row r="795" spans="8:8" x14ac:dyDescent="0.2">
      <c r="H795" s="5"/>
    </row>
    <row r="796" spans="8:8" x14ac:dyDescent="0.2">
      <c r="H796" s="5"/>
    </row>
    <row r="797" spans="8:8" x14ac:dyDescent="0.2">
      <c r="H797" s="5"/>
    </row>
    <row r="798" spans="8:8" x14ac:dyDescent="0.2">
      <c r="H798" s="5"/>
    </row>
    <row r="799" spans="8:8" x14ac:dyDescent="0.2">
      <c r="H799" s="5"/>
    </row>
    <row r="800" spans="8:8" x14ac:dyDescent="0.2">
      <c r="H800" s="5"/>
    </row>
    <row r="801" spans="8:8" x14ac:dyDescent="0.2">
      <c r="H801" s="5"/>
    </row>
    <row r="802" spans="8:8" x14ac:dyDescent="0.2">
      <c r="H802" s="5"/>
    </row>
    <row r="803" spans="8:8" x14ac:dyDescent="0.2">
      <c r="H803" s="5"/>
    </row>
    <row r="804" spans="8:8" x14ac:dyDescent="0.2">
      <c r="H804" s="5"/>
    </row>
  </sheetData>
  <mergeCells count="3">
    <mergeCell ref="D202:H202"/>
    <mergeCell ref="F25:H25"/>
    <mergeCell ref="C22:G22"/>
  </mergeCells>
  <phoneticPr fontId="0" type="noConversion"/>
  <pageMargins left="0.7" right="0.7" top="0.75" bottom="0.75" header="0.3" footer="0.3"/>
  <pageSetup paperSize="9" scale="29" fitToHeight="0" orientation="portrait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5"/>
  <sheetViews>
    <sheetView topLeftCell="A73" zoomScaleNormal="100" workbookViewId="0">
      <selection activeCell="B119" sqref="B119"/>
    </sheetView>
  </sheetViews>
  <sheetFormatPr defaultColWidth="9.140625" defaultRowHeight="12.75" x14ac:dyDescent="0.2"/>
  <cols>
    <col min="1" max="1" width="3.85546875" style="5" customWidth="1"/>
    <col min="2" max="2" width="17.7109375" style="5" customWidth="1"/>
    <col min="3" max="3" width="51.140625" style="5" customWidth="1"/>
    <col min="4" max="4" width="6.28515625" style="5" customWidth="1"/>
    <col min="5" max="5" width="7.85546875" style="5" customWidth="1"/>
    <col min="6" max="6" width="8.140625" style="5" customWidth="1"/>
    <col min="7" max="7" width="11.42578125" style="5" customWidth="1"/>
    <col min="8" max="8" width="34" style="5" customWidth="1"/>
    <col min="9" max="9" width="43.85546875" style="5" customWidth="1"/>
    <col min="10" max="10" width="9.5703125" style="5" customWidth="1"/>
    <col min="11" max="11" width="37.85546875" style="5" customWidth="1"/>
    <col min="12" max="12" width="40.140625" style="5" customWidth="1"/>
    <col min="13" max="16384" width="9.140625" style="5"/>
  </cols>
  <sheetData>
    <row r="1" spans="1:12" ht="12.75" customHeight="1" x14ac:dyDescent="0.2">
      <c r="A1" s="85"/>
      <c r="B1" s="86"/>
      <c r="C1" s="8"/>
    </row>
    <row r="2" spans="1:12" x14ac:dyDescent="0.2">
      <c r="A2" s="85"/>
      <c r="B2" s="86"/>
      <c r="C2" s="8"/>
    </row>
    <row r="3" spans="1:12" x14ac:dyDescent="0.2">
      <c r="A3" s="85"/>
      <c r="D3" s="8"/>
    </row>
    <row r="4" spans="1:12" x14ac:dyDescent="0.2">
      <c r="C4" s="6"/>
      <c r="D4" s="6"/>
      <c r="E4" s="86"/>
      <c r="F4" s="86"/>
    </row>
    <row r="5" spans="1:12" x14ac:dyDescent="0.2">
      <c r="C5" s="30"/>
      <c r="D5" s="86"/>
      <c r="E5" s="86"/>
      <c r="F5" s="86"/>
    </row>
    <row r="6" spans="1:12" x14ac:dyDescent="0.2">
      <c r="A6" s="88"/>
      <c r="B6" s="8"/>
      <c r="C6" s="8"/>
      <c r="D6" s="86"/>
      <c r="E6" s="86"/>
      <c r="F6" s="86"/>
    </row>
    <row r="7" spans="1:12" x14ac:dyDescent="0.2">
      <c r="A7" s="88"/>
      <c r="C7" s="86"/>
      <c r="D7" s="8"/>
      <c r="E7" s="86"/>
      <c r="F7" s="86"/>
    </row>
    <row r="8" spans="1:12" x14ac:dyDescent="0.2">
      <c r="C8" s="89"/>
      <c r="D8" s="86"/>
      <c r="E8" s="86"/>
      <c r="F8" s="86"/>
    </row>
    <row r="9" spans="1:12" x14ac:dyDescent="0.2">
      <c r="C9" s="89"/>
      <c r="D9" s="86"/>
      <c r="E9" s="86"/>
      <c r="F9" s="86"/>
    </row>
    <row r="10" spans="1:12" x14ac:dyDescent="0.2">
      <c r="A10" s="86"/>
      <c r="B10" s="86"/>
      <c r="C10" s="86"/>
      <c r="D10" s="86"/>
      <c r="E10" s="86"/>
      <c r="F10" s="86"/>
    </row>
    <row r="11" spans="1:12" x14ac:dyDescent="0.2">
      <c r="A11" s="86"/>
      <c r="B11" s="86"/>
      <c r="C11" s="86"/>
      <c r="E11" s="86"/>
      <c r="F11" s="86"/>
    </row>
    <row r="12" spans="1:12" x14ac:dyDescent="0.2">
      <c r="A12" s="25"/>
      <c r="B12" s="26"/>
      <c r="C12" s="26"/>
      <c r="E12" s="86"/>
      <c r="F12" s="86"/>
    </row>
    <row r="13" spans="1:12" x14ac:dyDescent="0.2">
      <c r="A13" s="26"/>
      <c r="B13" s="26"/>
      <c r="C13" s="26"/>
      <c r="E13" s="86"/>
      <c r="F13" s="86"/>
    </row>
    <row r="14" spans="1:12" x14ac:dyDescent="0.2">
      <c r="A14" s="42"/>
      <c r="B14" s="26"/>
      <c r="C14" s="26"/>
      <c r="E14" s="86"/>
      <c r="F14" s="86"/>
    </row>
    <row r="15" spans="1:12" x14ac:dyDescent="0.2">
      <c r="A15" s="42"/>
      <c r="B15" s="26"/>
      <c r="C15" s="26"/>
      <c r="E15" s="86"/>
      <c r="F15" s="86"/>
    </row>
    <row r="16" spans="1:12" x14ac:dyDescent="0.2">
      <c r="B16" s="90"/>
      <c r="C16" s="133"/>
      <c r="D16" s="133"/>
      <c r="E16" s="133"/>
      <c r="F16" s="133"/>
      <c r="H16" s="107"/>
      <c r="I16" s="107"/>
      <c r="J16" s="107"/>
      <c r="K16" s="107"/>
      <c r="L16" s="107"/>
    </row>
    <row r="17" spans="2:12" x14ac:dyDescent="0.2">
      <c r="C17" s="90"/>
      <c r="D17" s="90"/>
      <c r="E17" s="90"/>
      <c r="F17" s="90"/>
      <c r="H17" s="107"/>
      <c r="I17" s="107"/>
      <c r="J17" s="107"/>
      <c r="K17" s="107"/>
      <c r="L17" s="107"/>
    </row>
    <row r="18" spans="2:12" x14ac:dyDescent="0.2">
      <c r="B18" s="90"/>
      <c r="C18" s="90"/>
      <c r="D18" s="90"/>
      <c r="E18" s="90"/>
      <c r="F18" s="90"/>
      <c r="H18" s="107"/>
      <c r="I18" s="107"/>
      <c r="J18" s="107"/>
      <c r="K18" s="107"/>
      <c r="L18" s="107"/>
    </row>
    <row r="19" spans="2:12" x14ac:dyDescent="0.2">
      <c r="B19" s="90"/>
      <c r="C19" s="99"/>
      <c r="D19" s="100"/>
      <c r="E19" s="90"/>
      <c r="F19" s="98"/>
      <c r="H19" s="107"/>
      <c r="I19" s="107"/>
      <c r="J19" s="107"/>
      <c r="K19" s="107"/>
      <c r="L19" s="107"/>
    </row>
    <row r="20" spans="2:12" x14ac:dyDescent="0.2">
      <c r="B20" s="90"/>
      <c r="C20" s="99"/>
      <c r="D20" s="100"/>
      <c r="E20" s="90"/>
      <c r="F20" s="98"/>
      <c r="H20" s="107"/>
      <c r="I20" s="107"/>
      <c r="J20" s="107"/>
      <c r="K20" s="107"/>
      <c r="L20" s="107"/>
    </row>
    <row r="21" spans="2:12" x14ac:dyDescent="0.2">
      <c r="D21" s="100"/>
      <c r="E21" s="90"/>
      <c r="F21" s="98"/>
      <c r="H21" s="107"/>
      <c r="I21" s="107"/>
      <c r="J21" s="107"/>
      <c r="K21" s="107"/>
      <c r="L21" s="107"/>
    </row>
    <row r="22" spans="2:12" x14ac:dyDescent="0.2">
      <c r="B22" s="30"/>
      <c r="H22" s="107"/>
      <c r="I22" s="107"/>
      <c r="J22" s="107"/>
      <c r="K22" s="107"/>
      <c r="L22" s="107"/>
    </row>
    <row r="23" spans="2:12" x14ac:dyDescent="0.2">
      <c r="B23" s="30"/>
      <c r="H23" s="107"/>
      <c r="I23" s="107"/>
      <c r="J23" s="107"/>
      <c r="K23" s="107"/>
      <c r="L23" s="107"/>
    </row>
    <row r="24" spans="2:12" x14ac:dyDescent="0.2">
      <c r="H24" s="107"/>
      <c r="I24" s="107"/>
      <c r="J24" s="107"/>
      <c r="K24" s="107"/>
      <c r="L24" s="107"/>
    </row>
    <row r="25" spans="2:12" x14ac:dyDescent="0.2">
      <c r="H25" s="107"/>
      <c r="I25" s="107"/>
      <c r="J25" s="107"/>
      <c r="K25" s="107"/>
      <c r="L25" s="107"/>
    </row>
    <row r="26" spans="2:12" x14ac:dyDescent="0.2">
      <c r="H26" s="107"/>
      <c r="I26" s="107"/>
      <c r="J26" s="107"/>
      <c r="K26" s="107"/>
      <c r="L26" s="107"/>
    </row>
    <row r="27" spans="2:12" x14ac:dyDescent="0.2">
      <c r="H27" s="107"/>
      <c r="I27" s="107"/>
      <c r="J27" s="107"/>
      <c r="K27" s="107"/>
      <c r="L27" s="107"/>
    </row>
    <row r="28" spans="2:12" x14ac:dyDescent="0.2">
      <c r="H28" s="107"/>
      <c r="I28" s="107"/>
      <c r="J28" s="107"/>
      <c r="K28" s="107"/>
      <c r="L28" s="107"/>
    </row>
    <row r="29" spans="2:12" x14ac:dyDescent="0.2">
      <c r="H29" s="107"/>
      <c r="I29" s="107"/>
      <c r="J29" s="107"/>
      <c r="K29" s="107"/>
      <c r="L29" s="107"/>
    </row>
    <row r="47" spans="3:3" x14ac:dyDescent="0.2">
      <c r="C47" s="37"/>
    </row>
    <row r="48" spans="3:3" x14ac:dyDescent="0.2">
      <c r="C48" s="37"/>
    </row>
    <row r="49" spans="3:6" x14ac:dyDescent="0.2">
      <c r="C49" s="37"/>
    </row>
    <row r="50" spans="3:6" x14ac:dyDescent="0.2">
      <c r="C50" s="37"/>
    </row>
    <row r="51" spans="3:6" x14ac:dyDescent="0.2">
      <c r="C51" s="37"/>
      <c r="E51" s="37"/>
      <c r="F51" s="37"/>
    </row>
    <row r="52" spans="3:6" x14ac:dyDescent="0.2">
      <c r="C52" s="37"/>
      <c r="E52" s="37"/>
      <c r="F52" s="37"/>
    </row>
    <row r="53" spans="3:6" x14ac:dyDescent="0.2">
      <c r="C53" s="37"/>
      <c r="E53" s="37"/>
      <c r="F53" s="37"/>
    </row>
    <row r="54" spans="3:6" x14ac:dyDescent="0.2">
      <c r="C54" s="37"/>
      <c r="E54" s="37"/>
      <c r="F54" s="37"/>
    </row>
    <row r="55" spans="3:6" x14ac:dyDescent="0.2">
      <c r="C55" s="37"/>
      <c r="E55" s="37"/>
      <c r="F55" s="37"/>
    </row>
    <row r="56" spans="3:6" x14ac:dyDescent="0.2">
      <c r="C56" s="37"/>
      <c r="E56" s="37"/>
      <c r="F56" s="37"/>
    </row>
    <row r="57" spans="3:6" x14ac:dyDescent="0.2">
      <c r="C57" s="37"/>
      <c r="E57" s="37"/>
      <c r="F57" s="37"/>
    </row>
    <row r="58" spans="3:6" x14ac:dyDescent="0.2">
      <c r="C58" s="37"/>
      <c r="E58" s="37"/>
      <c r="F58" s="37"/>
    </row>
    <row r="59" spans="3:6" x14ac:dyDescent="0.2">
      <c r="C59" s="37"/>
      <c r="E59" s="37"/>
      <c r="F59" s="37"/>
    </row>
    <row r="60" spans="3:6" x14ac:dyDescent="0.2">
      <c r="C60" s="37"/>
      <c r="E60" s="37"/>
      <c r="F60" s="37"/>
    </row>
    <row r="61" spans="3:6" x14ac:dyDescent="0.2">
      <c r="E61" s="37"/>
      <c r="F61" s="37"/>
    </row>
    <row r="62" spans="3:6" x14ac:dyDescent="0.2">
      <c r="E62" s="37"/>
      <c r="F62" s="37"/>
    </row>
    <row r="63" spans="3:6" x14ac:dyDescent="0.2">
      <c r="E63" s="37"/>
      <c r="F63" s="37"/>
    </row>
    <row r="64" spans="3:6" x14ac:dyDescent="0.2">
      <c r="E64" s="37"/>
      <c r="F64" s="37"/>
    </row>
    <row r="65" spans="6:6" x14ac:dyDescent="0.2">
      <c r="F65" s="37"/>
    </row>
  </sheetData>
  <mergeCells count="1">
    <mergeCell ref="C16:F16"/>
  </mergeCells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Darbalapiai</vt:lpstr>
      </vt:variant>
      <vt:variant>
        <vt:i4>2</vt:i4>
      </vt:variant>
    </vt:vector>
  </HeadingPairs>
  <TitlesOfParts>
    <vt:vector size="2" baseType="lpstr">
      <vt:lpstr>Aktas</vt:lpstr>
      <vt:lpstr>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</dc:creator>
  <cp:lastModifiedBy>Inga</cp:lastModifiedBy>
  <cp:lastPrinted>2015-10-06T07:39:24Z</cp:lastPrinted>
  <dcterms:created xsi:type="dcterms:W3CDTF">2003-09-03T05:10:25Z</dcterms:created>
  <dcterms:modified xsi:type="dcterms:W3CDTF">2016-06-29T05:53:56Z</dcterms:modified>
</cp:coreProperties>
</file>