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H:\Aktai Vizbaro ir Kemežos_2015-16\Vizbaras\2015m\_medz. panaud. avar. situaci. lok\"/>
    </mc:Choice>
  </mc:AlternateContent>
  <bookViews>
    <workbookView xWindow="-75" yWindow="255" windowWidth="13860" windowHeight="9780"/>
  </bookViews>
  <sheets>
    <sheet name="Aktas" sheetId="1" r:id="rId1"/>
    <sheet name="0" sheetId="2" r:id="rId2"/>
  </sheets>
  <definedNames>
    <definedName name="_GoBack" localSheetId="0">Aktas!#REF!</definedName>
  </definedNames>
  <calcPr calcId="171027"/>
</workbook>
</file>

<file path=xl/calcChain.xml><?xml version="1.0" encoding="utf-8"?>
<calcChain xmlns="http://schemas.openxmlformats.org/spreadsheetml/2006/main">
  <c r="H148" i="1" l="1"/>
  <c r="H147" i="1"/>
  <c r="H149" i="1" s="1"/>
  <c r="F144" i="1" l="1"/>
  <c r="H143" i="1"/>
  <c r="H144" i="1" s="1"/>
  <c r="H90" i="1"/>
  <c r="H89" i="1"/>
  <c r="H88" i="1"/>
  <c r="H87" i="1"/>
  <c r="H86" i="1"/>
  <c r="H85" i="1"/>
  <c r="H84" i="1"/>
  <c r="H83" i="1"/>
  <c r="H82" i="1"/>
  <c r="H81" i="1"/>
  <c r="H79" i="1"/>
  <c r="H78" i="1"/>
  <c r="H77" i="1"/>
  <c r="H76" i="1"/>
  <c r="H75" i="1"/>
  <c r="H96" i="1"/>
  <c r="H95" i="1"/>
  <c r="H94" i="1"/>
  <c r="H93" i="1"/>
  <c r="H92" i="1"/>
  <c r="H91" i="1"/>
  <c r="H80" i="1"/>
  <c r="H74" i="1"/>
  <c r="H73" i="1"/>
  <c r="H72" i="1"/>
  <c r="F129" i="1"/>
  <c r="H126" i="1"/>
  <c r="H124" i="1"/>
  <c r="H125" i="1"/>
  <c r="H120" i="1"/>
  <c r="H121" i="1"/>
  <c r="H122" i="1"/>
  <c r="H123" i="1"/>
  <c r="H57" i="1" l="1"/>
  <c r="F60" i="1" l="1"/>
  <c r="H64" i="1" l="1"/>
  <c r="H65" i="1"/>
  <c r="H66" i="1"/>
  <c r="H67" i="1"/>
  <c r="H68" i="1"/>
  <c r="H69" i="1"/>
  <c r="H70" i="1"/>
  <c r="H71" i="1"/>
  <c r="H97" i="1"/>
  <c r="H98" i="1"/>
  <c r="H63" i="1"/>
  <c r="F99" i="1"/>
  <c r="F105" i="1"/>
  <c r="F140" i="1"/>
  <c r="H118" i="1"/>
  <c r="H119" i="1"/>
  <c r="H127" i="1"/>
  <c r="F115" i="1"/>
  <c r="H99" i="1" l="1"/>
  <c r="H133" i="1"/>
  <c r="H33" i="1" l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59" i="1"/>
  <c r="H32" i="1"/>
  <c r="H103" i="1"/>
  <c r="H104" i="1"/>
  <c r="H102" i="1"/>
  <c r="H139" i="1"/>
  <c r="H138" i="1"/>
  <c r="H137" i="1"/>
  <c r="H105" i="1" l="1"/>
  <c r="H60" i="1"/>
  <c r="H110" i="1"/>
  <c r="H111" i="1"/>
  <c r="H112" i="1"/>
  <c r="H113" i="1"/>
  <c r="H114" i="1"/>
  <c r="H109" i="1"/>
  <c r="H115" i="1" l="1"/>
  <c r="H134" i="1"/>
  <c r="H135" i="1"/>
  <c r="H136" i="1"/>
  <c r="H140" i="1" l="1"/>
  <c r="H128" i="1"/>
  <c r="H129" i="1" s="1"/>
  <c r="H151" i="1" l="1"/>
  <c r="H152" i="1" s="1"/>
  <c r="H153" i="1" s="1"/>
</calcChain>
</file>

<file path=xl/sharedStrings.xml><?xml version="1.0" encoding="utf-8"?>
<sst xmlns="http://schemas.openxmlformats.org/spreadsheetml/2006/main" count="350" uniqueCount="163">
  <si>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</si>
  <si>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</si>
  <si>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</si>
  <si>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</si>
  <si>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</si>
  <si>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</si>
  <si>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</si>
  <si>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</si>
  <si>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vnt</t>
  </si>
  <si>
    <t>Kiekis</t>
  </si>
  <si>
    <t>Viso:</t>
  </si>
  <si>
    <t>Įm. PVM kodas LT 201530410, įm. kodas 120153047</t>
  </si>
  <si>
    <t>Eil.</t>
  </si>
  <si>
    <t>Kaina,</t>
  </si>
  <si>
    <t>Viso,</t>
  </si>
  <si>
    <t xml:space="preserve">Naftos produktais užterštų vietų utilizavimas </t>
  </si>
  <si>
    <t>VILNIAUS MIESTO SAVIVALDYBĖS ADMINISTRACIJOS</t>
  </si>
  <si>
    <t>Konstitucijos pr. 3, LT - 03609 Vilnius</t>
  </si>
  <si>
    <t>Įm. kodas 188710061</t>
  </si>
  <si>
    <t xml:space="preserve">Darbus atliko:                                                             </t>
  </si>
  <si>
    <t xml:space="preserve">   15F03</t>
  </si>
  <si>
    <t>IŠ VISO APMOKĖTI</t>
  </si>
  <si>
    <t>A.s.LT 91 7044 0600 0146 3742  AB "SEB bankas"</t>
  </si>
  <si>
    <t>Šulinio g/b dangčio keitimas</t>
  </si>
  <si>
    <t>Prival. pasl.</t>
  </si>
  <si>
    <t>Sąsk. faktūra</t>
  </si>
  <si>
    <t>MIESTO ŪKIO IR TRANSPORTO DEPARTAMENTAS</t>
  </si>
  <si>
    <t>vnt.</t>
  </si>
  <si>
    <t xml:space="preserve">Darbus priėmė:                                                               </t>
  </si>
  <si>
    <t>2011m. gruodžio 29d.</t>
  </si>
  <si>
    <t>Sutartis Nr. A72-2189(3.1.36-UK)</t>
  </si>
  <si>
    <t>kg.</t>
  </si>
  <si>
    <t>VER Nr.721</t>
  </si>
  <si>
    <t>m³</t>
  </si>
  <si>
    <t>Objekto pavadinimas</t>
  </si>
  <si>
    <t>VISO:</t>
  </si>
  <si>
    <t>Duobių ir išplovų užtaisymas dolomitine skalda</t>
  </si>
  <si>
    <t>Eigulių g. 32, LT-03150 Vilnius</t>
  </si>
  <si>
    <t xml:space="preserve"> Eur</t>
  </si>
  <si>
    <t>Eur</t>
  </si>
  <si>
    <t>2014 m. gruodžio 10 d. Vilniaus miesto savivaldybės tarybos sprendimas Nr. 1-2176</t>
  </si>
  <si>
    <t>2015m. balandžio 23d.</t>
  </si>
  <si>
    <t>Papildomas susitarimas Nr. A72-567/15(3.1.36-AD4)</t>
  </si>
  <si>
    <t>sausais absorbentais</t>
  </si>
  <si>
    <t>Šulinėlių liukų, trapų keitimas</t>
  </si>
  <si>
    <t>Medžiagos ir mechanizmai, panaudoti avarinių situacijų lokalizavimui</t>
  </si>
  <si>
    <t xml:space="preserve">LN trapų grotelių pakeitimas (naujos platmasinės)  </t>
  </si>
  <si>
    <t>Maišai</t>
  </si>
  <si>
    <t>Duobių ir išplovų užtaisymas smėlio - žvyro mišiniu</t>
  </si>
  <si>
    <t>2010 m. balandžio 28 d. Vilniaus miesto savivaldybės tarybos sprendimas Nr. 1-1515</t>
  </si>
  <si>
    <t>PVM 21%</t>
  </si>
  <si>
    <t>Kalk. Nr. 20/2014</t>
  </si>
  <si>
    <t>GKG NR. 3780159</t>
  </si>
  <si>
    <t>(0,9992)</t>
  </si>
  <si>
    <t>SORB 10009367</t>
  </si>
  <si>
    <t>TR Nr. 052655</t>
  </si>
  <si>
    <t xml:space="preserve">PLA1 Nr. 1005454 </t>
  </si>
  <si>
    <t>Pirštinės vienkartinės</t>
  </si>
  <si>
    <t>A.s. LT76 7180 3000 1046 7627 AB "Šiaulių bankas"</t>
  </si>
  <si>
    <t xml:space="preserve">                       Miesto   avarinės dispečerinės tarnybos vadovas</t>
  </si>
  <si>
    <t xml:space="preserve">                                                                   Rimantas Vizbaras</t>
  </si>
  <si>
    <t xml:space="preserve">                                                                    Susisiekimo komunikacijų skyriaus</t>
  </si>
  <si>
    <t xml:space="preserve">                                                                    Statybos poskyrio vedėja</t>
  </si>
  <si>
    <t xml:space="preserve">                                                                    Danguolė Pakalniškytė</t>
  </si>
  <si>
    <t>ADP Nr. 27489</t>
  </si>
  <si>
    <t>TR Nr. 053924</t>
  </si>
  <si>
    <t xml:space="preserve">        2015 m. gruodžio mėn.</t>
  </si>
  <si>
    <t>Atliktų darbų aktas  Nr. 1466/12</t>
  </si>
  <si>
    <t>Nugaišusių gyvūnų 24 vnt. surinkimas ir nuvežimas į Benamių gyvūnų sanitarinę tarnybą</t>
  </si>
  <si>
    <t>Tuskulėnų g. 38</t>
  </si>
  <si>
    <t xml:space="preserve">Pelesos g. / A. Jaroševičiaus g. </t>
  </si>
  <si>
    <t>Batoro g. 52</t>
  </si>
  <si>
    <t>Kuro g. 1</t>
  </si>
  <si>
    <t xml:space="preserve">Mokslininkų g. 12A </t>
  </si>
  <si>
    <t>Žemynos g. 15</t>
  </si>
  <si>
    <t>Pramonės g. 20</t>
  </si>
  <si>
    <t>Gabijos g. 67</t>
  </si>
  <si>
    <t>Druskio g. 9</t>
  </si>
  <si>
    <t>Architektų g. 87</t>
  </si>
  <si>
    <t>Kalvarijų g. 140</t>
  </si>
  <si>
    <t>Lizdeikos g. / Valakupių  g. sankryža</t>
  </si>
  <si>
    <t>Lvovo g. / Konstitucijos  pr. sankryža</t>
  </si>
  <si>
    <t>Jeruzalės g. 17</t>
  </si>
  <si>
    <t>Borutos g.</t>
  </si>
  <si>
    <t>Naugarduko g./ Mindaugo g. sankryža</t>
  </si>
  <si>
    <t>Dūmų g. 3C</t>
  </si>
  <si>
    <t>Kirtimų g. 61</t>
  </si>
  <si>
    <t>Naugarduko g. / Žemaitės g.</t>
  </si>
  <si>
    <t>J. Jasinskio g. 16A</t>
  </si>
  <si>
    <t xml:space="preserve">Antakalnio g. 18 </t>
  </si>
  <si>
    <t>Vikingų g. 1</t>
  </si>
  <si>
    <t>Ateities g. 31</t>
  </si>
  <si>
    <t>Rinktinės g. 13</t>
  </si>
  <si>
    <t>Geležinio Vilko g. prie posūkio į PC ,,Akropolis“</t>
  </si>
  <si>
    <t>Algirdo g. / Šaltinio g. sankryža</t>
  </si>
  <si>
    <t xml:space="preserve">Viršuliškių g. 41 </t>
  </si>
  <si>
    <t>Asanavičiūtės g. 3</t>
  </si>
  <si>
    <t>Grybo g. 34</t>
  </si>
  <si>
    <t>Ateities g. 3D</t>
  </si>
  <si>
    <t>Gabijos g. 43</t>
  </si>
  <si>
    <t>Važ. link Šeškinės ant viaduko</t>
  </si>
  <si>
    <t>Antakalnio g. / K. Būgos g.</t>
  </si>
  <si>
    <t>Žirmūnų g. 64</t>
  </si>
  <si>
    <t>Smolensko g. 10D</t>
  </si>
  <si>
    <t>S. Batoro g. (150 m. už tilto per Vilnelę)</t>
  </si>
  <si>
    <t>Savanorių pr. / Riovonių g. sankryža</t>
  </si>
  <si>
    <t>Kirkuto al. automobilių stovėjimo aikštelė</t>
  </si>
  <si>
    <t>Šilo g. važ. dalyje</t>
  </si>
  <si>
    <t>I. Šimulionio g. 4</t>
  </si>
  <si>
    <t xml:space="preserve">Liepkalnio g. tarp Nr. 35 ir Nr. 37 </t>
  </si>
  <si>
    <t>Tyzenhauzų g. 4</t>
  </si>
  <si>
    <t>Kuosų g. 18</t>
  </si>
  <si>
    <t>Parodų g. 2</t>
  </si>
  <si>
    <t>Linksmoji g. 45</t>
  </si>
  <si>
    <t>Laisvės pr. 8</t>
  </si>
  <si>
    <t>Polocko g. 14</t>
  </si>
  <si>
    <t>Polocko g. 53</t>
  </si>
  <si>
    <t>L. Giros g. 102</t>
  </si>
  <si>
    <t>L. Giros g. 102 link L. Giros g. 127</t>
  </si>
  <si>
    <t xml:space="preserve">Ukrainiečių g. </t>
  </si>
  <si>
    <t>Popieriaus g. 38</t>
  </si>
  <si>
    <t>Raistelių g. link miesto, miške</t>
  </si>
  <si>
    <t>Lizdeikos g. išsisukant iš viaduko į Milašiaus g.</t>
  </si>
  <si>
    <t>Dariaus ir Girėno g. nuvažiavimas link Žirnių g.</t>
  </si>
  <si>
    <t>Kalvarijų g. 14</t>
  </si>
  <si>
    <t xml:space="preserve">Gervėčių g. </t>
  </si>
  <si>
    <t>Mokslininkų g. link Bajorų Sodų 1-osios g.</t>
  </si>
  <si>
    <t>Viršuliškių g. / Sugiharos g. sankryža</t>
  </si>
  <si>
    <t>Gabijos g. 21</t>
  </si>
  <si>
    <t>Justiniškių g. 91</t>
  </si>
  <si>
    <t>Didlaukio g. 10</t>
  </si>
  <si>
    <t>Didžioji g. 25</t>
  </si>
  <si>
    <t xml:space="preserve">Justiniškių g. </t>
  </si>
  <si>
    <t>Saltoniškių g. / Sėlių g. 2</t>
  </si>
  <si>
    <t>Justiniškių g. 43</t>
  </si>
  <si>
    <t>Pavilnionių g.</t>
  </si>
  <si>
    <t>Mokslininkų g. / Bajorų Sodų 1-oji g.</t>
  </si>
  <si>
    <t>Mokslininkų g. / Bajorų Sodų 2-oji g.</t>
  </si>
  <si>
    <t>Titnago g. (link Savanorių pr., ~400 m nuo Dubliškių g.)</t>
  </si>
  <si>
    <t>Dociškių g. / Gileikių g.</t>
  </si>
  <si>
    <t>Nemenčinės pl. (~100 m iki Gvazdikų g.)</t>
  </si>
  <si>
    <t>Žaliakalnio Sodų 1-oji g. 1</t>
  </si>
  <si>
    <t>Kairėnų g. / Plytinės g. sankryža</t>
  </si>
  <si>
    <t>Sodų g. 22</t>
  </si>
  <si>
    <t>Vaitkaus g. 13</t>
  </si>
  <si>
    <t xml:space="preserve">Gileikių g. </t>
  </si>
  <si>
    <t>Žemoji g. (autobusų žiedas)</t>
  </si>
  <si>
    <t xml:space="preserve">Raistelių g. prie autobusų sust. ,,Baltoji Vokė" </t>
  </si>
  <si>
    <t>Belmonto g. link ,,Belmonto" restorano</t>
  </si>
  <si>
    <t>Senasis Gardino kelias (st. ,,Kazbėjų žiedas")</t>
  </si>
  <si>
    <t>Žalgirio g. 97</t>
  </si>
  <si>
    <t>Gulbinų g. 29 (1 km. nuo žiedo, link Pagubės sodų g.)</t>
  </si>
  <si>
    <t>Baniškių g. 31</t>
  </si>
  <si>
    <t>Vaduvos g. 32</t>
  </si>
  <si>
    <t>Kapsų g. 42</t>
  </si>
  <si>
    <t>Perkūnkiemio g. 17</t>
  </si>
  <si>
    <t>Dariaus ir Girėno g. (link Tūkstantmečio g.)</t>
  </si>
  <si>
    <t>Justiniškių g. 50</t>
  </si>
  <si>
    <t>Architektų g. 109; 111</t>
  </si>
  <si>
    <t>S. Batoro g. (150 m. už tilto per Vilnelę, link N. Vilnios)</t>
  </si>
  <si>
    <t>SORB 10000654</t>
  </si>
  <si>
    <r>
      <t xml:space="preserve">Užtvara absorbuojanti  </t>
    </r>
    <r>
      <rPr>
        <sz val="11"/>
        <color indexed="8"/>
        <rFont val="Times New Roman"/>
        <family val="1"/>
        <charset val="186"/>
      </rPr>
      <t>(8 cm x 5 m)</t>
    </r>
  </si>
  <si>
    <t>GS 12 Nr. 16984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</si>
</sst>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;[Red]0.00"/>
    <numFmt numFmtId="166" formatCode="#,##0.00\ [$€-1];[Red]\-#,##0.00\ [$€-1]"/>
    <numFmt numFmtId="167" formatCode="0.000"/>
  </numFmts>
  <fonts count="27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9"/>
      <name val="Times New Roman"/>
      <family val="1"/>
      <charset val="186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1"/>
      <color theme="1"/>
      <name val="Times New Roman"/>
      <family val="1"/>
      <charset val="186"/>
    </font>
    <font>
      <sz val="10"/>
      <color theme="5" tint="-0.249977111117893"/>
      <name val="Times New Roman"/>
      <family val="1"/>
      <charset val="186"/>
    </font>
    <font>
      <b/>
      <sz val="10"/>
      <color theme="5" tint="-0.249977111117893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b/>
      <sz val="11"/>
      <color theme="9" tint="-0.249977111117893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sz val="11"/>
      <color theme="9" tint="-0.249977111117893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10"/>
      <color theme="0"/>
      <name val="Times New Roman"/>
      <family val="1"/>
      <charset val="186"/>
    </font>
    <font>
      <b/>
      <sz val="10"/>
      <color theme="0"/>
      <name val="Times New Roman"/>
      <family val="1"/>
      <charset val="186"/>
    </font>
    <font>
      <sz val="11"/>
      <color theme="0"/>
      <name val="Times New Roman"/>
      <family val="1"/>
      <charset val="186"/>
    </font>
    <font>
      <b/>
      <sz val="13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73"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0" xfId="2" applyFont="1"/>
    <xf numFmtId="0" fontId="3" fillId="0" borderId="0" xfId="0" applyFont="1" applyBorder="1"/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center"/>
    </xf>
    <xf numFmtId="0" fontId="3" fillId="0" borderId="0" xfId="0" applyFont="1"/>
    <xf numFmtId="14" fontId="2" fillId="0" borderId="0" xfId="1" applyNumberFormat="1" applyFont="1" applyBorder="1"/>
    <xf numFmtId="0" fontId="2" fillId="0" borderId="0" xfId="1" applyFont="1" applyBorder="1"/>
    <xf numFmtId="0" fontId="2" fillId="0" borderId="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7" fillId="0" borderId="0" xfId="0" applyFont="1" applyBorder="1" applyAlignment="1">
      <alignment horizontal="left"/>
    </xf>
    <xf numFmtId="2" fontId="3" fillId="0" borderId="0" xfId="0" applyNumberFormat="1" applyFont="1" applyFill="1" applyBorder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/>
    <xf numFmtId="2" fontId="4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Border="1" applyAlignment="1">
      <alignment horizontal="center" wrapText="1"/>
    </xf>
    <xf numFmtId="0" fontId="2" fillId="0" borderId="0" xfId="0" applyFont="1" applyBorder="1"/>
    <xf numFmtId="0" fontId="15" fillId="0" borderId="1" xfId="0" applyFont="1" applyBorder="1" applyAlignment="1">
      <alignment horizontal="left"/>
    </xf>
    <xf numFmtId="2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/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Fill="1" applyBorder="1"/>
    <xf numFmtId="0" fontId="9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13" fillId="0" borderId="0" xfId="0" applyFont="1" applyFill="1" applyBorder="1" applyAlignment="1">
      <alignment horizontal="left" wrapText="1"/>
    </xf>
    <xf numFmtId="0" fontId="3" fillId="0" borderId="0" xfId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/>
    <xf numFmtId="0" fontId="11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17" fillId="0" borderId="1" xfId="0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165" fontId="18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/>
    <xf numFmtId="2" fontId="6" fillId="0" borderId="4" xfId="0" applyNumberFormat="1" applyFont="1" applyFill="1" applyBorder="1" applyAlignment="1">
      <alignment horizontal="right" vertical="center"/>
    </xf>
    <xf numFmtId="0" fontId="17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65" fontId="18" fillId="0" borderId="4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0" borderId="4" xfId="0" applyFont="1" applyBorder="1" applyAlignment="1">
      <alignment horizontal="right" vertical="center"/>
    </xf>
    <xf numFmtId="2" fontId="9" fillId="0" borderId="4" xfId="0" applyNumberFormat="1" applyFont="1" applyFill="1" applyBorder="1" applyAlignment="1">
      <alignment vertical="center"/>
    </xf>
    <xf numFmtId="2" fontId="19" fillId="0" borderId="1" xfId="0" applyNumberFormat="1" applyFont="1" applyBorder="1" applyAlignment="1">
      <alignment horizontal="center" vertical="center"/>
    </xf>
    <xf numFmtId="0" fontId="9" fillId="0" borderId="4" xfId="0" applyFont="1" applyBorder="1"/>
    <xf numFmtId="2" fontId="6" fillId="0" borderId="1" xfId="0" applyNumberFormat="1" applyFont="1" applyFill="1" applyBorder="1" applyAlignment="1">
      <alignment horizontal="right"/>
    </xf>
    <xf numFmtId="2" fontId="18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/>
    <xf numFmtId="0" fontId="17" fillId="0" borderId="3" xfId="0" applyFont="1" applyBorder="1" applyAlignment="1">
      <alignment horizontal="center"/>
    </xf>
    <xf numFmtId="0" fontId="17" fillId="0" borderId="1" xfId="0" applyFont="1" applyFill="1" applyBorder="1" applyAlignment="1">
      <alignment horizontal="left" wrapText="1"/>
    </xf>
    <xf numFmtId="0" fontId="15" fillId="0" borderId="3" xfId="0" applyFont="1" applyBorder="1" applyAlignment="1">
      <alignment horizontal="center"/>
    </xf>
    <xf numFmtId="0" fontId="17" fillId="0" borderId="4" xfId="0" applyFont="1" applyBorder="1" applyAlignment="1">
      <alignment horizontal="right"/>
    </xf>
    <xf numFmtId="2" fontId="20" fillId="0" borderId="1" xfId="0" applyNumberFormat="1" applyFont="1" applyBorder="1" applyAlignment="1">
      <alignment horizontal="right"/>
    </xf>
    <xf numFmtId="0" fontId="9" fillId="0" borderId="1" xfId="0" applyFont="1" applyBorder="1"/>
    <xf numFmtId="2" fontId="9" fillId="0" borderId="1" xfId="0" applyNumberFormat="1" applyFont="1" applyBorder="1"/>
    <xf numFmtId="0" fontId="21" fillId="0" borderId="1" xfId="0" applyFont="1" applyBorder="1" applyAlignment="1">
      <alignment horizontal="left"/>
    </xf>
    <xf numFmtId="2" fontId="18" fillId="0" borderId="1" xfId="0" applyNumberFormat="1" applyFont="1" applyBorder="1"/>
    <xf numFmtId="2" fontId="6" fillId="0" borderId="1" xfId="0" applyNumberFormat="1" applyFont="1" applyBorder="1"/>
    <xf numFmtId="2" fontId="12" fillId="0" borderId="4" xfId="0" applyNumberFormat="1" applyFont="1" applyBorder="1" applyAlignment="1">
      <alignment horizontal="right" vertical="center"/>
    </xf>
    <xf numFmtId="165" fontId="9" fillId="0" borderId="1" xfId="0" applyNumberFormat="1" applyFont="1" applyBorder="1"/>
    <xf numFmtId="0" fontId="21" fillId="0" borderId="3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 vertical="center"/>
    </xf>
    <xf numFmtId="2" fontId="9" fillId="0" borderId="4" xfId="0" applyNumberFormat="1" applyFont="1" applyBorder="1"/>
    <xf numFmtId="0" fontId="17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17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2" fontId="9" fillId="0" borderId="1" xfId="0" applyNumberFormat="1" applyFont="1" applyBorder="1" applyAlignment="1">
      <alignment horizontal="right"/>
    </xf>
    <xf numFmtId="2" fontId="9" fillId="0" borderId="1" xfId="0" applyNumberFormat="1" applyFont="1" applyFill="1" applyBorder="1" applyAlignment="1">
      <alignment horizontal="right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/>
    <xf numFmtId="2" fontId="6" fillId="0" borderId="1" xfId="0" applyNumberFormat="1" applyFont="1" applyBorder="1" applyAlignment="1">
      <alignment horizontal="right"/>
    </xf>
    <xf numFmtId="167" fontId="12" fillId="0" borderId="4" xfId="0" applyNumberFormat="1" applyFont="1" applyBorder="1" applyAlignment="1"/>
    <xf numFmtId="2" fontId="9" fillId="0" borderId="1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2" fontId="6" fillId="0" borderId="1" xfId="0" applyNumberFormat="1" applyFont="1" applyFill="1" applyBorder="1" applyAlignment="1">
      <alignment horizontal="right" vertical="center"/>
    </xf>
    <xf numFmtId="2" fontId="9" fillId="0" borderId="1" xfId="0" applyNumberFormat="1" applyFont="1" applyFill="1" applyBorder="1" applyAlignment="1">
      <alignment horizontal="right" vertical="top"/>
    </xf>
    <xf numFmtId="165" fontId="19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20" fillId="0" borderId="1" xfId="0" applyNumberFormat="1" applyFont="1" applyBorder="1"/>
    <xf numFmtId="165" fontId="12" fillId="0" borderId="0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wrapText="1"/>
    </xf>
    <xf numFmtId="164" fontId="18" fillId="0" borderId="1" xfId="0" applyNumberFormat="1" applyFont="1" applyBorder="1"/>
    <xf numFmtId="0" fontId="6" fillId="0" borderId="1" xfId="0" applyFont="1" applyBorder="1"/>
    <xf numFmtId="164" fontId="20" fillId="0" borderId="1" xfId="0" applyNumberFormat="1" applyFont="1" applyBorder="1"/>
    <xf numFmtId="0" fontId="9" fillId="0" borderId="2" xfId="0" applyFont="1" applyBorder="1"/>
    <xf numFmtId="0" fontId="20" fillId="0" borderId="1" xfId="0" applyFont="1" applyBorder="1"/>
    <xf numFmtId="0" fontId="6" fillId="0" borderId="2" xfId="0" applyFont="1" applyBorder="1" applyAlignment="1">
      <alignment horizontal="left"/>
    </xf>
    <xf numFmtId="0" fontId="20" fillId="0" borderId="2" xfId="0" applyFont="1" applyBorder="1"/>
    <xf numFmtId="2" fontId="6" fillId="0" borderId="2" xfId="0" applyNumberFormat="1" applyFont="1" applyBorder="1"/>
    <xf numFmtId="2" fontId="6" fillId="0" borderId="0" xfId="0" applyNumberFormat="1" applyFont="1" applyFill="1" applyBorder="1" applyAlignment="1">
      <alignment horizontal="right" vertical="center"/>
    </xf>
    <xf numFmtId="2" fontId="9" fillId="0" borderId="0" xfId="0" applyNumberFormat="1" applyFont="1" applyFill="1" applyBorder="1" applyAlignment="1">
      <alignment horizontal="right" vertical="center"/>
    </xf>
    <xf numFmtId="2" fontId="6" fillId="0" borderId="0" xfId="0" applyNumberFormat="1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0" fontId="9" fillId="0" borderId="3" xfId="0" applyFont="1" applyBorder="1" applyAlignment="1">
      <alignment vertical="center" wrapText="1"/>
    </xf>
    <xf numFmtId="0" fontId="17" fillId="0" borderId="3" xfId="0" applyFont="1" applyBorder="1" applyAlignment="1">
      <alignment horizontal="left"/>
    </xf>
    <xf numFmtId="0" fontId="17" fillId="0" borderId="3" xfId="0" applyFont="1" applyBorder="1" applyAlignment="1">
      <alignment horizontal="right"/>
    </xf>
    <xf numFmtId="0" fontId="19" fillId="0" borderId="3" xfId="0" applyFont="1" applyBorder="1" applyAlignment="1">
      <alignment horizontal="left"/>
    </xf>
    <xf numFmtId="0" fontId="9" fillId="0" borderId="3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center" wrapText="1"/>
    </xf>
    <xf numFmtId="2" fontId="20" fillId="0" borderId="3" xfId="0" applyNumberFormat="1" applyFont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2" fillId="0" borderId="0" xfId="0" applyFont="1"/>
    <xf numFmtId="0" fontId="9" fillId="0" borderId="8" xfId="0" applyFont="1" applyBorder="1"/>
    <xf numFmtId="0" fontId="3" fillId="0" borderId="0" xfId="0" applyFont="1" applyFill="1" applyBorder="1" applyAlignment="1">
      <alignment horizontal="left" vertical="top"/>
    </xf>
    <xf numFmtId="2" fontId="12" fillId="0" borderId="1" xfId="0" applyNumberFormat="1" applyFont="1" applyFill="1" applyBorder="1" applyAlignment="1">
      <alignment horizontal="right" vertical="top"/>
    </xf>
    <xf numFmtId="0" fontId="12" fillId="0" borderId="1" xfId="0" applyFont="1" applyBorder="1" applyAlignment="1">
      <alignment horizontal="left" wrapText="1"/>
    </xf>
    <xf numFmtId="0" fontId="23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top"/>
    </xf>
    <xf numFmtId="0" fontId="23" fillId="0" borderId="0" xfId="0" applyFont="1" applyFill="1" applyBorder="1"/>
    <xf numFmtId="0" fontId="25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/>
    <xf numFmtId="167" fontId="12" fillId="0" borderId="1" xfId="0" applyNumberFormat="1" applyFont="1" applyBorder="1" applyAlignment="1">
      <alignment horizontal="right" vertical="center"/>
    </xf>
    <xf numFmtId="0" fontId="19" fillId="0" borderId="0" xfId="0" applyFont="1" applyAlignment="1">
      <alignment horizontal="center"/>
    </xf>
    <xf numFmtId="0" fontId="9" fillId="0" borderId="0" xfId="0" applyFont="1" applyBorder="1"/>
    <xf numFmtId="0" fontId="6" fillId="0" borderId="0" xfId="0" applyFont="1" applyBorder="1" applyAlignment="1">
      <alignment horizontal="left"/>
    </xf>
    <xf numFmtId="0" fontId="20" fillId="0" borderId="0" xfId="0" applyFont="1" applyBorder="1"/>
    <xf numFmtId="2" fontId="6" fillId="0" borderId="0" xfId="0" applyNumberFormat="1" applyFont="1" applyBorder="1"/>
    <xf numFmtId="0" fontId="2" fillId="0" borderId="0" xfId="0" applyFont="1"/>
    <xf numFmtId="0" fontId="2" fillId="0" borderId="0" xfId="0" applyFont="1"/>
    <xf numFmtId="165" fontId="6" fillId="0" borderId="1" xfId="0" applyNumberFormat="1" applyFont="1" applyFill="1" applyBorder="1" applyAlignment="1">
      <alignment horizontal="center" vertical="center"/>
    </xf>
    <xf numFmtId="0" fontId="9" fillId="0" borderId="3" xfId="0" applyFont="1" applyBorder="1"/>
    <xf numFmtId="167" fontId="12" fillId="0" borderId="4" xfId="0" applyNumberFormat="1" applyFont="1" applyBorder="1" applyAlignment="1">
      <alignment horizontal="right" vertical="center"/>
    </xf>
    <xf numFmtId="0" fontId="9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164" fontId="19" fillId="0" borderId="2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/>
    </xf>
    <xf numFmtId="165" fontId="2" fillId="0" borderId="0" xfId="0" applyNumberFormat="1" applyFont="1" applyFill="1" applyBorder="1"/>
    <xf numFmtId="2" fontId="2" fillId="0" borderId="0" xfId="0" applyNumberFormat="1" applyFont="1" applyFill="1" applyBorder="1"/>
    <xf numFmtId="0" fontId="7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left" wrapText="1"/>
    </xf>
    <xf numFmtId="2" fontId="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 wrapText="1"/>
    </xf>
    <xf numFmtId="166" fontId="22" fillId="0" borderId="0" xfId="0" applyNumberFormat="1" applyFont="1" applyFill="1" applyBorder="1" applyAlignment="1">
      <alignment horizontal="left" vertical="top"/>
    </xf>
    <xf numFmtId="0" fontId="9" fillId="0" borderId="3" xfId="0" applyFont="1" applyBorder="1" applyAlignment="1">
      <alignment vertical="center"/>
    </xf>
    <xf numFmtId="0" fontId="2" fillId="0" borderId="0" xfId="0" applyFont="1"/>
    <xf numFmtId="0" fontId="2" fillId="0" borderId="0" xfId="0" applyFont="1" applyBorder="1" applyAlignment="1">
      <alignment horizontal="center" vertical="top"/>
    </xf>
    <xf numFmtId="0" fontId="9" fillId="0" borderId="7" xfId="0" applyFont="1" applyBorder="1" applyAlignment="1">
      <alignment horizontal="left"/>
    </xf>
    <xf numFmtId="0" fontId="26" fillId="0" borderId="0" xfId="0" quotePrefix="1" applyFont="1" applyAlignment="1">
      <alignment horizontal="center"/>
    </xf>
    <xf numFmtId="0" fontId="2" fillId="0" borderId="0" xfId="0" applyFont="1" applyBorder="1" applyAlignment="1">
      <alignment horizontal="left"/>
    </xf>
  </cellXfs>
  <cellStyles count="3">
    <cellStyle name="Įprastas" xfId="0" builtinId="0"/>
    <cellStyle name="Normal_Sheet1" xfId="1"/>
    <cellStyle name="Normal_Sheet1_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6" name="Line 1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7" name="Line 2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 macro="" textlink="">
      <xdr:nvSpPr>
        <xdr:cNvPr id="372868" name="Line 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9" name="Line 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0" name="Line 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1" name="Line 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2" name="Line 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3" name="Line 8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4" name="Line 9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3</xdr:row>
      <xdr:rowOff>0</xdr:rowOff>
    </xdr:from>
    <xdr:to>
      <xdr:col>4</xdr:col>
      <xdr:colOff>142875</xdr:colOff>
      <xdr:row>3</xdr:row>
      <xdr:rowOff>0</xdr:rowOff>
    </xdr:to>
    <xdr:sp macro="" textlink="">
      <xdr:nvSpPr>
        <xdr:cNvPr id="372875" name="Line 12"/>
        <xdr:cNvSpPr>
          <a:spLocks noChangeShapeType="1"/>
        </xdr:cNvSpPr>
      </xdr:nvSpPr>
      <xdr:spPr bwMode="auto">
        <a:xfrm>
          <a:off x="494347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6" name="Line 1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7" name="Line 1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8" name="Line 1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9" name="Line 1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0" name="Line 1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155</xdr:row>
      <xdr:rowOff>0</xdr:rowOff>
    </xdr:from>
    <xdr:to>
      <xdr:col>4</xdr:col>
      <xdr:colOff>142875</xdr:colOff>
      <xdr:row>155</xdr:row>
      <xdr:rowOff>0</xdr:rowOff>
    </xdr:to>
    <xdr:sp macro="" textlink="">
      <xdr:nvSpPr>
        <xdr:cNvPr id="372881" name="Line 22"/>
        <xdr:cNvSpPr>
          <a:spLocks noChangeShapeType="1"/>
        </xdr:cNvSpPr>
      </xdr:nvSpPr>
      <xdr:spPr bwMode="auto">
        <a:xfrm>
          <a:off x="4943475" y="4325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2" name="Line 2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3" name="Line 2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4" name="Line 2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5" name="Line 2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6" name="Line 2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170</xdr:row>
      <xdr:rowOff>0</xdr:rowOff>
    </xdr:from>
    <xdr:to>
      <xdr:col>4</xdr:col>
      <xdr:colOff>142875</xdr:colOff>
      <xdr:row>170</xdr:row>
      <xdr:rowOff>0</xdr:rowOff>
    </xdr:to>
    <xdr:sp macro="" textlink="">
      <xdr:nvSpPr>
        <xdr:cNvPr id="372887" name="Line 34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137</xdr:row>
      <xdr:rowOff>0</xdr:rowOff>
    </xdr:from>
    <xdr:to>
      <xdr:col>1</xdr:col>
      <xdr:colOff>0</xdr:colOff>
      <xdr:row>137</xdr:row>
      <xdr:rowOff>0</xdr:rowOff>
    </xdr:to>
    <xdr:sp macro="" textlink="">
      <xdr:nvSpPr>
        <xdr:cNvPr id="372888" name="Line 35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137</xdr:row>
      <xdr:rowOff>0</xdr:rowOff>
    </xdr:from>
    <xdr:to>
      <xdr:col>1</xdr:col>
      <xdr:colOff>0</xdr:colOff>
      <xdr:row>137</xdr:row>
      <xdr:rowOff>0</xdr:rowOff>
    </xdr:to>
    <xdr:sp macro="" textlink="">
      <xdr:nvSpPr>
        <xdr:cNvPr id="372889" name="Line 36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137</xdr:row>
      <xdr:rowOff>0</xdr:rowOff>
    </xdr:from>
    <xdr:to>
      <xdr:col>1</xdr:col>
      <xdr:colOff>0</xdr:colOff>
      <xdr:row>137</xdr:row>
      <xdr:rowOff>0</xdr:rowOff>
    </xdr:to>
    <xdr:sp macro="" textlink="">
      <xdr:nvSpPr>
        <xdr:cNvPr id="372890" name="Line 37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434</xdr:row>
      <xdr:rowOff>0</xdr:rowOff>
    </xdr:from>
    <xdr:to>
      <xdr:col>1</xdr:col>
      <xdr:colOff>0</xdr:colOff>
      <xdr:row>434</xdr:row>
      <xdr:rowOff>0</xdr:rowOff>
    </xdr:to>
    <xdr:sp macro="" textlink="">
      <xdr:nvSpPr>
        <xdr:cNvPr id="372891" name="Line 38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434</xdr:row>
      <xdr:rowOff>0</xdr:rowOff>
    </xdr:from>
    <xdr:to>
      <xdr:col>1</xdr:col>
      <xdr:colOff>0</xdr:colOff>
      <xdr:row>434</xdr:row>
      <xdr:rowOff>0</xdr:rowOff>
    </xdr:to>
    <xdr:sp macro="" textlink="">
      <xdr:nvSpPr>
        <xdr:cNvPr id="372892" name="Line 39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612</xdr:row>
      <xdr:rowOff>0</xdr:rowOff>
    </xdr:from>
    <xdr:to>
      <xdr:col>1</xdr:col>
      <xdr:colOff>0</xdr:colOff>
      <xdr:row>612</xdr:row>
      <xdr:rowOff>0</xdr:rowOff>
    </xdr:to>
    <xdr:sp macro="" textlink="">
      <xdr:nvSpPr>
        <xdr:cNvPr id="372893" name="Line 40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612</xdr:row>
      <xdr:rowOff>0</xdr:rowOff>
    </xdr:from>
    <xdr:to>
      <xdr:col>1</xdr:col>
      <xdr:colOff>0</xdr:colOff>
      <xdr:row>612</xdr:row>
      <xdr:rowOff>0</xdr:rowOff>
    </xdr:to>
    <xdr:sp macro="" textlink="">
      <xdr:nvSpPr>
        <xdr:cNvPr id="372894" name="Line 41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170</xdr:row>
      <xdr:rowOff>0</xdr:rowOff>
    </xdr:from>
    <xdr:to>
      <xdr:col>4</xdr:col>
      <xdr:colOff>142875</xdr:colOff>
      <xdr:row>170</xdr:row>
      <xdr:rowOff>0</xdr:rowOff>
    </xdr:to>
    <xdr:sp macro="" textlink="">
      <xdr:nvSpPr>
        <xdr:cNvPr id="372895" name="Line 56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170</xdr:row>
      <xdr:rowOff>0</xdr:rowOff>
    </xdr:from>
    <xdr:to>
      <xdr:col>4</xdr:col>
      <xdr:colOff>142875</xdr:colOff>
      <xdr:row>170</xdr:row>
      <xdr:rowOff>0</xdr:rowOff>
    </xdr:to>
    <xdr:sp macro="" textlink="">
      <xdr:nvSpPr>
        <xdr:cNvPr id="372896" name="Line 57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170</xdr:row>
      <xdr:rowOff>0</xdr:rowOff>
    </xdr:from>
    <xdr:to>
      <xdr:col>4</xdr:col>
      <xdr:colOff>142875</xdr:colOff>
      <xdr:row>170</xdr:row>
      <xdr:rowOff>0</xdr:rowOff>
    </xdr:to>
    <xdr:sp macro="" textlink="">
      <xdr:nvSpPr>
        <xdr:cNvPr id="372897" name="Line 58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170</xdr:row>
      <xdr:rowOff>0</xdr:rowOff>
    </xdr:from>
    <xdr:to>
      <xdr:col>4</xdr:col>
      <xdr:colOff>142875</xdr:colOff>
      <xdr:row>170</xdr:row>
      <xdr:rowOff>0</xdr:rowOff>
    </xdr:to>
    <xdr:sp macro="" textlink="">
      <xdr:nvSpPr>
        <xdr:cNvPr id="372898" name="Line 59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170</xdr:row>
      <xdr:rowOff>0</xdr:rowOff>
    </xdr:from>
    <xdr:to>
      <xdr:col>4</xdr:col>
      <xdr:colOff>142875</xdr:colOff>
      <xdr:row>170</xdr:row>
      <xdr:rowOff>0</xdr:rowOff>
    </xdr:to>
    <xdr:sp macro="" textlink="">
      <xdr:nvSpPr>
        <xdr:cNvPr id="372899" name="Line 60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170</xdr:row>
      <xdr:rowOff>0</xdr:rowOff>
    </xdr:from>
    <xdr:to>
      <xdr:col>4</xdr:col>
      <xdr:colOff>142875</xdr:colOff>
      <xdr:row>170</xdr:row>
      <xdr:rowOff>0</xdr:rowOff>
    </xdr:to>
    <xdr:sp macro="" textlink="">
      <xdr:nvSpPr>
        <xdr:cNvPr id="372900" name="Line 61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170</xdr:row>
      <xdr:rowOff>0</xdr:rowOff>
    </xdr:from>
    <xdr:to>
      <xdr:col>4</xdr:col>
      <xdr:colOff>142875</xdr:colOff>
      <xdr:row>170</xdr:row>
      <xdr:rowOff>0</xdr:rowOff>
    </xdr:to>
    <xdr:sp macro="" textlink="">
      <xdr:nvSpPr>
        <xdr:cNvPr id="372901" name="Line 62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170</xdr:row>
      <xdr:rowOff>0</xdr:rowOff>
    </xdr:from>
    <xdr:to>
      <xdr:col>4</xdr:col>
      <xdr:colOff>142875</xdr:colOff>
      <xdr:row>170</xdr:row>
      <xdr:rowOff>0</xdr:rowOff>
    </xdr:to>
    <xdr:sp macro="" textlink="">
      <xdr:nvSpPr>
        <xdr:cNvPr id="372902" name="Line 63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170</xdr:row>
      <xdr:rowOff>0</xdr:rowOff>
    </xdr:from>
    <xdr:to>
      <xdr:col>4</xdr:col>
      <xdr:colOff>142875</xdr:colOff>
      <xdr:row>170</xdr:row>
      <xdr:rowOff>0</xdr:rowOff>
    </xdr:to>
    <xdr:sp macro="" textlink="">
      <xdr:nvSpPr>
        <xdr:cNvPr id="372903" name="Line 64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170</xdr:row>
      <xdr:rowOff>0</xdr:rowOff>
    </xdr:from>
    <xdr:to>
      <xdr:col>4</xdr:col>
      <xdr:colOff>142875</xdr:colOff>
      <xdr:row>170</xdr:row>
      <xdr:rowOff>0</xdr:rowOff>
    </xdr:to>
    <xdr:sp macro="" textlink="">
      <xdr:nvSpPr>
        <xdr:cNvPr id="372904" name="Line 65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170</xdr:row>
      <xdr:rowOff>0</xdr:rowOff>
    </xdr:from>
    <xdr:to>
      <xdr:col>4</xdr:col>
      <xdr:colOff>142875</xdr:colOff>
      <xdr:row>170</xdr:row>
      <xdr:rowOff>0</xdr:rowOff>
    </xdr:to>
    <xdr:sp macro="" textlink="">
      <xdr:nvSpPr>
        <xdr:cNvPr id="372905" name="Line 66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170</xdr:row>
      <xdr:rowOff>0</xdr:rowOff>
    </xdr:from>
    <xdr:to>
      <xdr:col>4</xdr:col>
      <xdr:colOff>142875</xdr:colOff>
      <xdr:row>170</xdr:row>
      <xdr:rowOff>0</xdr:rowOff>
    </xdr:to>
    <xdr:sp macro="" textlink="">
      <xdr:nvSpPr>
        <xdr:cNvPr id="372906" name="Line 67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07" name="Line 6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08" name="Line 6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09" name="Line 7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10" name="Line 7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11" name="Line 72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12" name="Line 73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13" name="Line 74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14" name="Line 75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15" name="Line 76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16" name="Line 77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17" name="Line 7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18" name="Line 7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19" name="Line 8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20" name="Line 8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21" name="Line 82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22" name="Line 83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23" name="Line 84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24" name="Line 85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25" name="Line 86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26" name="Line 87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27" name="Line 8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28" name="Line 8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29" name="Line 9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174</xdr:row>
      <xdr:rowOff>0</xdr:rowOff>
    </xdr:from>
    <xdr:to>
      <xdr:col>4</xdr:col>
      <xdr:colOff>142875</xdr:colOff>
      <xdr:row>174</xdr:row>
      <xdr:rowOff>0</xdr:rowOff>
    </xdr:to>
    <xdr:sp macro="" textlink="">
      <xdr:nvSpPr>
        <xdr:cNvPr id="372930" name="Line 9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0</xdr:rowOff>
    </xdr:from>
    <xdr:to>
      <xdr:col>3</xdr:col>
      <xdr:colOff>142875</xdr:colOff>
      <xdr:row>1</xdr:row>
      <xdr:rowOff>0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4991100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4" name="Line 34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5" name="Line 56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6" name="Line 57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7" name="Line 58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8" name="Line 59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9" name="Line 60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0" name="Line 61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1" name="Line 62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2" name="Line 63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3" name="Line 64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4" name="Line 65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5" name="Line 66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6" name="Line 67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7" name="Line 6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8" name="Line 6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9" name="Line 7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0" name="Line 7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1" name="Line 72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2" name="Line 73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3" name="Line 74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4" name="Line 75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5" name="Line 76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6" name="Line 77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7" name="Line 7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8" name="Line 7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9" name="Line 8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0" name="Line 8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1" name="Line 82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2" name="Line 83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3" name="Line 84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4" name="Line 85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5" name="Line 86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6" name="Line 87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7" name="Line 8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8" name="Line 8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9" name="Line 9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40" name="Line 9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62"/>
  <sheetViews>
    <sheetView tabSelected="1" zoomScaleNormal="100" workbookViewId="0">
      <selection activeCell="L155" sqref="L155"/>
    </sheetView>
  </sheetViews>
  <sheetFormatPr defaultColWidth="9.140625" defaultRowHeight="12.75" x14ac:dyDescent="0.2"/>
  <cols>
    <col min="1" max="1" width="5.5703125" style="2" customWidth="1"/>
    <col min="2" max="2" width="3.85546875" style="2" customWidth="1"/>
    <col min="3" max="3" width="17.7109375" style="2" customWidth="1"/>
    <col min="4" max="4" width="51.140625" style="2" customWidth="1"/>
    <col min="5" max="5" width="6.28515625" style="2" customWidth="1"/>
    <col min="6" max="6" width="7.85546875" style="2" customWidth="1"/>
    <col min="7" max="7" width="8.140625" style="2" customWidth="1"/>
    <col min="8" max="8" width="12.28515625" style="13" customWidth="1"/>
    <col min="9" max="9" width="12.42578125" style="2" customWidth="1"/>
    <col min="10" max="10" width="13.7109375" style="2" customWidth="1"/>
    <col min="11" max="11" width="12.5703125" style="2" customWidth="1"/>
    <col min="12" max="12" width="40.140625" style="2" customWidth="1"/>
    <col min="13" max="21" width="9.140625" style="2"/>
    <col min="22" max="22" width="48.5703125" style="2" customWidth="1"/>
    <col min="23" max="23" width="35.5703125" style="2" customWidth="1"/>
    <col min="24" max="16384" width="9.140625" style="2"/>
  </cols>
  <sheetData>
    <row r="1" spans="2:9" s="126" customFormat="1" x14ac:dyDescent="0.2">
      <c r="H1" s="13"/>
    </row>
    <row r="3" spans="2:9" ht="12.75" customHeight="1" x14ac:dyDescent="0.2">
      <c r="B3" s="17" t="s">
        <v>0</v>
      </c>
      <c r="C3" s="18"/>
      <c r="D3" s="5" t="s">
        <v>16</v>
      </c>
    </row>
    <row r="4" spans="2:9" x14ac:dyDescent="0.2">
      <c r="B4" s="17"/>
      <c r="C4" s="18"/>
      <c r="D4" s="5" t="s">
        <v>26</v>
      </c>
      <c r="H4" s="7" t="s">
        <v>20</v>
      </c>
    </row>
    <row r="5" spans="2:9" x14ac:dyDescent="0.2">
      <c r="B5" s="17"/>
      <c r="D5" s="2" t="s">
        <v>17</v>
      </c>
      <c r="E5" s="5"/>
    </row>
    <row r="6" spans="2:9" x14ac:dyDescent="0.2">
      <c r="D6" s="3" t="s">
        <v>22</v>
      </c>
      <c r="E6" s="3"/>
      <c r="F6" s="18"/>
      <c r="G6" s="18"/>
      <c r="H6" s="19"/>
    </row>
    <row r="7" spans="2:9" x14ac:dyDescent="0.2">
      <c r="D7" s="12" t="s">
        <v>18</v>
      </c>
      <c r="E7" s="18"/>
      <c r="F7" s="18"/>
      <c r="G7" s="18"/>
      <c r="H7" s="19"/>
    </row>
    <row r="8" spans="2:9" x14ac:dyDescent="0.2">
      <c r="B8" s="20" t="s">
        <v>1</v>
      </c>
      <c r="C8" s="5"/>
      <c r="D8" s="5" t="s">
        <v>2</v>
      </c>
      <c r="E8" s="18"/>
      <c r="F8" s="18"/>
      <c r="G8" s="18"/>
      <c r="H8" s="19"/>
    </row>
    <row r="9" spans="2:9" x14ac:dyDescent="0.2">
      <c r="B9" s="20"/>
      <c r="D9" s="18" t="s">
        <v>37</v>
      </c>
      <c r="E9" s="5"/>
      <c r="F9" s="18"/>
      <c r="G9" s="18"/>
      <c r="H9" s="19"/>
    </row>
    <row r="10" spans="2:9" x14ac:dyDescent="0.2">
      <c r="D10" s="21" t="s">
        <v>58</v>
      </c>
      <c r="E10" s="18"/>
      <c r="F10" s="18"/>
      <c r="G10" s="18"/>
      <c r="H10" s="19"/>
    </row>
    <row r="11" spans="2:9" x14ac:dyDescent="0.2">
      <c r="D11" s="21" t="s">
        <v>11</v>
      </c>
      <c r="E11" s="18"/>
      <c r="F11" s="18"/>
      <c r="G11" s="18"/>
      <c r="H11" s="19"/>
    </row>
    <row r="12" spans="2:9" ht="6.75" customHeight="1" x14ac:dyDescent="0.2">
      <c r="D12" s="21"/>
      <c r="E12" s="18"/>
      <c r="F12" s="18"/>
      <c r="G12" s="18"/>
      <c r="H12" s="19"/>
    </row>
    <row r="13" spans="2:9" x14ac:dyDescent="0.2">
      <c r="B13" s="18" t="s">
        <v>29</v>
      </c>
      <c r="C13" s="18"/>
      <c r="D13" s="18"/>
      <c r="E13" s="18"/>
      <c r="F13" s="18"/>
      <c r="G13" s="18"/>
      <c r="H13" s="19"/>
    </row>
    <row r="14" spans="2:9" x14ac:dyDescent="0.2">
      <c r="B14" s="18" t="s">
        <v>30</v>
      </c>
      <c r="C14" s="18"/>
      <c r="D14" s="18"/>
      <c r="F14" s="18"/>
      <c r="G14" s="18"/>
      <c r="H14" s="19"/>
    </row>
    <row r="15" spans="2:9" x14ac:dyDescent="0.2">
      <c r="B15" s="8" t="s">
        <v>41</v>
      </c>
      <c r="C15" s="9"/>
      <c r="D15" s="9"/>
      <c r="F15" s="18"/>
      <c r="G15" s="18"/>
      <c r="H15" s="19"/>
    </row>
    <row r="16" spans="2:9" x14ac:dyDescent="0.2">
      <c r="B16" s="9" t="s">
        <v>42</v>
      </c>
      <c r="C16" s="9"/>
      <c r="D16" s="9"/>
      <c r="F16" s="18"/>
      <c r="G16" s="18"/>
      <c r="H16" s="19"/>
      <c r="I16" s="23"/>
    </row>
    <row r="17" spans="2:35" x14ac:dyDescent="0.2">
      <c r="B17" s="14" t="s">
        <v>40</v>
      </c>
      <c r="C17" s="9"/>
      <c r="D17" s="9"/>
      <c r="F17" s="18"/>
      <c r="G17" s="18"/>
      <c r="H17" s="19"/>
      <c r="I17" s="23"/>
    </row>
    <row r="18" spans="2:35" x14ac:dyDescent="0.2">
      <c r="B18" s="14" t="s">
        <v>49</v>
      </c>
      <c r="C18" s="9"/>
      <c r="D18" s="9"/>
      <c r="F18" s="18"/>
      <c r="G18" s="18"/>
      <c r="H18" s="19"/>
      <c r="I18" s="23"/>
    </row>
    <row r="19" spans="2:35" x14ac:dyDescent="0.2">
      <c r="B19" s="14"/>
      <c r="C19" s="9"/>
      <c r="D19" s="9"/>
      <c r="F19" s="18"/>
      <c r="G19" s="18"/>
      <c r="H19" s="19"/>
      <c r="I19" s="23"/>
    </row>
    <row r="20" spans="2:35" ht="13.5" customHeight="1" x14ac:dyDescent="0.2">
      <c r="B20" s="14"/>
      <c r="C20" s="9"/>
      <c r="D20" s="9"/>
      <c r="F20" s="18"/>
      <c r="G20" s="18"/>
      <c r="H20" s="19"/>
      <c r="I20" s="23"/>
    </row>
    <row r="21" spans="2:35" x14ac:dyDescent="0.2">
      <c r="B21" s="9"/>
      <c r="C21" s="9"/>
      <c r="D21" s="38" t="s">
        <v>34</v>
      </c>
      <c r="F21" s="18"/>
      <c r="G21" s="18"/>
      <c r="H21" s="19"/>
      <c r="I21" s="23"/>
    </row>
    <row r="22" spans="2:35" x14ac:dyDescent="0.2">
      <c r="B22" s="9"/>
      <c r="C22" s="9"/>
      <c r="D22" s="10"/>
      <c r="F22" s="18"/>
      <c r="G22" s="18"/>
      <c r="H22" s="19"/>
      <c r="I22" s="23"/>
    </row>
    <row r="23" spans="2:35" ht="14.25" customHeight="1" x14ac:dyDescent="0.25">
      <c r="C23" s="171" t="s">
        <v>45</v>
      </c>
      <c r="D23" s="171"/>
      <c r="E23" s="171"/>
      <c r="F23" s="171"/>
      <c r="G23" s="171"/>
      <c r="H23" s="19"/>
      <c r="I23" s="23"/>
    </row>
    <row r="24" spans="2:35" ht="14.25" customHeight="1" x14ac:dyDescent="0.25">
      <c r="C24" s="18"/>
      <c r="D24" s="6"/>
      <c r="F24" s="18"/>
      <c r="G24" s="18"/>
      <c r="H24" s="19"/>
      <c r="I24" s="23"/>
      <c r="L24" s="22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2:35" ht="15" x14ac:dyDescent="0.25">
      <c r="D25" s="139" t="s">
        <v>67</v>
      </c>
      <c r="H25" s="2"/>
      <c r="I25" s="23"/>
      <c r="L25" s="22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2:35" ht="15" customHeight="1" thickBot="1" x14ac:dyDescent="0.3">
      <c r="D26" s="11"/>
      <c r="F26" s="170" t="s">
        <v>66</v>
      </c>
      <c r="G26" s="170"/>
      <c r="H26" s="170"/>
      <c r="I26" s="23"/>
      <c r="L26" s="22"/>
      <c r="M26" s="29"/>
      <c r="N26" s="29"/>
      <c r="O26" s="29"/>
      <c r="P26" s="29"/>
      <c r="Q26" s="29"/>
      <c r="R26" s="29"/>
      <c r="S26" s="29"/>
      <c r="T26" s="29"/>
      <c r="U26" s="163"/>
      <c r="V26" s="29"/>
      <c r="W26" s="29"/>
      <c r="X26" s="29"/>
      <c r="Y26" s="29"/>
      <c r="Z26" s="29"/>
      <c r="AA26" s="30"/>
      <c r="AB26" s="29"/>
      <c r="AC26" s="29"/>
      <c r="AD26" s="29"/>
      <c r="AE26" s="29"/>
      <c r="AF26" s="29"/>
      <c r="AG26" s="29"/>
      <c r="AH26" s="29"/>
      <c r="AI26" s="29"/>
    </row>
    <row r="27" spans="2:35" ht="15" x14ac:dyDescent="0.25">
      <c r="B27" s="81" t="s">
        <v>12</v>
      </c>
      <c r="C27" s="81" t="s">
        <v>6</v>
      </c>
      <c r="D27" s="81" t="s">
        <v>3</v>
      </c>
      <c r="E27" s="81" t="s">
        <v>4</v>
      </c>
      <c r="F27" s="81" t="s">
        <v>9</v>
      </c>
      <c r="G27" s="81" t="s">
        <v>13</v>
      </c>
      <c r="H27" s="82" t="s">
        <v>14</v>
      </c>
      <c r="I27" s="23"/>
      <c r="M27" s="29"/>
      <c r="N27" s="29"/>
      <c r="O27" s="29"/>
      <c r="P27" s="29"/>
      <c r="Q27" s="29"/>
      <c r="R27" s="29"/>
      <c r="S27" s="29"/>
      <c r="T27" s="29"/>
      <c r="U27" s="163"/>
      <c r="V27" s="29"/>
      <c r="W27" s="29"/>
      <c r="X27" s="29"/>
      <c r="Y27" s="29"/>
      <c r="Z27" s="29"/>
      <c r="AA27" s="30"/>
      <c r="AB27" s="29"/>
      <c r="AC27" s="29"/>
      <c r="AD27" s="29"/>
      <c r="AE27" s="29"/>
      <c r="AF27" s="29"/>
      <c r="AG27" s="29"/>
      <c r="AH27" s="29"/>
      <c r="AI27" s="29"/>
    </row>
    <row r="28" spans="2:35" ht="15" x14ac:dyDescent="0.25">
      <c r="B28" s="83" t="s">
        <v>5</v>
      </c>
      <c r="C28" s="83"/>
      <c r="D28" s="83" t="s">
        <v>7</v>
      </c>
      <c r="E28" s="83" t="s">
        <v>8</v>
      </c>
      <c r="F28" s="83"/>
      <c r="G28" s="83" t="s">
        <v>38</v>
      </c>
      <c r="H28" s="84" t="s">
        <v>39</v>
      </c>
      <c r="I28" s="23"/>
      <c r="M28" s="29"/>
      <c r="N28" s="29"/>
      <c r="O28" s="29"/>
      <c r="P28" s="29"/>
      <c r="Q28" s="29"/>
      <c r="R28" s="29"/>
      <c r="S28" s="29"/>
      <c r="T28" s="29"/>
      <c r="U28" s="43"/>
      <c r="V28" s="29"/>
      <c r="W28" s="31"/>
      <c r="X28" s="29"/>
      <c r="Y28" s="29"/>
      <c r="Z28" s="29"/>
      <c r="AA28" s="30"/>
      <c r="AB28" s="29"/>
      <c r="AC28" s="29"/>
      <c r="AD28" s="29"/>
      <c r="AE28" s="29"/>
      <c r="AF28" s="29"/>
      <c r="AG28" s="29"/>
      <c r="AH28" s="29"/>
      <c r="AI28" s="29"/>
    </row>
    <row r="29" spans="2:35" ht="6.75" customHeight="1" x14ac:dyDescent="0.25">
      <c r="B29" s="53"/>
      <c r="C29" s="66"/>
      <c r="D29" s="85"/>
      <c r="E29" s="86"/>
      <c r="F29" s="16"/>
      <c r="G29" s="78"/>
      <c r="H29" s="87"/>
      <c r="I29" s="23"/>
      <c r="M29" s="29"/>
      <c r="N29" s="29"/>
      <c r="O29" s="29"/>
      <c r="P29" s="29"/>
      <c r="Q29" s="29"/>
      <c r="R29" s="29"/>
      <c r="S29" s="29"/>
      <c r="T29" s="29"/>
      <c r="U29" s="158"/>
      <c r="V29" s="128"/>
      <c r="W29" s="29"/>
      <c r="X29" s="29"/>
      <c r="Y29" s="35"/>
      <c r="Z29" s="29"/>
      <c r="AA29" s="30"/>
      <c r="AB29" s="29"/>
      <c r="AC29" s="29"/>
      <c r="AD29" s="29"/>
      <c r="AE29" s="29"/>
      <c r="AF29" s="29"/>
      <c r="AG29" s="29"/>
      <c r="AH29" s="29"/>
      <c r="AI29" s="29"/>
    </row>
    <row r="30" spans="2:35" ht="15" customHeight="1" x14ac:dyDescent="0.25">
      <c r="B30" s="53"/>
      <c r="C30" s="66"/>
      <c r="D30" s="85" t="s">
        <v>15</v>
      </c>
      <c r="E30" s="53"/>
      <c r="F30" s="62"/>
      <c r="G30" s="90"/>
      <c r="H30" s="91"/>
      <c r="I30" s="23"/>
      <c r="M30" s="29"/>
      <c r="N30" s="29"/>
      <c r="O30" s="29"/>
      <c r="P30" s="29"/>
      <c r="Q30" s="29"/>
      <c r="R30" s="29"/>
      <c r="S30" s="29"/>
      <c r="T30" s="29"/>
      <c r="U30" s="43"/>
      <c r="V30" s="128"/>
      <c r="W30" s="29"/>
      <c r="X30" s="29"/>
      <c r="Y30" s="33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spans="2:35" ht="15" customHeight="1" x14ac:dyDescent="0.25">
      <c r="B31" s="53"/>
      <c r="C31" s="53" t="s">
        <v>25</v>
      </c>
      <c r="D31" s="85" t="s">
        <v>43</v>
      </c>
      <c r="E31" s="53"/>
      <c r="F31" s="62"/>
      <c r="G31" s="90"/>
      <c r="H31" s="91"/>
      <c r="I31" s="23"/>
      <c r="M31" s="29"/>
      <c r="N31" s="29"/>
      <c r="O31" s="29"/>
      <c r="P31" s="29"/>
      <c r="Q31" s="29"/>
      <c r="R31" s="29"/>
      <c r="S31" s="29"/>
      <c r="T31" s="29"/>
      <c r="U31" s="43"/>
      <c r="V31" s="128"/>
      <c r="W31" s="40"/>
      <c r="X31" s="29"/>
      <c r="Y31" s="33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2:35" ht="15" customHeight="1" x14ac:dyDescent="0.25">
      <c r="B32" s="53">
        <v>1</v>
      </c>
      <c r="C32" s="55" t="s">
        <v>54</v>
      </c>
      <c r="D32" s="125" t="s">
        <v>80</v>
      </c>
      <c r="E32" s="86" t="s">
        <v>31</v>
      </c>
      <c r="F32" s="16">
        <v>10</v>
      </c>
      <c r="G32" s="92">
        <v>0.99919999999999998</v>
      </c>
      <c r="H32" s="87">
        <f>+F32*G32</f>
        <v>9.9919999999999991</v>
      </c>
      <c r="I32" s="39"/>
      <c r="M32" s="29"/>
      <c r="N32" s="29"/>
      <c r="O32" s="29"/>
      <c r="P32" s="29"/>
      <c r="Q32" s="29"/>
      <c r="R32" s="29"/>
      <c r="S32" s="29"/>
      <c r="T32" s="29"/>
      <c r="U32" s="43"/>
      <c r="V32" s="128"/>
      <c r="W32" s="156"/>
      <c r="X32" s="29"/>
      <c r="Y32" s="33"/>
      <c r="Z32" s="29"/>
      <c r="AA32" s="29"/>
      <c r="AB32" s="29"/>
      <c r="AC32" s="29"/>
      <c r="AD32" s="29"/>
      <c r="AE32" s="29"/>
      <c r="AF32" s="29"/>
      <c r="AG32" s="29"/>
      <c r="AH32" s="29"/>
      <c r="AI32" s="29"/>
    </row>
    <row r="33" spans="2:35" ht="15" customHeight="1" x14ac:dyDescent="0.25">
      <c r="B33" s="53">
        <v>2</v>
      </c>
      <c r="C33" s="55" t="s">
        <v>54</v>
      </c>
      <c r="D33" s="125" t="s">
        <v>81</v>
      </c>
      <c r="E33" s="86" t="s">
        <v>31</v>
      </c>
      <c r="F33" s="16">
        <v>3</v>
      </c>
      <c r="G33" s="92">
        <v>0.99919999999999998</v>
      </c>
      <c r="H33" s="87">
        <f t="shared" ref="H33:H59" si="0">+F33*G33</f>
        <v>2.9975999999999998</v>
      </c>
      <c r="I33" s="39"/>
      <c r="M33" s="29"/>
      <c r="N33" s="29"/>
      <c r="O33" s="29"/>
      <c r="P33" s="29"/>
      <c r="Q33" s="29"/>
      <c r="R33" s="29"/>
      <c r="S33" s="29"/>
      <c r="T33" s="29"/>
      <c r="U33" s="43"/>
      <c r="V33" s="128"/>
      <c r="W33" s="29"/>
      <c r="X33" s="29"/>
      <c r="Y33" s="33"/>
      <c r="Z33" s="29"/>
      <c r="AA33" s="29"/>
      <c r="AB33" s="29"/>
      <c r="AC33" s="29"/>
      <c r="AD33" s="29"/>
      <c r="AE33" s="29"/>
      <c r="AF33" s="29"/>
      <c r="AG33" s="29"/>
      <c r="AH33" s="29"/>
      <c r="AI33" s="29"/>
    </row>
    <row r="34" spans="2:35" ht="15" customHeight="1" x14ac:dyDescent="0.25">
      <c r="B34" s="53">
        <v>3</v>
      </c>
      <c r="C34" s="55" t="s">
        <v>54</v>
      </c>
      <c r="D34" s="125" t="s">
        <v>76</v>
      </c>
      <c r="E34" s="86" t="s">
        <v>31</v>
      </c>
      <c r="F34" s="16">
        <v>4</v>
      </c>
      <c r="G34" s="92">
        <v>0.99919999999999998</v>
      </c>
      <c r="H34" s="87">
        <f t="shared" si="0"/>
        <v>3.9967999999999999</v>
      </c>
      <c r="I34" s="39"/>
      <c r="M34" s="29"/>
      <c r="N34" s="29"/>
      <c r="O34" s="29"/>
      <c r="P34" s="29"/>
      <c r="Q34" s="29"/>
      <c r="R34" s="29"/>
      <c r="S34" s="29"/>
      <c r="T34" s="29"/>
      <c r="U34" s="43"/>
      <c r="V34" s="128"/>
      <c r="W34" s="29"/>
      <c r="X34" s="29"/>
      <c r="Y34" s="33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spans="2:35" ht="15" customHeight="1" x14ac:dyDescent="0.25">
      <c r="B35" s="53">
        <v>4</v>
      </c>
      <c r="C35" s="55" t="s">
        <v>54</v>
      </c>
      <c r="D35" s="125" t="s">
        <v>82</v>
      </c>
      <c r="E35" s="86" t="s">
        <v>31</v>
      </c>
      <c r="F35" s="16">
        <v>5</v>
      </c>
      <c r="G35" s="92">
        <v>0.99919999999999998</v>
      </c>
      <c r="H35" s="87">
        <f t="shared" si="0"/>
        <v>4.9959999999999996</v>
      </c>
      <c r="I35" s="39"/>
      <c r="M35" s="29"/>
      <c r="N35" s="29"/>
      <c r="O35" s="29"/>
      <c r="P35" s="29"/>
      <c r="Q35" s="29"/>
      <c r="R35" s="29"/>
      <c r="S35" s="29"/>
      <c r="T35" s="29"/>
      <c r="U35" s="43"/>
      <c r="V35" s="128"/>
      <c r="W35" s="29"/>
      <c r="X35" s="29"/>
      <c r="Y35" s="33"/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  <row r="36" spans="2:35" ht="15" customHeight="1" x14ac:dyDescent="0.25">
      <c r="B36" s="53">
        <v>5</v>
      </c>
      <c r="C36" s="55" t="s">
        <v>54</v>
      </c>
      <c r="D36" s="125" t="s">
        <v>83</v>
      </c>
      <c r="E36" s="86" t="s">
        <v>31</v>
      </c>
      <c r="F36" s="16">
        <v>10</v>
      </c>
      <c r="G36" s="92">
        <v>0.99919999999999998</v>
      </c>
      <c r="H36" s="87">
        <f t="shared" si="0"/>
        <v>9.9919999999999991</v>
      </c>
      <c r="I36" s="39"/>
      <c r="M36" s="29"/>
      <c r="N36" s="29"/>
      <c r="O36" s="29"/>
      <c r="P36" s="29"/>
      <c r="Q36" s="29"/>
      <c r="R36" s="29"/>
      <c r="S36" s="29"/>
      <c r="T36" s="29"/>
      <c r="U36" s="43"/>
      <c r="V36" s="128"/>
      <c r="W36" s="29"/>
      <c r="X36" s="29"/>
      <c r="Y36" s="33"/>
      <c r="Z36" s="29"/>
      <c r="AA36" s="29"/>
      <c r="AB36" s="29"/>
      <c r="AC36" s="29"/>
      <c r="AD36" s="29"/>
      <c r="AE36" s="29"/>
      <c r="AF36" s="29"/>
      <c r="AG36" s="29"/>
      <c r="AH36" s="29"/>
      <c r="AI36" s="29"/>
    </row>
    <row r="37" spans="2:35" ht="15" customHeight="1" x14ac:dyDescent="0.25">
      <c r="B37" s="53">
        <v>6</v>
      </c>
      <c r="C37" s="55" t="s">
        <v>54</v>
      </c>
      <c r="D37" s="125" t="s">
        <v>75</v>
      </c>
      <c r="E37" s="86" t="s">
        <v>31</v>
      </c>
      <c r="F37" s="16">
        <v>10</v>
      </c>
      <c r="G37" s="92">
        <v>0.99919999999999998</v>
      </c>
      <c r="H37" s="87">
        <f t="shared" si="0"/>
        <v>9.9919999999999991</v>
      </c>
      <c r="I37" s="39"/>
      <c r="M37" s="29"/>
      <c r="N37" s="29"/>
      <c r="O37" s="29"/>
      <c r="P37" s="29"/>
      <c r="Q37" s="29"/>
      <c r="R37" s="29"/>
      <c r="S37" s="29"/>
      <c r="T37" s="29"/>
      <c r="U37" s="43"/>
      <c r="V37" s="128"/>
      <c r="W37" s="29"/>
      <c r="X37" s="29"/>
      <c r="Y37" s="33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spans="2:35" ht="15" customHeight="1" x14ac:dyDescent="0.25">
      <c r="B38" s="53">
        <v>7</v>
      </c>
      <c r="C38" s="55" t="s">
        <v>54</v>
      </c>
      <c r="D38" s="125" t="s">
        <v>84</v>
      </c>
      <c r="E38" s="86" t="s">
        <v>31</v>
      </c>
      <c r="F38" s="16">
        <v>3</v>
      </c>
      <c r="G38" s="92">
        <v>0.99919999999999998</v>
      </c>
      <c r="H38" s="87">
        <f t="shared" si="0"/>
        <v>2.9975999999999998</v>
      </c>
      <c r="I38" s="39"/>
      <c r="M38" s="29"/>
      <c r="N38" s="29"/>
      <c r="O38" s="29"/>
      <c r="P38" s="29"/>
      <c r="Q38" s="29"/>
      <c r="R38" s="29"/>
      <c r="S38" s="29"/>
      <c r="T38" s="29"/>
      <c r="U38" s="43"/>
      <c r="V38" s="128"/>
      <c r="W38" s="29"/>
      <c r="X38" s="29"/>
      <c r="Y38" s="33"/>
      <c r="Z38" s="29"/>
      <c r="AA38" s="29"/>
      <c r="AB38" s="29"/>
      <c r="AC38" s="29"/>
      <c r="AD38" s="29"/>
      <c r="AE38" s="29"/>
      <c r="AF38" s="29"/>
      <c r="AG38" s="29"/>
      <c r="AH38" s="29"/>
      <c r="AI38" s="29"/>
    </row>
    <row r="39" spans="2:35" ht="15" customHeight="1" x14ac:dyDescent="0.25">
      <c r="B39" s="53">
        <v>8</v>
      </c>
      <c r="C39" s="55" t="s">
        <v>54</v>
      </c>
      <c r="D39" s="125" t="s">
        <v>85</v>
      </c>
      <c r="E39" s="86" t="s">
        <v>31</v>
      </c>
      <c r="F39" s="16">
        <v>15</v>
      </c>
      <c r="G39" s="92">
        <v>0.99919999999999998</v>
      </c>
      <c r="H39" s="87">
        <f t="shared" si="0"/>
        <v>14.988</v>
      </c>
      <c r="I39" s="39"/>
      <c r="M39" s="29"/>
      <c r="N39" s="29"/>
      <c r="O39" s="29"/>
      <c r="P39" s="29"/>
      <c r="Q39" s="29"/>
      <c r="R39" s="29"/>
      <c r="S39" s="29"/>
      <c r="T39" s="29"/>
      <c r="U39" s="43"/>
      <c r="V39" s="128"/>
      <c r="W39" s="29"/>
      <c r="X39" s="29"/>
      <c r="Y39" s="33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2:35" ht="15" customHeight="1" x14ac:dyDescent="0.25">
      <c r="B40" s="53">
        <v>9</v>
      </c>
      <c r="C40" s="55" t="s">
        <v>54</v>
      </c>
      <c r="D40" s="125" t="s">
        <v>86</v>
      </c>
      <c r="E40" s="86" t="s">
        <v>31</v>
      </c>
      <c r="F40" s="16">
        <v>30</v>
      </c>
      <c r="G40" s="92">
        <v>0.99919999999999998</v>
      </c>
      <c r="H40" s="87">
        <f t="shared" si="0"/>
        <v>29.975999999999999</v>
      </c>
      <c r="I40" s="39"/>
      <c r="M40" s="29"/>
      <c r="N40" s="29"/>
      <c r="O40" s="29"/>
      <c r="P40" s="29"/>
      <c r="Q40" s="29"/>
      <c r="R40" s="29"/>
      <c r="S40" s="29"/>
      <c r="T40" s="29"/>
      <c r="U40" s="43"/>
      <c r="V40" s="128"/>
      <c r="W40" s="29"/>
      <c r="X40" s="29"/>
      <c r="Y40" s="33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2:35" ht="15" customHeight="1" x14ac:dyDescent="0.25">
      <c r="B41" s="53">
        <v>10</v>
      </c>
      <c r="C41" s="55" t="s">
        <v>54</v>
      </c>
      <c r="D41" s="125" t="s">
        <v>87</v>
      </c>
      <c r="E41" s="86" t="s">
        <v>31</v>
      </c>
      <c r="F41" s="16">
        <v>5</v>
      </c>
      <c r="G41" s="92">
        <v>0.99919999999999998</v>
      </c>
      <c r="H41" s="87">
        <f t="shared" si="0"/>
        <v>4.9959999999999996</v>
      </c>
      <c r="I41" s="39"/>
      <c r="M41" s="29"/>
      <c r="N41" s="29"/>
      <c r="O41" s="29"/>
      <c r="P41" s="29"/>
      <c r="Q41" s="29"/>
      <c r="R41" s="29"/>
      <c r="S41" s="29"/>
      <c r="T41" s="29"/>
      <c r="U41" s="43"/>
      <c r="V41" s="128"/>
      <c r="W41" s="29"/>
      <c r="X41" s="29"/>
      <c r="Y41" s="33"/>
      <c r="Z41" s="29"/>
      <c r="AA41" s="29"/>
      <c r="AB41" s="29"/>
      <c r="AC41" s="29"/>
      <c r="AD41" s="29"/>
      <c r="AE41" s="29"/>
      <c r="AF41" s="29"/>
      <c r="AG41" s="29"/>
      <c r="AH41" s="29"/>
      <c r="AI41" s="29"/>
    </row>
    <row r="42" spans="2:35" ht="15" customHeight="1" x14ac:dyDescent="0.25">
      <c r="B42" s="53">
        <v>11</v>
      </c>
      <c r="C42" s="55" t="s">
        <v>54</v>
      </c>
      <c r="D42" s="125" t="s">
        <v>88</v>
      </c>
      <c r="E42" s="86" t="s">
        <v>31</v>
      </c>
      <c r="F42" s="16">
        <v>5</v>
      </c>
      <c r="G42" s="92">
        <v>0.99919999999999998</v>
      </c>
      <c r="H42" s="87">
        <f t="shared" si="0"/>
        <v>4.9959999999999996</v>
      </c>
      <c r="I42" s="39"/>
      <c r="M42" s="29"/>
      <c r="N42" s="29"/>
      <c r="O42" s="29"/>
      <c r="P42" s="29"/>
      <c r="Q42" s="29"/>
      <c r="R42" s="29"/>
      <c r="S42" s="29"/>
      <c r="T42" s="29"/>
      <c r="U42" s="43"/>
      <c r="V42" s="128"/>
      <c r="W42" s="29"/>
      <c r="X42" s="29"/>
      <c r="Y42" s="33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spans="2:35" ht="15" customHeight="1" x14ac:dyDescent="0.25">
      <c r="B43" s="53">
        <v>12</v>
      </c>
      <c r="C43" s="55" t="s">
        <v>54</v>
      </c>
      <c r="D43" s="125" t="s">
        <v>105</v>
      </c>
      <c r="E43" s="86" t="s">
        <v>31</v>
      </c>
      <c r="F43" s="16">
        <v>15</v>
      </c>
      <c r="G43" s="92">
        <v>0.99919999999999998</v>
      </c>
      <c r="H43" s="87">
        <f t="shared" si="0"/>
        <v>14.988</v>
      </c>
      <c r="I43" s="39"/>
      <c r="M43" s="29"/>
      <c r="N43" s="29"/>
      <c r="O43" s="29"/>
      <c r="P43" s="29"/>
      <c r="Q43" s="29"/>
      <c r="R43" s="29"/>
      <c r="S43" s="29"/>
      <c r="T43" s="29"/>
      <c r="U43" s="43"/>
      <c r="V43" s="128"/>
      <c r="W43" s="29"/>
      <c r="X43" s="29"/>
      <c r="Y43" s="33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2:35" ht="15" customHeight="1" x14ac:dyDescent="0.25">
      <c r="B44" s="53">
        <v>13</v>
      </c>
      <c r="C44" s="55" t="s">
        <v>54</v>
      </c>
      <c r="D44" s="125" t="s">
        <v>89</v>
      </c>
      <c r="E44" s="86" t="s">
        <v>31</v>
      </c>
      <c r="F44" s="16">
        <v>5</v>
      </c>
      <c r="G44" s="92">
        <v>0.99919999999999998</v>
      </c>
      <c r="H44" s="87">
        <f t="shared" si="0"/>
        <v>4.9959999999999996</v>
      </c>
      <c r="I44" s="39"/>
      <c r="M44" s="29"/>
      <c r="N44" s="29"/>
      <c r="O44" s="29"/>
      <c r="P44" s="29"/>
      <c r="Q44" s="29"/>
      <c r="R44" s="29"/>
      <c r="S44" s="29"/>
      <c r="T44" s="29"/>
      <c r="U44" s="43"/>
      <c r="V44" s="128"/>
      <c r="W44" s="29"/>
      <c r="X44" s="29"/>
      <c r="Y44" s="33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2:35" ht="15" customHeight="1" x14ac:dyDescent="0.25">
      <c r="B45" s="53">
        <v>14</v>
      </c>
      <c r="C45" s="55" t="s">
        <v>54</v>
      </c>
      <c r="D45" s="125" t="s">
        <v>90</v>
      </c>
      <c r="E45" s="86" t="s">
        <v>31</v>
      </c>
      <c r="F45" s="16">
        <v>2</v>
      </c>
      <c r="G45" s="92">
        <v>0.99919999999999998</v>
      </c>
      <c r="H45" s="87">
        <f t="shared" si="0"/>
        <v>1.9984</v>
      </c>
      <c r="I45" s="39"/>
      <c r="M45" s="29"/>
      <c r="N45" s="29"/>
      <c r="O45" s="29"/>
      <c r="P45" s="29"/>
      <c r="Q45" s="29"/>
      <c r="R45" s="29"/>
      <c r="S45" s="29"/>
      <c r="T45" s="29"/>
      <c r="U45" s="43"/>
      <c r="V45" s="128"/>
      <c r="W45" s="29"/>
      <c r="X45" s="29"/>
      <c r="Y45" s="33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2:35" ht="15" customHeight="1" x14ac:dyDescent="0.25">
      <c r="B46" s="53">
        <v>15</v>
      </c>
      <c r="C46" s="55" t="s">
        <v>54</v>
      </c>
      <c r="D46" s="125" t="s">
        <v>91</v>
      </c>
      <c r="E46" s="86" t="s">
        <v>31</v>
      </c>
      <c r="F46" s="16">
        <v>5</v>
      </c>
      <c r="G46" s="92">
        <v>0.99919999999999998</v>
      </c>
      <c r="H46" s="87">
        <f t="shared" si="0"/>
        <v>4.9959999999999996</v>
      </c>
      <c r="I46" s="39"/>
      <c r="M46" s="29"/>
      <c r="N46" s="29"/>
      <c r="O46" s="29"/>
      <c r="P46" s="29"/>
      <c r="Q46" s="29"/>
      <c r="R46" s="29"/>
      <c r="S46" s="29"/>
      <c r="T46" s="29"/>
      <c r="U46" s="43"/>
      <c r="V46" s="128"/>
      <c r="W46" s="29"/>
      <c r="X46" s="29"/>
      <c r="Y46" s="33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  <row r="47" spans="2:35" ht="15" customHeight="1" x14ac:dyDescent="0.25">
      <c r="B47" s="53">
        <v>16</v>
      </c>
      <c r="C47" s="55" t="s">
        <v>54</v>
      </c>
      <c r="D47" s="125" t="s">
        <v>92</v>
      </c>
      <c r="E47" s="86" t="s">
        <v>31</v>
      </c>
      <c r="F47" s="16">
        <v>20</v>
      </c>
      <c r="G47" s="92">
        <v>0.99919999999999998</v>
      </c>
      <c r="H47" s="87">
        <f t="shared" si="0"/>
        <v>19.983999999999998</v>
      </c>
      <c r="I47" s="39"/>
      <c r="M47" s="29"/>
      <c r="N47" s="29"/>
      <c r="O47" s="29"/>
      <c r="P47" s="29"/>
      <c r="Q47" s="29"/>
      <c r="R47" s="29"/>
      <c r="S47" s="29"/>
      <c r="T47" s="29"/>
      <c r="U47" s="43"/>
      <c r="V47" s="128"/>
      <c r="W47" s="29"/>
      <c r="X47" s="29"/>
      <c r="Y47" s="33"/>
      <c r="Z47" s="29"/>
      <c r="AA47" s="29"/>
      <c r="AB47" s="29"/>
      <c r="AC47" s="29"/>
      <c r="AD47" s="29"/>
      <c r="AE47" s="29"/>
      <c r="AF47" s="29"/>
      <c r="AG47" s="29"/>
      <c r="AH47" s="29"/>
      <c r="AI47" s="29"/>
    </row>
    <row r="48" spans="2:35" ht="15" customHeight="1" x14ac:dyDescent="0.25">
      <c r="B48" s="53">
        <v>17</v>
      </c>
      <c r="C48" s="55" t="s">
        <v>54</v>
      </c>
      <c r="D48" s="125" t="s">
        <v>93</v>
      </c>
      <c r="E48" s="86" t="s">
        <v>31</v>
      </c>
      <c r="F48" s="16">
        <v>5</v>
      </c>
      <c r="G48" s="92">
        <v>0.99919999999999998</v>
      </c>
      <c r="H48" s="87">
        <f t="shared" si="0"/>
        <v>4.9959999999999996</v>
      </c>
      <c r="I48" s="39"/>
      <c r="M48" s="29"/>
      <c r="N48" s="29"/>
      <c r="O48" s="29"/>
      <c r="P48" s="29"/>
      <c r="Q48" s="29"/>
      <c r="R48" s="29"/>
      <c r="S48" s="29"/>
      <c r="T48" s="29"/>
      <c r="U48" s="43"/>
      <c r="V48" s="128"/>
      <c r="W48" s="29"/>
      <c r="X48" s="29"/>
      <c r="Y48" s="33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2:35" ht="15" customHeight="1" x14ac:dyDescent="0.25">
      <c r="B49" s="53">
        <v>18</v>
      </c>
      <c r="C49" s="55" t="s">
        <v>54</v>
      </c>
      <c r="D49" s="125" t="s">
        <v>94</v>
      </c>
      <c r="E49" s="86" t="s">
        <v>31</v>
      </c>
      <c r="F49" s="16">
        <v>3</v>
      </c>
      <c r="G49" s="92">
        <v>0.99919999999999998</v>
      </c>
      <c r="H49" s="87">
        <f t="shared" si="0"/>
        <v>2.9975999999999998</v>
      </c>
      <c r="I49" s="39"/>
      <c r="M49" s="29"/>
      <c r="N49" s="29"/>
      <c r="O49" s="29"/>
      <c r="P49" s="29"/>
      <c r="Q49" s="29"/>
      <c r="R49" s="29"/>
      <c r="S49" s="29"/>
      <c r="T49" s="29"/>
      <c r="U49" s="43"/>
      <c r="V49" s="128"/>
      <c r="W49" s="29"/>
      <c r="X49" s="29"/>
      <c r="Y49" s="33"/>
      <c r="Z49" s="29"/>
      <c r="AA49" s="29"/>
      <c r="AB49" s="29"/>
      <c r="AC49" s="29"/>
      <c r="AD49" s="29"/>
      <c r="AE49" s="29"/>
      <c r="AF49" s="29"/>
      <c r="AG49" s="29"/>
      <c r="AH49" s="29"/>
      <c r="AI49" s="29"/>
    </row>
    <row r="50" spans="2:35" ht="15" customHeight="1" x14ac:dyDescent="0.25">
      <c r="B50" s="53">
        <v>19</v>
      </c>
      <c r="C50" s="55" t="s">
        <v>54</v>
      </c>
      <c r="D50" s="125" t="s">
        <v>95</v>
      </c>
      <c r="E50" s="86" t="s">
        <v>31</v>
      </c>
      <c r="F50" s="16">
        <v>3</v>
      </c>
      <c r="G50" s="92">
        <v>0.99919999999999998</v>
      </c>
      <c r="H50" s="87">
        <f t="shared" si="0"/>
        <v>2.9975999999999998</v>
      </c>
      <c r="I50" s="39"/>
      <c r="M50" s="29"/>
      <c r="N50" s="29"/>
      <c r="O50" s="29"/>
      <c r="P50" s="29"/>
      <c r="Q50" s="29"/>
      <c r="R50" s="29"/>
      <c r="S50" s="29"/>
      <c r="T50" s="29"/>
      <c r="U50" s="43"/>
      <c r="V50" s="128"/>
      <c r="W50" s="29"/>
      <c r="X50" s="29"/>
      <c r="Y50" s="33"/>
      <c r="Z50" s="29"/>
      <c r="AA50" s="29"/>
      <c r="AB50" s="29"/>
      <c r="AC50" s="29"/>
      <c r="AD50" s="29"/>
      <c r="AE50" s="29"/>
      <c r="AF50" s="29"/>
      <c r="AG50" s="29"/>
      <c r="AH50" s="29"/>
      <c r="AI50" s="29"/>
    </row>
    <row r="51" spans="2:35" ht="15" customHeight="1" x14ac:dyDescent="0.25">
      <c r="B51" s="53">
        <v>20</v>
      </c>
      <c r="C51" s="55" t="s">
        <v>54</v>
      </c>
      <c r="D51" s="125" t="s">
        <v>96</v>
      </c>
      <c r="E51" s="86" t="s">
        <v>31</v>
      </c>
      <c r="F51" s="16">
        <v>2</v>
      </c>
      <c r="G51" s="92">
        <v>0.99919999999999998</v>
      </c>
      <c r="H51" s="87">
        <f t="shared" si="0"/>
        <v>1.9984</v>
      </c>
      <c r="I51" s="39"/>
      <c r="M51" s="29"/>
      <c r="N51" s="29"/>
      <c r="O51" s="29"/>
      <c r="P51" s="29"/>
      <c r="Q51" s="29"/>
      <c r="R51" s="29"/>
      <c r="S51" s="29"/>
      <c r="T51" s="29"/>
      <c r="U51" s="43"/>
      <c r="V51" s="128"/>
      <c r="W51" s="29"/>
      <c r="X51" s="29"/>
      <c r="Y51" s="33"/>
      <c r="Z51" s="29"/>
      <c r="AA51" s="29"/>
      <c r="AB51" s="29"/>
      <c r="AC51" s="29"/>
      <c r="AD51" s="29"/>
      <c r="AE51" s="29"/>
      <c r="AF51" s="29"/>
      <c r="AG51" s="29"/>
      <c r="AH51" s="29"/>
      <c r="AI51" s="29"/>
    </row>
    <row r="52" spans="2:35" ht="15" customHeight="1" x14ac:dyDescent="0.25">
      <c r="B52" s="53">
        <v>21</v>
      </c>
      <c r="C52" s="55" t="s">
        <v>54</v>
      </c>
      <c r="D52" s="125" t="s">
        <v>97</v>
      </c>
      <c r="E52" s="86" t="s">
        <v>31</v>
      </c>
      <c r="F52" s="16">
        <v>5</v>
      </c>
      <c r="G52" s="92">
        <v>0.99919999999999998</v>
      </c>
      <c r="H52" s="87">
        <f t="shared" si="0"/>
        <v>4.9959999999999996</v>
      </c>
      <c r="I52" s="39"/>
      <c r="M52" s="29"/>
      <c r="N52" s="29"/>
      <c r="O52" s="29"/>
      <c r="P52" s="29"/>
      <c r="Q52" s="29"/>
      <c r="R52" s="29"/>
      <c r="S52" s="29"/>
      <c r="T52" s="29"/>
      <c r="U52" s="43"/>
      <c r="V52" s="128"/>
      <c r="W52" s="29"/>
      <c r="X52" s="29"/>
      <c r="Y52" s="33"/>
      <c r="Z52" s="29"/>
      <c r="AA52" s="29"/>
      <c r="AB52" s="29"/>
      <c r="AC52" s="29"/>
      <c r="AD52" s="29"/>
      <c r="AE52" s="29"/>
      <c r="AF52" s="29"/>
      <c r="AG52" s="29"/>
      <c r="AH52" s="29"/>
      <c r="AI52" s="29"/>
    </row>
    <row r="53" spans="2:35" ht="15" customHeight="1" x14ac:dyDescent="0.25">
      <c r="B53" s="53">
        <v>22</v>
      </c>
      <c r="C53" s="55" t="s">
        <v>54</v>
      </c>
      <c r="D53" s="125" t="s">
        <v>98</v>
      </c>
      <c r="E53" s="86" t="s">
        <v>31</v>
      </c>
      <c r="F53" s="16">
        <v>4</v>
      </c>
      <c r="G53" s="92">
        <v>0.99919999999999998</v>
      </c>
      <c r="H53" s="87">
        <f t="shared" si="0"/>
        <v>3.9967999999999999</v>
      </c>
      <c r="I53" s="39"/>
      <c r="M53" s="29"/>
      <c r="N53" s="29"/>
      <c r="O53" s="29"/>
      <c r="P53" s="29"/>
      <c r="Q53" s="29"/>
      <c r="R53" s="29"/>
      <c r="S53" s="29"/>
      <c r="T53" s="29"/>
      <c r="U53" s="43"/>
      <c r="V53" s="128"/>
      <c r="W53" s="29"/>
      <c r="X53" s="29"/>
      <c r="Y53" s="33"/>
      <c r="Z53" s="29"/>
      <c r="AA53" s="29"/>
      <c r="AB53" s="29"/>
      <c r="AC53" s="29"/>
      <c r="AD53" s="29"/>
      <c r="AE53" s="29"/>
      <c r="AF53" s="29"/>
      <c r="AG53" s="29"/>
      <c r="AH53" s="29"/>
      <c r="AI53" s="29"/>
    </row>
    <row r="54" spans="2:35" ht="15" customHeight="1" x14ac:dyDescent="0.25">
      <c r="B54" s="53">
        <v>23</v>
      </c>
      <c r="C54" s="55" t="s">
        <v>54</v>
      </c>
      <c r="D54" s="125" t="s">
        <v>99</v>
      </c>
      <c r="E54" s="86" t="s">
        <v>31</v>
      </c>
      <c r="F54" s="16">
        <v>3</v>
      </c>
      <c r="G54" s="92">
        <v>0.99919999999999998</v>
      </c>
      <c r="H54" s="87">
        <f t="shared" si="0"/>
        <v>2.9975999999999998</v>
      </c>
      <c r="I54" s="39"/>
      <c r="M54" s="29"/>
      <c r="N54" s="29"/>
      <c r="O54" s="29"/>
      <c r="P54" s="29"/>
      <c r="Q54" s="29"/>
      <c r="R54" s="29"/>
      <c r="S54" s="29"/>
      <c r="T54" s="29"/>
      <c r="U54" s="43"/>
      <c r="V54" s="164"/>
      <c r="W54" s="29"/>
      <c r="X54" s="29"/>
      <c r="Y54" s="33"/>
      <c r="Z54" s="29"/>
      <c r="AA54" s="29"/>
      <c r="AB54" s="29"/>
      <c r="AC54" s="29"/>
      <c r="AD54" s="29"/>
      <c r="AE54" s="29"/>
      <c r="AF54" s="29"/>
      <c r="AG54" s="29"/>
      <c r="AH54" s="29"/>
      <c r="AI54" s="29"/>
    </row>
    <row r="55" spans="2:35" ht="15" customHeight="1" x14ac:dyDescent="0.25">
      <c r="B55" s="53">
        <v>24</v>
      </c>
      <c r="C55" s="55" t="s">
        <v>54</v>
      </c>
      <c r="D55" s="125" t="s">
        <v>104</v>
      </c>
      <c r="E55" s="86" t="s">
        <v>31</v>
      </c>
      <c r="F55" s="16">
        <v>50</v>
      </c>
      <c r="G55" s="92">
        <v>0.99919999999999998</v>
      </c>
      <c r="H55" s="87">
        <f t="shared" si="0"/>
        <v>49.96</v>
      </c>
      <c r="I55" s="39"/>
      <c r="M55" s="29"/>
      <c r="N55" s="29"/>
      <c r="O55" s="29"/>
      <c r="P55" s="29"/>
      <c r="Q55" s="29"/>
      <c r="R55" s="29"/>
      <c r="S55" s="29"/>
      <c r="T55" s="29"/>
      <c r="U55" s="43"/>
      <c r="V55" s="128"/>
      <c r="W55" s="29"/>
      <c r="X55" s="29"/>
      <c r="Y55" s="33"/>
      <c r="Z55" s="29"/>
      <c r="AA55" s="29"/>
      <c r="AB55" s="29"/>
      <c r="AC55" s="29"/>
      <c r="AD55" s="29"/>
      <c r="AE55" s="29"/>
      <c r="AF55" s="29"/>
      <c r="AG55" s="29"/>
      <c r="AH55" s="29"/>
      <c r="AI55" s="29"/>
    </row>
    <row r="56" spans="2:35" ht="15" customHeight="1" x14ac:dyDescent="0.25">
      <c r="B56" s="53">
        <v>25</v>
      </c>
      <c r="C56" s="55" t="s">
        <v>54</v>
      </c>
      <c r="D56" s="125" t="s">
        <v>100</v>
      </c>
      <c r="E56" s="86" t="s">
        <v>31</v>
      </c>
      <c r="F56" s="16">
        <v>10</v>
      </c>
      <c r="G56" s="92">
        <v>0.99919999999999998</v>
      </c>
      <c r="H56" s="87">
        <f t="shared" si="0"/>
        <v>9.9919999999999991</v>
      </c>
      <c r="I56" s="39"/>
      <c r="M56" s="29"/>
      <c r="N56" s="29"/>
      <c r="O56" s="29"/>
      <c r="P56" s="29"/>
      <c r="Q56" s="29"/>
      <c r="R56" s="29"/>
      <c r="S56" s="29"/>
      <c r="T56" s="29"/>
      <c r="U56" s="43"/>
      <c r="V56" s="128"/>
      <c r="W56" s="29"/>
      <c r="X56" s="29"/>
      <c r="Y56" s="33"/>
      <c r="Z56" s="29"/>
      <c r="AA56" s="29"/>
      <c r="AB56" s="29"/>
      <c r="AC56" s="29"/>
      <c r="AD56" s="29"/>
      <c r="AE56" s="29"/>
      <c r="AF56" s="29"/>
      <c r="AG56" s="29"/>
      <c r="AH56" s="29"/>
      <c r="AI56" s="29"/>
    </row>
    <row r="57" spans="2:35" s="144" customFormat="1" ht="15" customHeight="1" x14ac:dyDescent="0.25">
      <c r="B57" s="53">
        <v>26</v>
      </c>
      <c r="C57" s="55" t="s">
        <v>54</v>
      </c>
      <c r="D57" s="125" t="s">
        <v>101</v>
      </c>
      <c r="E57" s="86" t="s">
        <v>31</v>
      </c>
      <c r="F57" s="16">
        <v>3</v>
      </c>
      <c r="G57" s="92">
        <v>0.99919999999999998</v>
      </c>
      <c r="H57" s="87">
        <f t="shared" si="0"/>
        <v>2.9975999999999998</v>
      </c>
      <c r="I57" s="39"/>
      <c r="M57" s="29"/>
      <c r="N57" s="29"/>
      <c r="O57" s="29"/>
      <c r="P57" s="29"/>
      <c r="Q57" s="29"/>
      <c r="R57" s="29"/>
      <c r="S57" s="29"/>
      <c r="T57" s="29"/>
      <c r="U57" s="43"/>
      <c r="V57" s="128"/>
      <c r="W57" s="29"/>
      <c r="X57" s="29"/>
      <c r="Y57" s="33"/>
      <c r="Z57" s="29"/>
      <c r="AA57" s="29"/>
      <c r="AB57" s="29"/>
      <c r="AC57" s="29"/>
      <c r="AD57" s="29"/>
      <c r="AE57" s="29"/>
      <c r="AF57" s="29"/>
      <c r="AG57" s="29"/>
      <c r="AH57" s="29"/>
      <c r="AI57" s="29"/>
    </row>
    <row r="58" spans="2:35" ht="15" customHeight="1" x14ac:dyDescent="0.25">
      <c r="B58" s="53">
        <v>27</v>
      </c>
      <c r="C58" s="55" t="s">
        <v>54</v>
      </c>
      <c r="D58" s="125" t="s">
        <v>102</v>
      </c>
      <c r="E58" s="86" t="s">
        <v>31</v>
      </c>
      <c r="F58" s="16">
        <v>3</v>
      </c>
      <c r="G58" s="92">
        <v>0.99919999999999998</v>
      </c>
      <c r="H58" s="87">
        <f t="shared" si="0"/>
        <v>2.9975999999999998</v>
      </c>
      <c r="I58" s="39"/>
      <c r="M58" s="29"/>
      <c r="N58" s="29"/>
      <c r="O58" s="29"/>
      <c r="P58" s="29"/>
      <c r="Q58" s="29"/>
      <c r="R58" s="29"/>
      <c r="S58" s="29"/>
      <c r="T58" s="29"/>
      <c r="U58" s="44"/>
      <c r="V58" s="128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spans="2:35" s="23" customFormat="1" ht="15" x14ac:dyDescent="0.25">
      <c r="B59" s="100">
        <v>28</v>
      </c>
      <c r="C59" s="55" t="s">
        <v>54</v>
      </c>
      <c r="D59" s="125" t="s">
        <v>103</v>
      </c>
      <c r="E59" s="86" t="s">
        <v>31</v>
      </c>
      <c r="F59" s="16">
        <v>4</v>
      </c>
      <c r="G59" s="92">
        <v>0.99919999999999998</v>
      </c>
      <c r="H59" s="87">
        <f t="shared" si="0"/>
        <v>3.9967999999999999</v>
      </c>
      <c r="I59" s="39"/>
      <c r="M59" s="29"/>
      <c r="N59" s="29"/>
      <c r="O59" s="29"/>
      <c r="P59" s="29"/>
      <c r="Q59" s="29"/>
      <c r="R59" s="29"/>
      <c r="S59" s="29"/>
      <c r="T59" s="29"/>
      <c r="U59" s="165"/>
      <c r="V59" s="166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</row>
    <row r="60" spans="2:35" s="23" customFormat="1" ht="15" x14ac:dyDescent="0.25">
      <c r="B60" s="53"/>
      <c r="C60" s="53"/>
      <c r="D60" s="47" t="s">
        <v>10</v>
      </c>
      <c r="E60" s="53"/>
      <c r="F60" s="89">
        <f>SUM(F32:F59)</f>
        <v>242</v>
      </c>
      <c r="G60" s="93" t="s">
        <v>53</v>
      </c>
      <c r="H60" s="61">
        <f>+ROUND(SUM(H32:H59),2)</f>
        <v>241.81</v>
      </c>
      <c r="M60" s="29"/>
      <c r="N60" s="29"/>
      <c r="O60" s="29"/>
      <c r="P60" s="29"/>
      <c r="Q60" s="29"/>
      <c r="R60" s="29"/>
      <c r="S60" s="29"/>
      <c r="T60" s="29"/>
      <c r="U60" s="165"/>
      <c r="V60" s="128"/>
      <c r="W60" s="29"/>
      <c r="X60" s="33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</row>
    <row r="61" spans="2:35" s="23" customFormat="1" ht="15" x14ac:dyDescent="0.25">
      <c r="B61" s="53"/>
      <c r="C61" s="53"/>
      <c r="D61" s="47"/>
      <c r="E61" s="86"/>
      <c r="F61" s="89"/>
      <c r="G61" s="94"/>
      <c r="H61" s="61"/>
      <c r="M61" s="29"/>
      <c r="N61" s="29"/>
      <c r="O61" s="29"/>
      <c r="P61" s="29"/>
      <c r="Q61" s="29"/>
      <c r="R61" s="29"/>
      <c r="S61" s="29"/>
      <c r="T61" s="29"/>
      <c r="U61" s="165"/>
      <c r="V61" s="128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</row>
    <row r="62" spans="2:35" s="23" customFormat="1" ht="15" x14ac:dyDescent="0.25">
      <c r="B62" s="53"/>
      <c r="C62" s="46"/>
      <c r="D62" s="118" t="s">
        <v>36</v>
      </c>
      <c r="E62" s="46"/>
      <c r="F62" s="123"/>
      <c r="G62" s="124"/>
      <c r="H62" s="88"/>
      <c r="M62" s="29"/>
      <c r="N62" s="29"/>
      <c r="O62" s="29"/>
      <c r="P62" s="29"/>
      <c r="Q62" s="29"/>
      <c r="R62" s="29"/>
      <c r="S62" s="29"/>
      <c r="T62" s="29"/>
      <c r="U62" s="165"/>
      <c r="V62" s="128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</row>
    <row r="63" spans="2:35" s="23" customFormat="1" ht="15" x14ac:dyDescent="0.25">
      <c r="B63" s="53">
        <v>1</v>
      </c>
      <c r="C63" s="96" t="s">
        <v>162</v>
      </c>
      <c r="D63" s="117" t="s">
        <v>117</v>
      </c>
      <c r="E63" s="121" t="s">
        <v>33</v>
      </c>
      <c r="F63" s="53">
        <v>0.1</v>
      </c>
      <c r="G63" s="124">
        <v>25.7</v>
      </c>
      <c r="H63" s="88">
        <f>(F63*G63)</f>
        <v>2.5700000000000003</v>
      </c>
      <c r="I63" s="86"/>
      <c r="M63" s="29"/>
      <c r="N63" s="29"/>
      <c r="O63" s="29"/>
      <c r="P63" s="29"/>
      <c r="Q63" s="29"/>
      <c r="R63" s="29"/>
      <c r="S63" s="29"/>
      <c r="T63" s="29"/>
      <c r="U63" s="131"/>
      <c r="V63" s="132"/>
      <c r="W63" s="133"/>
      <c r="X63" s="134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</row>
    <row r="64" spans="2:35" s="23" customFormat="1" ht="15" x14ac:dyDescent="0.25">
      <c r="B64" s="53">
        <v>2</v>
      </c>
      <c r="C64" s="96" t="s">
        <v>162</v>
      </c>
      <c r="D64" s="117" t="s">
        <v>118</v>
      </c>
      <c r="E64" s="121" t="s">
        <v>33</v>
      </c>
      <c r="F64" s="53">
        <v>0.1</v>
      </c>
      <c r="G64" s="124">
        <v>25.7</v>
      </c>
      <c r="H64" s="88">
        <f t="shared" ref="H64:H98" si="1">(F64*G64)</f>
        <v>2.5700000000000003</v>
      </c>
      <c r="I64" s="86"/>
      <c r="M64" s="29"/>
      <c r="N64" s="29"/>
      <c r="O64" s="29"/>
      <c r="P64" s="29"/>
      <c r="Q64" s="29"/>
      <c r="R64" s="29"/>
      <c r="S64" s="29"/>
      <c r="T64" s="29"/>
      <c r="U64" s="131"/>
      <c r="V64" s="132"/>
      <c r="W64" s="135"/>
      <c r="X64" s="134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</row>
    <row r="65" spans="1:35" s="23" customFormat="1" ht="15" x14ac:dyDescent="0.25">
      <c r="B65" s="53">
        <v>3</v>
      </c>
      <c r="C65" s="96" t="s">
        <v>162</v>
      </c>
      <c r="D65" s="117" t="s">
        <v>119</v>
      </c>
      <c r="E65" s="121" t="s">
        <v>33</v>
      </c>
      <c r="F65" s="53">
        <v>1</v>
      </c>
      <c r="G65" s="124">
        <v>25.7</v>
      </c>
      <c r="H65" s="88">
        <f t="shared" si="1"/>
        <v>25.7</v>
      </c>
      <c r="I65" s="86"/>
      <c r="M65" s="29"/>
      <c r="N65" s="29"/>
      <c r="O65" s="29"/>
      <c r="P65" s="29"/>
      <c r="Q65" s="29"/>
      <c r="R65" s="29"/>
      <c r="S65" s="29"/>
      <c r="T65" s="29"/>
      <c r="U65" s="131"/>
      <c r="V65" s="132"/>
      <c r="W65" s="133"/>
      <c r="X65" s="136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</row>
    <row r="66" spans="1:35" s="23" customFormat="1" ht="15" x14ac:dyDescent="0.25">
      <c r="B66" s="53">
        <v>4</v>
      </c>
      <c r="C66" s="96" t="s">
        <v>162</v>
      </c>
      <c r="D66" s="117" t="s">
        <v>120</v>
      </c>
      <c r="E66" s="121" t="s">
        <v>33</v>
      </c>
      <c r="F66" s="53">
        <v>0.2</v>
      </c>
      <c r="G66" s="124">
        <v>25.7</v>
      </c>
      <c r="H66" s="88">
        <f t="shared" si="1"/>
        <v>5.1400000000000006</v>
      </c>
      <c r="I66" s="86"/>
      <c r="M66" s="29"/>
      <c r="N66" s="29"/>
      <c r="O66" s="29"/>
      <c r="P66" s="29"/>
      <c r="Q66" s="29"/>
      <c r="R66" s="29"/>
      <c r="S66" s="29"/>
      <c r="T66" s="29"/>
      <c r="U66" s="131"/>
      <c r="V66" s="132"/>
      <c r="W66" s="133"/>
      <c r="X66" s="136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</row>
    <row r="67" spans="1:35" s="23" customFormat="1" ht="15" x14ac:dyDescent="0.25">
      <c r="B67" s="53">
        <v>5</v>
      </c>
      <c r="C67" s="96" t="s">
        <v>162</v>
      </c>
      <c r="D67" s="167" t="s">
        <v>151</v>
      </c>
      <c r="E67" s="121" t="s">
        <v>33</v>
      </c>
      <c r="F67" s="53">
        <v>0.3</v>
      </c>
      <c r="G67" s="124">
        <v>25.7</v>
      </c>
      <c r="H67" s="88">
        <f t="shared" si="1"/>
        <v>7.7099999999999991</v>
      </c>
      <c r="I67" s="86"/>
      <c r="M67" s="29"/>
      <c r="N67" s="29"/>
      <c r="O67" s="29"/>
      <c r="P67" s="29"/>
      <c r="Q67" s="29"/>
      <c r="R67" s="29"/>
      <c r="S67" s="29"/>
      <c r="T67" s="29"/>
      <c r="U67" s="131"/>
      <c r="V67" s="132"/>
      <c r="W67" s="137"/>
      <c r="X67" s="136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  <row r="68" spans="1:35" s="23" customFormat="1" ht="15" x14ac:dyDescent="0.25">
      <c r="B68" s="53">
        <v>6</v>
      </c>
      <c r="C68" s="96" t="s">
        <v>162</v>
      </c>
      <c r="D68" s="117" t="s">
        <v>147</v>
      </c>
      <c r="E68" s="121" t="s">
        <v>33</v>
      </c>
      <c r="F68" s="53">
        <v>0.2</v>
      </c>
      <c r="G68" s="124">
        <v>25.7</v>
      </c>
      <c r="H68" s="88">
        <f t="shared" si="1"/>
        <v>5.1400000000000006</v>
      </c>
      <c r="I68" s="86"/>
      <c r="M68" s="29"/>
      <c r="N68" s="29"/>
      <c r="O68" s="29"/>
      <c r="P68" s="29"/>
      <c r="Q68" s="29"/>
      <c r="R68" s="29"/>
      <c r="S68" s="29"/>
      <c r="T68" s="29"/>
      <c r="U68" s="131"/>
      <c r="V68" s="132"/>
      <c r="W68" s="137"/>
      <c r="X68" s="136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</row>
    <row r="69" spans="1:35" ht="15" x14ac:dyDescent="0.25">
      <c r="B69" s="53">
        <v>7</v>
      </c>
      <c r="C69" s="96" t="s">
        <v>162</v>
      </c>
      <c r="D69" s="117" t="s">
        <v>121</v>
      </c>
      <c r="E69" s="121" t="s">
        <v>33</v>
      </c>
      <c r="F69" s="53">
        <v>0.2</v>
      </c>
      <c r="G69" s="124">
        <v>25.7</v>
      </c>
      <c r="H69" s="88">
        <f t="shared" si="1"/>
        <v>5.1400000000000006</v>
      </c>
      <c r="I69" s="86"/>
      <c r="M69" s="29"/>
      <c r="N69" s="29"/>
      <c r="O69" s="29"/>
      <c r="P69" s="29"/>
      <c r="Q69" s="29"/>
      <c r="R69" s="29"/>
      <c r="S69" s="29"/>
      <c r="T69" s="29"/>
      <c r="U69" s="165"/>
      <c r="V69" s="128"/>
      <c r="W69" s="29"/>
      <c r="X69" s="29"/>
      <c r="Y69" s="33"/>
      <c r="Z69" s="29"/>
      <c r="AA69" s="29"/>
      <c r="AB69" s="29"/>
      <c r="AC69" s="29"/>
      <c r="AD69" s="29"/>
      <c r="AE69" s="29"/>
      <c r="AF69" s="29"/>
      <c r="AG69" s="29"/>
      <c r="AH69" s="29"/>
      <c r="AI69" s="29"/>
    </row>
    <row r="70" spans="1:35" ht="15" x14ac:dyDescent="0.25">
      <c r="B70" s="53">
        <v>8</v>
      </c>
      <c r="C70" s="96" t="s">
        <v>162</v>
      </c>
      <c r="D70" s="117" t="s">
        <v>122</v>
      </c>
      <c r="E70" s="121" t="s">
        <v>33</v>
      </c>
      <c r="F70" s="53">
        <v>0.1</v>
      </c>
      <c r="G70" s="124">
        <v>25.7</v>
      </c>
      <c r="H70" s="88">
        <f t="shared" si="1"/>
        <v>2.5700000000000003</v>
      </c>
      <c r="I70" s="86"/>
      <c r="M70" s="29"/>
      <c r="N70" s="29"/>
      <c r="O70" s="29"/>
      <c r="P70" s="29"/>
      <c r="Q70" s="29"/>
      <c r="R70" s="29"/>
      <c r="S70" s="29"/>
      <c r="T70" s="29"/>
      <c r="U70" s="165"/>
      <c r="V70" s="128"/>
      <c r="W70" s="34"/>
      <c r="X70" s="29"/>
      <c r="Y70" s="33"/>
      <c r="Z70" s="29"/>
      <c r="AA70" s="29"/>
      <c r="AB70" s="29"/>
      <c r="AC70" s="29"/>
      <c r="AD70" s="29"/>
      <c r="AE70" s="29"/>
      <c r="AF70" s="29"/>
      <c r="AG70" s="29"/>
      <c r="AH70" s="29"/>
      <c r="AI70" s="29"/>
    </row>
    <row r="71" spans="1:35" ht="15" x14ac:dyDescent="0.25">
      <c r="B71" s="53">
        <v>9</v>
      </c>
      <c r="C71" s="96" t="s">
        <v>162</v>
      </c>
      <c r="D71" s="117" t="s">
        <v>123</v>
      </c>
      <c r="E71" s="121" t="s">
        <v>33</v>
      </c>
      <c r="F71" s="53">
        <v>0.1</v>
      </c>
      <c r="G71" s="124">
        <v>25.7</v>
      </c>
      <c r="H71" s="88">
        <f t="shared" si="1"/>
        <v>2.5700000000000003</v>
      </c>
      <c r="I71" s="86"/>
      <c r="M71" s="29"/>
      <c r="N71" s="29"/>
      <c r="O71" s="29"/>
      <c r="P71" s="29"/>
      <c r="Q71" s="29"/>
      <c r="R71" s="29"/>
      <c r="S71" s="29"/>
      <c r="T71" s="29"/>
      <c r="U71" s="165"/>
      <c r="V71" s="128"/>
      <c r="W71" s="29"/>
      <c r="X71" s="29"/>
      <c r="Y71" s="33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5" ht="15" x14ac:dyDescent="0.25">
      <c r="A72" s="145"/>
      <c r="B72" s="53">
        <v>10</v>
      </c>
      <c r="C72" s="96" t="s">
        <v>162</v>
      </c>
      <c r="D72" s="117" t="s">
        <v>124</v>
      </c>
      <c r="E72" s="121" t="s">
        <v>33</v>
      </c>
      <c r="F72" s="53">
        <v>0.1</v>
      </c>
      <c r="G72" s="124">
        <v>25.7</v>
      </c>
      <c r="H72" s="88">
        <f t="shared" ref="H72:H96" si="2">(F72*G72)</f>
        <v>2.5700000000000003</v>
      </c>
      <c r="I72" s="86"/>
      <c r="M72" s="29"/>
      <c r="N72" s="29"/>
      <c r="O72" s="29"/>
      <c r="P72" s="29"/>
      <c r="Q72" s="29"/>
      <c r="R72" s="29"/>
      <c r="S72" s="29"/>
      <c r="T72" s="29"/>
      <c r="U72" s="165"/>
      <c r="V72" s="128"/>
      <c r="W72" s="29"/>
      <c r="X72" s="29"/>
      <c r="Y72" s="33"/>
      <c r="Z72" s="29"/>
      <c r="AA72" s="29"/>
      <c r="AB72" s="29"/>
      <c r="AC72" s="29"/>
      <c r="AD72" s="29"/>
      <c r="AE72" s="29"/>
      <c r="AF72" s="29"/>
      <c r="AG72" s="29"/>
      <c r="AH72" s="29"/>
      <c r="AI72" s="29"/>
    </row>
    <row r="73" spans="1:35" ht="15" x14ac:dyDescent="0.25">
      <c r="A73" s="145"/>
      <c r="B73" s="53">
        <v>11</v>
      </c>
      <c r="C73" s="96" t="s">
        <v>162</v>
      </c>
      <c r="D73" s="117" t="s">
        <v>125</v>
      </c>
      <c r="E73" s="121" t="s">
        <v>33</v>
      </c>
      <c r="F73" s="53">
        <v>0.1</v>
      </c>
      <c r="G73" s="124">
        <v>25.7</v>
      </c>
      <c r="H73" s="88">
        <f t="shared" si="2"/>
        <v>2.5700000000000003</v>
      </c>
      <c r="I73" s="86"/>
      <c r="M73" s="29"/>
      <c r="N73" s="29"/>
      <c r="O73" s="29"/>
      <c r="P73" s="29"/>
      <c r="Q73" s="29"/>
      <c r="R73" s="29"/>
      <c r="S73" s="29"/>
      <c r="T73" s="29"/>
      <c r="U73" s="165"/>
      <c r="V73" s="128"/>
      <c r="W73" s="29"/>
      <c r="X73" s="29"/>
      <c r="Y73" s="33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5" ht="15" x14ac:dyDescent="0.25">
      <c r="A74" s="145"/>
      <c r="B74" s="53">
        <v>12</v>
      </c>
      <c r="C74" s="96" t="s">
        <v>162</v>
      </c>
      <c r="D74" s="117" t="s">
        <v>126</v>
      </c>
      <c r="E74" s="121" t="s">
        <v>33</v>
      </c>
      <c r="F74" s="53">
        <v>0.3</v>
      </c>
      <c r="G74" s="124">
        <v>25.7</v>
      </c>
      <c r="H74" s="88">
        <f t="shared" si="2"/>
        <v>7.7099999999999991</v>
      </c>
      <c r="I74" s="86"/>
      <c r="M74" s="29"/>
      <c r="N74" s="29"/>
      <c r="O74" s="29"/>
      <c r="P74" s="29"/>
      <c r="Q74" s="29"/>
      <c r="R74" s="29"/>
      <c r="S74" s="29"/>
      <c r="T74" s="29"/>
      <c r="U74" s="44"/>
      <c r="V74" s="128"/>
      <c r="W74" s="29"/>
      <c r="X74" s="29"/>
      <c r="Y74" s="33"/>
      <c r="Z74" s="29"/>
      <c r="AA74" s="29"/>
      <c r="AB74" s="29"/>
      <c r="AC74" s="29"/>
      <c r="AD74" s="29"/>
      <c r="AE74" s="29"/>
      <c r="AF74" s="29"/>
      <c r="AG74" s="29"/>
      <c r="AH74" s="29"/>
      <c r="AI74" s="29"/>
    </row>
    <row r="75" spans="1:35" ht="15" x14ac:dyDescent="0.25">
      <c r="A75" s="145"/>
      <c r="B75" s="53">
        <v>13</v>
      </c>
      <c r="C75" s="96" t="s">
        <v>162</v>
      </c>
      <c r="D75" s="117" t="s">
        <v>148</v>
      </c>
      <c r="E75" s="121" t="s">
        <v>33</v>
      </c>
      <c r="F75" s="53">
        <v>0.2</v>
      </c>
      <c r="G75" s="124">
        <v>25.7</v>
      </c>
      <c r="H75" s="88">
        <f t="shared" ref="H75:H79" si="3">(F75*G75)</f>
        <v>5.1400000000000006</v>
      </c>
      <c r="I75" s="86"/>
      <c r="M75" s="29"/>
      <c r="N75" s="29"/>
      <c r="O75" s="29"/>
      <c r="P75" s="29"/>
      <c r="Q75" s="29"/>
      <c r="R75" s="29"/>
      <c r="S75" s="29"/>
      <c r="T75" s="29"/>
      <c r="U75" s="113"/>
      <c r="V75" s="128"/>
      <c r="W75" s="29"/>
      <c r="X75" s="29"/>
      <c r="Y75" s="33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5" ht="15" x14ac:dyDescent="0.25">
      <c r="A76" s="145"/>
      <c r="B76" s="53">
        <v>14</v>
      </c>
      <c r="C76" s="96" t="s">
        <v>162</v>
      </c>
      <c r="D76" s="117" t="s">
        <v>150</v>
      </c>
      <c r="E76" s="121" t="s">
        <v>33</v>
      </c>
      <c r="F76" s="53">
        <v>0.2</v>
      </c>
      <c r="G76" s="124">
        <v>25.7</v>
      </c>
      <c r="H76" s="88">
        <f t="shared" si="3"/>
        <v>5.1400000000000006</v>
      </c>
      <c r="I76" s="86"/>
      <c r="M76" s="29"/>
      <c r="N76" s="29"/>
      <c r="O76" s="29"/>
      <c r="P76" s="29"/>
      <c r="Q76" s="29"/>
      <c r="R76" s="29"/>
      <c r="S76" s="29"/>
      <c r="T76" s="29"/>
      <c r="U76" s="114"/>
      <c r="V76" s="128"/>
      <c r="W76" s="154"/>
      <c r="X76" s="29"/>
      <c r="Y76" s="33"/>
      <c r="Z76" s="29"/>
      <c r="AA76" s="29"/>
      <c r="AB76" s="29"/>
      <c r="AC76" s="29"/>
      <c r="AD76" s="29"/>
      <c r="AE76" s="29"/>
      <c r="AF76" s="29"/>
      <c r="AG76" s="29"/>
      <c r="AH76" s="29"/>
      <c r="AI76" s="29"/>
    </row>
    <row r="77" spans="1:35" ht="13.5" customHeight="1" x14ac:dyDescent="0.25">
      <c r="A77" s="145"/>
      <c r="B77" s="53">
        <v>15</v>
      </c>
      <c r="C77" s="96" t="s">
        <v>162</v>
      </c>
      <c r="D77" s="117" t="s">
        <v>127</v>
      </c>
      <c r="E77" s="121" t="s">
        <v>33</v>
      </c>
      <c r="F77" s="53">
        <v>0.1</v>
      </c>
      <c r="G77" s="124">
        <v>25.7</v>
      </c>
      <c r="H77" s="88">
        <f t="shared" si="3"/>
        <v>2.5700000000000003</v>
      </c>
      <c r="I77" s="86"/>
      <c r="M77" s="29"/>
      <c r="N77" s="29"/>
      <c r="O77" s="29"/>
      <c r="P77" s="29"/>
      <c r="Q77" s="29"/>
      <c r="R77" s="29"/>
      <c r="S77" s="29"/>
      <c r="T77" s="29"/>
      <c r="U77" s="33"/>
      <c r="V77" s="128"/>
      <c r="W77" s="155"/>
      <c r="X77" s="29"/>
      <c r="Y77" s="33"/>
      <c r="Z77" s="29"/>
      <c r="AA77" s="29"/>
      <c r="AB77" s="29"/>
      <c r="AC77" s="29"/>
      <c r="AD77" s="29"/>
      <c r="AE77" s="29"/>
      <c r="AF77" s="29"/>
      <c r="AG77" s="29"/>
      <c r="AH77" s="29"/>
      <c r="AI77" s="29"/>
    </row>
    <row r="78" spans="1:35" ht="15" x14ac:dyDescent="0.25">
      <c r="A78" s="145"/>
      <c r="B78" s="53">
        <v>16</v>
      </c>
      <c r="C78" s="96" t="s">
        <v>162</v>
      </c>
      <c r="D78" s="117" t="s">
        <v>149</v>
      </c>
      <c r="E78" s="121" t="s">
        <v>33</v>
      </c>
      <c r="F78" s="53">
        <v>2</v>
      </c>
      <c r="G78" s="124">
        <v>25.7</v>
      </c>
      <c r="H78" s="88">
        <f t="shared" si="3"/>
        <v>51.4</v>
      </c>
      <c r="I78" s="86"/>
      <c r="M78" s="29"/>
      <c r="N78" s="29"/>
      <c r="O78" s="29"/>
      <c r="P78" s="29"/>
      <c r="Q78" s="29"/>
      <c r="R78" s="29"/>
      <c r="S78" s="29"/>
      <c r="T78" s="29"/>
      <c r="U78" s="33"/>
      <c r="V78" s="128"/>
      <c r="W78" s="29"/>
      <c r="X78" s="29"/>
      <c r="Y78" s="33"/>
      <c r="Z78" s="29"/>
      <c r="AA78" s="29"/>
      <c r="AB78" s="29"/>
      <c r="AC78" s="29"/>
      <c r="AD78" s="29"/>
      <c r="AE78" s="29"/>
      <c r="AF78" s="29"/>
      <c r="AG78" s="29"/>
      <c r="AH78" s="29"/>
      <c r="AI78" s="29"/>
    </row>
    <row r="79" spans="1:35" ht="15" x14ac:dyDescent="0.25">
      <c r="A79" s="145"/>
      <c r="B79" s="53">
        <v>17</v>
      </c>
      <c r="C79" s="96" t="s">
        <v>162</v>
      </c>
      <c r="D79" s="117" t="s">
        <v>128</v>
      </c>
      <c r="E79" s="121" t="s">
        <v>33</v>
      </c>
      <c r="F79" s="53">
        <v>0.2</v>
      </c>
      <c r="G79" s="124">
        <v>25.7</v>
      </c>
      <c r="H79" s="88">
        <f t="shared" si="3"/>
        <v>5.1400000000000006</v>
      </c>
      <c r="I79" s="86"/>
      <c r="M79" s="29"/>
      <c r="N79" s="29"/>
      <c r="O79" s="29"/>
      <c r="P79" s="29"/>
      <c r="Q79" s="29"/>
      <c r="R79" s="29"/>
      <c r="S79" s="29"/>
      <c r="T79" s="29"/>
      <c r="U79" s="33"/>
      <c r="V79" s="128"/>
      <c r="W79" s="29"/>
      <c r="X79" s="29"/>
      <c r="Y79" s="33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5" ht="15" x14ac:dyDescent="0.25">
      <c r="A80" s="145"/>
      <c r="B80" s="53">
        <v>18</v>
      </c>
      <c r="C80" s="96" t="s">
        <v>162</v>
      </c>
      <c r="D80" s="117" t="s">
        <v>129</v>
      </c>
      <c r="E80" s="121" t="s">
        <v>33</v>
      </c>
      <c r="F80" s="53">
        <v>0.1</v>
      </c>
      <c r="G80" s="124">
        <v>25.7</v>
      </c>
      <c r="H80" s="88">
        <f t="shared" si="2"/>
        <v>2.5700000000000003</v>
      </c>
      <c r="I80" s="86"/>
      <c r="M80" s="29"/>
      <c r="N80" s="29"/>
      <c r="O80" s="29"/>
      <c r="P80" s="29"/>
      <c r="Q80" s="29"/>
      <c r="R80" s="29"/>
      <c r="S80" s="29"/>
      <c r="T80" s="29"/>
      <c r="U80" s="33"/>
      <c r="V80" s="128"/>
      <c r="W80" s="29"/>
      <c r="X80" s="29"/>
      <c r="Y80" s="33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35" ht="15" x14ac:dyDescent="0.25">
      <c r="A81" s="145"/>
      <c r="B81" s="53">
        <v>19</v>
      </c>
      <c r="C81" s="96" t="s">
        <v>162</v>
      </c>
      <c r="D81" s="117" t="s">
        <v>130</v>
      </c>
      <c r="E81" s="121" t="s">
        <v>33</v>
      </c>
      <c r="F81" s="53">
        <v>0.1</v>
      </c>
      <c r="G81" s="124">
        <v>25.7</v>
      </c>
      <c r="H81" s="88">
        <f t="shared" ref="H81:H90" si="4">(F81*G81)</f>
        <v>2.5700000000000003</v>
      </c>
      <c r="I81" s="86"/>
      <c r="M81" s="29"/>
      <c r="N81" s="29"/>
      <c r="O81" s="29"/>
      <c r="P81" s="29"/>
      <c r="Q81" s="29"/>
      <c r="R81" s="29"/>
      <c r="S81" s="29"/>
      <c r="T81" s="29"/>
      <c r="U81" s="33"/>
      <c r="V81" s="128"/>
      <c r="W81" s="29"/>
      <c r="X81" s="29"/>
      <c r="Y81" s="33"/>
      <c r="Z81" s="29"/>
      <c r="AA81" s="29"/>
      <c r="AB81" s="29"/>
      <c r="AC81" s="29"/>
      <c r="AD81" s="29"/>
      <c r="AE81" s="29"/>
      <c r="AF81" s="29"/>
      <c r="AG81" s="29"/>
      <c r="AH81" s="29"/>
      <c r="AI81" s="29"/>
    </row>
    <row r="82" spans="1:35" ht="15" x14ac:dyDescent="0.25">
      <c r="A82" s="145"/>
      <c r="B82" s="53">
        <v>20</v>
      </c>
      <c r="C82" s="96" t="s">
        <v>162</v>
      </c>
      <c r="D82" s="117" t="s">
        <v>131</v>
      </c>
      <c r="E82" s="121" t="s">
        <v>33</v>
      </c>
      <c r="F82" s="53">
        <v>0.1</v>
      </c>
      <c r="G82" s="124">
        <v>25.7</v>
      </c>
      <c r="H82" s="88">
        <f t="shared" si="4"/>
        <v>2.5700000000000003</v>
      </c>
      <c r="I82" s="86"/>
      <c r="M82" s="29"/>
      <c r="N82" s="29"/>
      <c r="O82" s="29"/>
      <c r="P82" s="29"/>
      <c r="Q82" s="29"/>
      <c r="R82" s="29"/>
      <c r="S82" s="29"/>
      <c r="T82" s="29"/>
      <c r="U82" s="33"/>
      <c r="V82" s="128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</row>
    <row r="83" spans="1:35" ht="15" x14ac:dyDescent="0.25">
      <c r="A83" s="145"/>
      <c r="B83" s="53">
        <v>21</v>
      </c>
      <c r="C83" s="96" t="s">
        <v>162</v>
      </c>
      <c r="D83" s="117" t="s">
        <v>132</v>
      </c>
      <c r="E83" s="121" t="s">
        <v>33</v>
      </c>
      <c r="F83" s="53">
        <v>0.2</v>
      </c>
      <c r="G83" s="124">
        <v>25.7</v>
      </c>
      <c r="H83" s="88">
        <f t="shared" si="4"/>
        <v>5.1400000000000006</v>
      </c>
      <c r="I83" s="86"/>
      <c r="M83" s="29"/>
      <c r="N83" s="29"/>
      <c r="O83" s="29"/>
      <c r="P83" s="29"/>
      <c r="Q83" s="29"/>
      <c r="R83" s="29"/>
      <c r="S83" s="29"/>
      <c r="T83" s="29"/>
      <c r="U83" s="33"/>
      <c r="V83" s="29"/>
      <c r="W83" s="29"/>
      <c r="X83" s="33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spans="1:35" ht="15" x14ac:dyDescent="0.25">
      <c r="A84" s="145"/>
      <c r="B84" s="53">
        <v>22</v>
      </c>
      <c r="C84" s="96" t="s">
        <v>162</v>
      </c>
      <c r="D84" s="117" t="s">
        <v>133</v>
      </c>
      <c r="E84" s="121" t="s">
        <v>33</v>
      </c>
      <c r="F84" s="53">
        <v>0.4</v>
      </c>
      <c r="G84" s="124">
        <v>25.7</v>
      </c>
      <c r="H84" s="88">
        <f t="shared" si="4"/>
        <v>10.280000000000001</v>
      </c>
      <c r="I84" s="86"/>
      <c r="M84" s="29"/>
      <c r="N84" s="29"/>
      <c r="O84" s="29"/>
      <c r="P84" s="29"/>
      <c r="Q84" s="29"/>
      <c r="R84" s="29"/>
      <c r="S84" s="29"/>
      <c r="T84" s="29"/>
      <c r="U84" s="33"/>
      <c r="V84" s="128"/>
      <c r="W84" s="29"/>
      <c r="X84" s="33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</row>
    <row r="85" spans="1:35" ht="15" x14ac:dyDescent="0.25">
      <c r="A85" s="145"/>
      <c r="B85" s="53">
        <v>23</v>
      </c>
      <c r="C85" s="96" t="s">
        <v>162</v>
      </c>
      <c r="D85" s="117" t="s">
        <v>134</v>
      </c>
      <c r="E85" s="121" t="s">
        <v>33</v>
      </c>
      <c r="F85" s="53">
        <v>0.5</v>
      </c>
      <c r="G85" s="124">
        <v>25.7</v>
      </c>
      <c r="H85" s="88">
        <f t="shared" si="4"/>
        <v>12.85</v>
      </c>
      <c r="I85" s="86"/>
      <c r="M85" s="29"/>
      <c r="N85" s="29"/>
      <c r="O85" s="29"/>
      <c r="P85" s="29"/>
      <c r="Q85" s="29"/>
      <c r="R85" s="29"/>
      <c r="S85" s="29"/>
      <c r="T85" s="29"/>
      <c r="U85" s="33"/>
      <c r="V85" s="128"/>
      <c r="W85" s="29"/>
      <c r="X85" s="33"/>
      <c r="Y85" s="33"/>
      <c r="Z85" s="29"/>
      <c r="AA85" s="29"/>
      <c r="AB85" s="29"/>
      <c r="AC85" s="29"/>
      <c r="AD85" s="29"/>
      <c r="AE85" s="29"/>
      <c r="AF85" s="29"/>
      <c r="AG85" s="29"/>
      <c r="AH85" s="29"/>
      <c r="AI85" s="29"/>
    </row>
    <row r="86" spans="1:35" ht="15" x14ac:dyDescent="0.25">
      <c r="A86" s="145"/>
      <c r="B86" s="53">
        <v>24</v>
      </c>
      <c r="C86" s="96" t="s">
        <v>162</v>
      </c>
      <c r="D86" s="117" t="s">
        <v>135</v>
      </c>
      <c r="E86" s="121" t="s">
        <v>33</v>
      </c>
      <c r="F86" s="53">
        <v>0.4</v>
      </c>
      <c r="G86" s="124">
        <v>25.7</v>
      </c>
      <c r="H86" s="88">
        <f t="shared" si="4"/>
        <v>10.280000000000001</v>
      </c>
      <c r="I86" s="86"/>
      <c r="M86" s="29"/>
      <c r="N86" s="29"/>
      <c r="O86" s="29"/>
      <c r="P86" s="29"/>
      <c r="Q86" s="29"/>
      <c r="R86" s="29"/>
      <c r="S86" s="29"/>
      <c r="T86" s="29"/>
      <c r="U86" s="33"/>
      <c r="V86" s="128"/>
      <c r="W86" s="29"/>
      <c r="X86" s="33"/>
      <c r="Y86" s="33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5" ht="15" x14ac:dyDescent="0.25">
      <c r="A87" s="145"/>
      <c r="B87" s="53">
        <v>25</v>
      </c>
      <c r="C87" s="96" t="s">
        <v>162</v>
      </c>
      <c r="D87" s="117" t="s">
        <v>136</v>
      </c>
      <c r="E87" s="121" t="s">
        <v>33</v>
      </c>
      <c r="F87" s="53">
        <v>0.4</v>
      </c>
      <c r="G87" s="124">
        <v>25.7</v>
      </c>
      <c r="H87" s="88">
        <f t="shared" si="4"/>
        <v>10.280000000000001</v>
      </c>
      <c r="I87" s="86"/>
      <c r="M87" s="29"/>
      <c r="N87" s="29"/>
      <c r="O87" s="29"/>
      <c r="P87" s="29"/>
      <c r="Q87" s="29"/>
      <c r="R87" s="29"/>
      <c r="S87" s="29"/>
      <c r="T87" s="29"/>
      <c r="U87" s="33"/>
      <c r="V87" s="128"/>
      <c r="W87" s="33"/>
      <c r="X87" s="33"/>
      <c r="Y87" s="33"/>
      <c r="Z87" s="29"/>
      <c r="AA87" s="29"/>
      <c r="AB87" s="29"/>
      <c r="AC87" s="29"/>
      <c r="AD87" s="29"/>
      <c r="AE87" s="29"/>
      <c r="AF87" s="29"/>
      <c r="AG87" s="29"/>
      <c r="AH87" s="29"/>
      <c r="AI87" s="29"/>
    </row>
    <row r="88" spans="1:35" ht="15" x14ac:dyDescent="0.25">
      <c r="A88" s="145"/>
      <c r="B88" s="53">
        <v>26</v>
      </c>
      <c r="C88" s="96" t="s">
        <v>162</v>
      </c>
      <c r="D88" s="117" t="s">
        <v>137</v>
      </c>
      <c r="E88" s="121" t="s">
        <v>33</v>
      </c>
      <c r="F88" s="53">
        <v>0.4</v>
      </c>
      <c r="G88" s="124">
        <v>25.7</v>
      </c>
      <c r="H88" s="88">
        <f t="shared" si="4"/>
        <v>10.280000000000001</v>
      </c>
      <c r="I88" s="86"/>
      <c r="M88" s="29"/>
      <c r="N88" s="29"/>
      <c r="O88" s="29"/>
      <c r="P88" s="29"/>
      <c r="Q88" s="29"/>
      <c r="R88" s="29"/>
      <c r="S88" s="29"/>
      <c r="T88" s="29"/>
      <c r="U88" s="115"/>
      <c r="V88" s="128"/>
      <c r="W88" s="154"/>
      <c r="X88" s="32"/>
      <c r="Y88" s="33"/>
      <c r="Z88" s="29"/>
      <c r="AA88" s="29"/>
      <c r="AB88" s="29"/>
      <c r="AC88" s="29"/>
      <c r="AD88" s="29"/>
      <c r="AE88" s="29"/>
      <c r="AF88" s="29"/>
      <c r="AG88" s="29"/>
      <c r="AH88" s="29"/>
      <c r="AI88" s="29"/>
    </row>
    <row r="89" spans="1:35" ht="15" x14ac:dyDescent="0.25">
      <c r="A89" s="145"/>
      <c r="B89" s="53">
        <v>27</v>
      </c>
      <c r="C89" s="96" t="s">
        <v>162</v>
      </c>
      <c r="D89" s="167" t="s">
        <v>138</v>
      </c>
      <c r="E89" s="121" t="s">
        <v>33</v>
      </c>
      <c r="F89" s="53">
        <v>0.1</v>
      </c>
      <c r="G89" s="124">
        <v>25.7</v>
      </c>
      <c r="H89" s="88">
        <f t="shared" si="4"/>
        <v>2.5700000000000003</v>
      </c>
      <c r="I89" s="86"/>
      <c r="M89" s="29"/>
      <c r="N89" s="29"/>
      <c r="O89" s="29"/>
      <c r="P89" s="29"/>
      <c r="Q89" s="29"/>
      <c r="R89" s="29"/>
      <c r="S89" s="29"/>
      <c r="T89" s="29"/>
      <c r="U89" s="45"/>
      <c r="V89" s="128"/>
      <c r="W89" s="29"/>
      <c r="X89" s="32"/>
      <c r="Y89" s="33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5" ht="15" x14ac:dyDescent="0.25">
      <c r="A90" s="145"/>
      <c r="B90" s="53">
        <v>28</v>
      </c>
      <c r="C90" s="96" t="s">
        <v>162</v>
      </c>
      <c r="D90" s="117" t="s">
        <v>139</v>
      </c>
      <c r="E90" s="121" t="s">
        <v>33</v>
      </c>
      <c r="F90" s="53">
        <v>0.4</v>
      </c>
      <c r="G90" s="124">
        <v>25.7</v>
      </c>
      <c r="H90" s="88">
        <f t="shared" si="4"/>
        <v>10.280000000000001</v>
      </c>
      <c r="I90" s="86"/>
      <c r="M90" s="29"/>
      <c r="N90" s="29"/>
      <c r="O90" s="29"/>
      <c r="P90" s="29"/>
      <c r="Q90" s="29"/>
      <c r="R90" s="29"/>
      <c r="S90" s="29"/>
      <c r="T90" s="29"/>
      <c r="U90" s="45"/>
      <c r="V90" s="128"/>
      <c r="W90" s="29"/>
      <c r="X90" s="32"/>
      <c r="Y90" s="33"/>
      <c r="Z90" s="29"/>
      <c r="AA90" s="29"/>
      <c r="AB90" s="29"/>
      <c r="AC90" s="29"/>
      <c r="AD90" s="29"/>
      <c r="AE90" s="29"/>
      <c r="AF90" s="29"/>
      <c r="AG90" s="29"/>
      <c r="AH90" s="29"/>
      <c r="AI90" s="29"/>
    </row>
    <row r="91" spans="1:35" ht="15" x14ac:dyDescent="0.25">
      <c r="A91" s="145"/>
      <c r="B91" s="53">
        <v>29</v>
      </c>
      <c r="C91" s="96" t="s">
        <v>162</v>
      </c>
      <c r="D91" s="117" t="s">
        <v>140</v>
      </c>
      <c r="E91" s="121" t="s">
        <v>33</v>
      </c>
      <c r="F91" s="53">
        <v>0.3</v>
      </c>
      <c r="G91" s="124">
        <v>25.7</v>
      </c>
      <c r="H91" s="88">
        <f t="shared" si="2"/>
        <v>7.7099999999999991</v>
      </c>
      <c r="I91" s="86"/>
      <c r="M91" s="29"/>
      <c r="N91" s="29"/>
      <c r="O91" s="29"/>
      <c r="P91" s="29"/>
      <c r="Q91" s="29"/>
      <c r="R91" s="29"/>
      <c r="S91" s="29"/>
      <c r="T91" s="29"/>
      <c r="U91" s="44"/>
      <c r="V91" s="128"/>
      <c r="W91" s="156"/>
      <c r="X91" s="29"/>
      <c r="Y91" s="29"/>
      <c r="Z91" s="42"/>
      <c r="AA91" s="29"/>
      <c r="AB91" s="29"/>
      <c r="AC91" s="29"/>
      <c r="AD91" s="29"/>
      <c r="AE91" s="29"/>
      <c r="AF91" s="29"/>
      <c r="AG91" s="29"/>
      <c r="AH91" s="29"/>
      <c r="AI91" s="29"/>
    </row>
    <row r="92" spans="1:35" ht="15" x14ac:dyDescent="0.25">
      <c r="A92" s="145"/>
      <c r="B92" s="53">
        <v>30</v>
      </c>
      <c r="C92" s="96" t="s">
        <v>162</v>
      </c>
      <c r="D92" s="117" t="s">
        <v>141</v>
      </c>
      <c r="E92" s="121" t="s">
        <v>33</v>
      </c>
      <c r="F92" s="53">
        <v>0.2</v>
      </c>
      <c r="G92" s="124">
        <v>25.7</v>
      </c>
      <c r="H92" s="88">
        <f t="shared" si="2"/>
        <v>5.1400000000000006</v>
      </c>
      <c r="I92" s="86"/>
      <c r="M92" s="29"/>
      <c r="N92" s="29"/>
      <c r="O92" s="29"/>
      <c r="P92" s="29"/>
      <c r="Q92" s="29"/>
      <c r="R92" s="29"/>
      <c r="S92" s="29"/>
      <c r="T92" s="29"/>
      <c r="U92" s="15"/>
      <c r="V92" s="128"/>
      <c r="W92" s="29"/>
      <c r="X92" s="32"/>
      <c r="Y92" s="33"/>
      <c r="Z92" s="29"/>
      <c r="AA92" s="29"/>
      <c r="AB92" s="29"/>
      <c r="AC92" s="29"/>
      <c r="AD92" s="29"/>
      <c r="AE92" s="29"/>
      <c r="AF92" s="29"/>
      <c r="AG92" s="29"/>
      <c r="AH92" s="29"/>
      <c r="AI92" s="29"/>
    </row>
    <row r="93" spans="1:35" ht="15" x14ac:dyDescent="0.25">
      <c r="A93" s="145"/>
      <c r="B93" s="53">
        <v>31</v>
      </c>
      <c r="C93" s="96" t="s">
        <v>162</v>
      </c>
      <c r="D93" s="117" t="s">
        <v>142</v>
      </c>
      <c r="E93" s="121" t="s">
        <v>33</v>
      </c>
      <c r="F93" s="53">
        <v>0.3</v>
      </c>
      <c r="G93" s="124">
        <v>25.7</v>
      </c>
      <c r="H93" s="88">
        <f t="shared" si="2"/>
        <v>7.7099999999999991</v>
      </c>
      <c r="I93" s="86"/>
      <c r="M93" s="29"/>
      <c r="N93" s="29"/>
      <c r="O93" s="29"/>
      <c r="P93" s="29"/>
      <c r="Q93" s="29"/>
      <c r="R93" s="29"/>
      <c r="S93" s="29"/>
      <c r="T93" s="29"/>
      <c r="U93" s="15"/>
      <c r="V93" s="128"/>
      <c r="W93" s="29"/>
      <c r="X93" s="32"/>
      <c r="Y93" s="33"/>
      <c r="Z93" s="29"/>
      <c r="AA93" s="29"/>
      <c r="AB93" s="29"/>
      <c r="AC93" s="29"/>
      <c r="AD93" s="29"/>
      <c r="AE93" s="29"/>
      <c r="AF93" s="29"/>
      <c r="AG93" s="29"/>
      <c r="AH93" s="29"/>
      <c r="AI93" s="29"/>
    </row>
    <row r="94" spans="1:35" ht="15" customHeight="1" x14ac:dyDescent="0.25">
      <c r="A94" s="145"/>
      <c r="B94" s="53">
        <v>32</v>
      </c>
      <c r="C94" s="96" t="s">
        <v>162</v>
      </c>
      <c r="D94" s="117" t="s">
        <v>143</v>
      </c>
      <c r="E94" s="121" t="s">
        <v>33</v>
      </c>
      <c r="F94" s="53">
        <v>0.1</v>
      </c>
      <c r="G94" s="124">
        <v>25.7</v>
      </c>
      <c r="H94" s="88">
        <f t="shared" si="2"/>
        <v>2.5700000000000003</v>
      </c>
      <c r="I94" s="86"/>
      <c r="M94" s="29"/>
      <c r="N94" s="29"/>
      <c r="O94" s="29"/>
      <c r="P94" s="29"/>
      <c r="Q94" s="29"/>
      <c r="R94" s="29"/>
      <c r="S94" s="29"/>
      <c r="T94" s="29"/>
      <c r="U94" s="15"/>
      <c r="V94" s="128"/>
      <c r="W94" s="154"/>
      <c r="X94" s="32"/>
      <c r="Y94" s="33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5" ht="15" customHeight="1" x14ac:dyDescent="0.25">
      <c r="A95" s="145"/>
      <c r="B95" s="53">
        <v>33</v>
      </c>
      <c r="C95" s="96" t="s">
        <v>162</v>
      </c>
      <c r="D95" s="117" t="s">
        <v>144</v>
      </c>
      <c r="E95" s="121" t="s">
        <v>33</v>
      </c>
      <c r="F95" s="53">
        <v>0.1</v>
      </c>
      <c r="G95" s="124">
        <v>25.7</v>
      </c>
      <c r="H95" s="88">
        <f t="shared" si="2"/>
        <v>2.5700000000000003</v>
      </c>
      <c r="I95" s="86"/>
      <c r="M95" s="29"/>
      <c r="N95" s="29"/>
      <c r="O95" s="29"/>
      <c r="P95" s="29"/>
      <c r="Q95" s="29"/>
      <c r="R95" s="29"/>
      <c r="S95" s="29"/>
      <c r="T95" s="29"/>
      <c r="U95" s="15"/>
      <c r="V95" s="128"/>
      <c r="W95" s="154"/>
      <c r="X95" s="32"/>
      <c r="Y95" s="33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5" ht="15" customHeight="1" x14ac:dyDescent="0.25">
      <c r="A96" s="145"/>
      <c r="B96" s="53">
        <v>34</v>
      </c>
      <c r="C96" s="96" t="s">
        <v>162</v>
      </c>
      <c r="D96" s="117" t="s">
        <v>145</v>
      </c>
      <c r="E96" s="121" t="s">
        <v>33</v>
      </c>
      <c r="F96" s="53">
        <v>0.3</v>
      </c>
      <c r="G96" s="124">
        <v>25.7</v>
      </c>
      <c r="H96" s="88">
        <f t="shared" si="2"/>
        <v>7.7099999999999991</v>
      </c>
      <c r="I96" s="86"/>
      <c r="M96" s="29"/>
      <c r="N96" s="29"/>
      <c r="O96" s="29"/>
      <c r="P96" s="29"/>
      <c r="Q96" s="29"/>
      <c r="R96" s="29"/>
      <c r="S96" s="29"/>
      <c r="T96" s="29"/>
      <c r="U96" s="15"/>
      <c r="V96" s="128"/>
      <c r="W96" s="154"/>
      <c r="X96" s="32"/>
      <c r="Y96" s="33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1:35" ht="15" customHeight="1" x14ac:dyDescent="0.25">
      <c r="B97" s="53">
        <v>35</v>
      </c>
      <c r="C97" s="96" t="s">
        <v>162</v>
      </c>
      <c r="D97" s="117" t="s">
        <v>117</v>
      </c>
      <c r="E97" s="121" t="s">
        <v>33</v>
      </c>
      <c r="F97" s="53">
        <v>0.1</v>
      </c>
      <c r="G97" s="124">
        <v>25.7</v>
      </c>
      <c r="H97" s="88">
        <f t="shared" si="1"/>
        <v>2.5700000000000003</v>
      </c>
      <c r="I97" s="86"/>
      <c r="M97" s="29"/>
      <c r="N97" s="29"/>
      <c r="O97" s="29"/>
      <c r="P97" s="29"/>
      <c r="Q97" s="29"/>
      <c r="R97" s="29"/>
      <c r="S97" s="29"/>
      <c r="T97" s="29"/>
      <c r="U97" s="45"/>
      <c r="V97" s="128"/>
      <c r="W97" s="29"/>
      <c r="X97" s="32"/>
      <c r="Y97" s="33"/>
      <c r="Z97" s="29"/>
      <c r="AA97" s="29"/>
      <c r="AB97" s="29"/>
      <c r="AC97" s="29"/>
      <c r="AD97" s="29"/>
      <c r="AE97" s="29"/>
      <c r="AF97" s="29"/>
      <c r="AG97" s="29"/>
      <c r="AH97" s="29"/>
      <c r="AI97" s="29"/>
    </row>
    <row r="98" spans="1:35" ht="15" x14ac:dyDescent="0.25">
      <c r="B98" s="53">
        <v>36</v>
      </c>
      <c r="C98" s="96" t="s">
        <v>162</v>
      </c>
      <c r="D98" s="117" t="s">
        <v>146</v>
      </c>
      <c r="E98" s="121" t="s">
        <v>33</v>
      </c>
      <c r="F98" s="53">
        <v>0.2</v>
      </c>
      <c r="G98" s="124">
        <v>25.7</v>
      </c>
      <c r="H98" s="88">
        <f t="shared" si="1"/>
        <v>5.1400000000000006</v>
      </c>
      <c r="I98" s="86"/>
      <c r="M98" s="29"/>
      <c r="N98" s="29"/>
      <c r="O98" s="29"/>
      <c r="P98" s="29"/>
      <c r="Q98" s="29"/>
      <c r="R98" s="29"/>
      <c r="S98" s="29"/>
      <c r="T98" s="29"/>
      <c r="U98" s="44"/>
      <c r="V98" s="128"/>
      <c r="W98" s="29"/>
      <c r="X98" s="29"/>
      <c r="Y98" s="33"/>
      <c r="Z98" s="29"/>
      <c r="AA98" s="29"/>
      <c r="AB98" s="29"/>
      <c r="AC98" s="29"/>
      <c r="AD98" s="29"/>
      <c r="AE98" s="29"/>
      <c r="AF98" s="29"/>
      <c r="AG98" s="29"/>
      <c r="AH98" s="29"/>
      <c r="AI98" s="29"/>
    </row>
    <row r="99" spans="1:35" ht="15" x14ac:dyDescent="0.25">
      <c r="B99" s="53"/>
      <c r="C99" s="46"/>
      <c r="D99" s="47" t="s">
        <v>10</v>
      </c>
      <c r="E99" s="46"/>
      <c r="F99" s="146">
        <f>SUM(F63:F98)</f>
        <v>10.200000000000001</v>
      </c>
      <c r="G99" s="63"/>
      <c r="H99" s="61">
        <f>+ROUND(SUM(H63:H98),2)</f>
        <v>262.14</v>
      </c>
      <c r="I99" s="23"/>
      <c r="M99" s="29"/>
      <c r="N99" s="29"/>
      <c r="O99" s="29"/>
      <c r="P99" s="29"/>
      <c r="Q99" s="29"/>
      <c r="R99" s="29"/>
      <c r="S99" s="29"/>
      <c r="T99" s="29"/>
      <c r="U99" s="157"/>
      <c r="V99" s="128"/>
      <c r="W99" s="29"/>
      <c r="X99" s="32"/>
      <c r="Y99" s="33"/>
      <c r="Z99" s="29"/>
      <c r="AA99" s="29"/>
      <c r="AB99" s="29"/>
      <c r="AC99" s="29"/>
      <c r="AD99" s="29"/>
      <c r="AE99" s="29"/>
      <c r="AF99" s="29"/>
      <c r="AG99" s="29"/>
      <c r="AH99" s="29"/>
      <c r="AI99" s="29"/>
    </row>
    <row r="100" spans="1:35" s="145" customFormat="1" ht="15" x14ac:dyDescent="0.25">
      <c r="A100" s="2"/>
      <c r="B100" s="95"/>
      <c r="C100" s="46"/>
      <c r="D100" s="1"/>
      <c r="E100" s="46"/>
      <c r="F100" s="49"/>
      <c r="G100" s="63"/>
      <c r="H100" s="97"/>
      <c r="I100" s="23"/>
      <c r="M100" s="29"/>
      <c r="N100" s="29"/>
      <c r="O100" s="29"/>
      <c r="P100" s="29"/>
      <c r="Q100" s="29"/>
      <c r="R100" s="29"/>
      <c r="S100" s="29"/>
      <c r="T100" s="29"/>
      <c r="U100" s="157"/>
      <c r="V100" s="128"/>
      <c r="W100" s="29"/>
      <c r="X100" s="32"/>
      <c r="Y100" s="33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</row>
    <row r="101" spans="1:35" s="145" customFormat="1" ht="15" x14ac:dyDescent="0.25">
      <c r="A101" s="2"/>
      <c r="B101" s="95"/>
      <c r="C101" s="46"/>
      <c r="D101" s="120" t="s">
        <v>48</v>
      </c>
      <c r="E101" s="46"/>
      <c r="F101" s="123"/>
      <c r="G101" s="124"/>
      <c r="H101" s="88"/>
      <c r="I101" s="23"/>
      <c r="M101" s="29"/>
      <c r="N101" s="29"/>
      <c r="O101" s="29"/>
      <c r="P101" s="29"/>
      <c r="Q101" s="29"/>
      <c r="R101" s="29"/>
      <c r="S101" s="29"/>
      <c r="T101" s="29"/>
      <c r="U101" s="157"/>
      <c r="V101" s="128"/>
      <c r="W101" s="29"/>
      <c r="X101" s="32"/>
      <c r="Y101" s="33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</row>
    <row r="102" spans="1:35" s="145" customFormat="1" ht="15" x14ac:dyDescent="0.25">
      <c r="A102" s="2"/>
      <c r="B102" s="95">
        <v>1</v>
      </c>
      <c r="C102" s="116" t="s">
        <v>55</v>
      </c>
      <c r="D102" s="117" t="s">
        <v>77</v>
      </c>
      <c r="E102" s="121" t="s">
        <v>33</v>
      </c>
      <c r="F102" s="122">
        <v>0.2</v>
      </c>
      <c r="G102" s="129">
        <v>6.22</v>
      </c>
      <c r="H102" s="98">
        <f>+F102*G102</f>
        <v>1.244</v>
      </c>
      <c r="I102" s="39"/>
      <c r="M102" s="29"/>
      <c r="N102" s="29"/>
      <c r="O102" s="29"/>
      <c r="P102" s="29"/>
      <c r="Q102" s="29"/>
      <c r="R102" s="29"/>
      <c r="S102" s="29"/>
      <c r="T102" s="29"/>
      <c r="U102" s="157"/>
      <c r="V102" s="128"/>
      <c r="W102" s="29"/>
      <c r="X102" s="32"/>
      <c r="Y102" s="33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</row>
    <row r="103" spans="1:35" s="145" customFormat="1" ht="15" x14ac:dyDescent="0.25">
      <c r="A103" s="2"/>
      <c r="B103" s="95">
        <v>2</v>
      </c>
      <c r="C103" s="116" t="s">
        <v>65</v>
      </c>
      <c r="D103" s="117" t="s">
        <v>78</v>
      </c>
      <c r="E103" s="121" t="s">
        <v>33</v>
      </c>
      <c r="F103" s="122">
        <v>0.1</v>
      </c>
      <c r="G103" s="129">
        <v>6.2210000000000001</v>
      </c>
      <c r="H103" s="98">
        <f t="shared" ref="H103:H104" si="5">+F103*G103</f>
        <v>0.6221000000000001</v>
      </c>
      <c r="I103" s="39"/>
      <c r="M103" s="29"/>
      <c r="N103" s="29"/>
      <c r="O103" s="29"/>
      <c r="P103" s="29"/>
      <c r="Q103" s="29"/>
      <c r="R103" s="29"/>
      <c r="S103" s="29"/>
      <c r="T103" s="29"/>
      <c r="U103" s="157"/>
      <c r="V103" s="128"/>
      <c r="W103" s="29"/>
      <c r="X103" s="32"/>
      <c r="Y103" s="33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</row>
    <row r="104" spans="1:35" s="145" customFormat="1" ht="15" x14ac:dyDescent="0.25">
      <c r="A104" s="2"/>
      <c r="B104" s="95">
        <v>3</v>
      </c>
      <c r="C104" s="116" t="s">
        <v>65</v>
      </c>
      <c r="D104" s="117" t="s">
        <v>79</v>
      </c>
      <c r="E104" s="121" t="s">
        <v>33</v>
      </c>
      <c r="F104" s="122">
        <v>0.1</v>
      </c>
      <c r="G104" s="129">
        <v>6.22</v>
      </c>
      <c r="H104" s="98">
        <f t="shared" si="5"/>
        <v>0.622</v>
      </c>
      <c r="I104" s="39"/>
      <c r="M104" s="29"/>
      <c r="N104" s="29"/>
      <c r="O104" s="29"/>
      <c r="P104" s="29"/>
      <c r="Q104" s="29"/>
      <c r="R104" s="29"/>
      <c r="S104" s="29"/>
      <c r="T104" s="29"/>
      <c r="U104" s="157"/>
      <c r="V104" s="128"/>
      <c r="W104" s="29"/>
      <c r="X104" s="32"/>
      <c r="Y104" s="33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</row>
    <row r="105" spans="1:35" s="145" customFormat="1" ht="15" x14ac:dyDescent="0.25">
      <c r="A105" s="2"/>
      <c r="B105" s="53"/>
      <c r="C105" s="46"/>
      <c r="D105" s="119" t="s">
        <v>10</v>
      </c>
      <c r="E105" s="46"/>
      <c r="F105" s="99">
        <f>SUM(F102:F104)</f>
        <v>0.4</v>
      </c>
      <c r="G105" s="50"/>
      <c r="H105" s="61">
        <f>+ROUND(SUM(H102:H104),2)</f>
        <v>2.4900000000000002</v>
      </c>
      <c r="I105" s="23"/>
      <c r="M105" s="29"/>
      <c r="N105" s="29"/>
      <c r="O105" s="29"/>
      <c r="P105" s="29"/>
      <c r="Q105" s="29"/>
      <c r="R105" s="29"/>
      <c r="S105" s="29"/>
      <c r="T105" s="29"/>
      <c r="U105" s="157"/>
      <c r="V105" s="128"/>
      <c r="W105" s="29"/>
      <c r="X105" s="32"/>
      <c r="Y105" s="33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</row>
    <row r="106" spans="1:35" s="145" customFormat="1" ht="15" x14ac:dyDescent="0.25">
      <c r="A106" s="2"/>
      <c r="B106" s="53"/>
      <c r="C106" s="46"/>
      <c r="D106" s="47"/>
      <c r="E106" s="48"/>
      <c r="F106" s="49"/>
      <c r="G106" s="50"/>
      <c r="H106" s="51"/>
      <c r="I106" s="23"/>
      <c r="M106" s="29"/>
      <c r="N106" s="29"/>
      <c r="O106" s="29"/>
      <c r="P106" s="29"/>
      <c r="Q106" s="29"/>
      <c r="R106" s="29"/>
      <c r="S106" s="29"/>
      <c r="T106" s="29"/>
      <c r="U106" s="157"/>
      <c r="V106" s="128"/>
      <c r="W106" s="29"/>
      <c r="X106" s="32"/>
      <c r="Y106" s="33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</row>
    <row r="107" spans="1:35" ht="15" x14ac:dyDescent="0.25">
      <c r="B107" s="53"/>
      <c r="C107" s="46"/>
      <c r="D107" s="52" t="s">
        <v>46</v>
      </c>
      <c r="E107" s="48"/>
      <c r="F107" s="49"/>
      <c r="G107" s="50"/>
      <c r="H107" s="51"/>
      <c r="I107" s="23"/>
      <c r="M107" s="29"/>
      <c r="N107" s="29"/>
      <c r="O107" s="29"/>
      <c r="P107" s="29"/>
      <c r="Q107" s="29"/>
      <c r="R107" s="29"/>
      <c r="S107" s="29"/>
      <c r="T107" s="29"/>
      <c r="U107" s="157"/>
      <c r="V107" s="128"/>
      <c r="W107" s="29"/>
      <c r="X107" s="32"/>
      <c r="Y107" s="33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</row>
    <row r="108" spans="1:35" ht="15" x14ac:dyDescent="0.25">
      <c r="B108" s="53"/>
      <c r="C108" s="53" t="s">
        <v>25</v>
      </c>
      <c r="D108" s="24"/>
      <c r="E108" s="48"/>
      <c r="F108" s="54"/>
      <c r="G108" s="50"/>
      <c r="H108" s="51"/>
      <c r="I108" s="23"/>
      <c r="M108" s="29"/>
      <c r="N108" s="29"/>
      <c r="O108" s="29"/>
      <c r="P108" s="29"/>
      <c r="Q108" s="29"/>
      <c r="R108" s="29"/>
      <c r="S108" s="29"/>
      <c r="T108" s="29"/>
      <c r="U108" s="157"/>
      <c r="V108" s="128"/>
      <c r="W108" s="29"/>
      <c r="X108" s="32"/>
      <c r="Y108" s="33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5" ht="15" x14ac:dyDescent="0.25">
      <c r="B109" s="53">
        <v>1</v>
      </c>
      <c r="C109" s="55" t="s">
        <v>32</v>
      </c>
      <c r="D109" s="56" t="s">
        <v>69</v>
      </c>
      <c r="E109" s="48" t="s">
        <v>8</v>
      </c>
      <c r="F109" s="28">
        <v>1</v>
      </c>
      <c r="G109" s="57">
        <v>41.99</v>
      </c>
      <c r="H109" s="58">
        <f t="shared" ref="H109:H114" si="6">+ROUND(F109*G109,2)</f>
        <v>41.99</v>
      </c>
      <c r="I109" s="23"/>
      <c r="M109" s="29"/>
      <c r="N109" s="29"/>
      <c r="O109" s="29"/>
      <c r="P109" s="29"/>
      <c r="Q109" s="29"/>
      <c r="R109" s="29"/>
      <c r="S109" s="29"/>
      <c r="T109" s="29"/>
      <c r="U109" s="157"/>
      <c r="V109" s="128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</row>
    <row r="110" spans="1:35" ht="15" x14ac:dyDescent="0.25">
      <c r="B110" s="53">
        <v>2</v>
      </c>
      <c r="C110" s="55" t="s">
        <v>32</v>
      </c>
      <c r="D110" s="56" t="s">
        <v>70</v>
      </c>
      <c r="E110" s="48" t="s">
        <v>8</v>
      </c>
      <c r="F110" s="28">
        <v>1</v>
      </c>
      <c r="G110" s="57">
        <v>41.99</v>
      </c>
      <c r="H110" s="58">
        <f t="shared" si="6"/>
        <v>41.99</v>
      </c>
      <c r="I110" s="23"/>
      <c r="M110" s="29"/>
      <c r="N110" s="29"/>
      <c r="O110" s="29"/>
      <c r="P110" s="29"/>
      <c r="Q110" s="29"/>
      <c r="R110" s="29"/>
      <c r="S110" s="29"/>
      <c r="T110" s="29"/>
      <c r="U110" s="157"/>
      <c r="V110" s="128"/>
      <c r="W110" s="29"/>
      <c r="X110" s="32"/>
      <c r="Y110" s="29"/>
      <c r="Z110" s="37"/>
      <c r="AA110" s="36"/>
      <c r="AB110" s="29"/>
      <c r="AC110" s="29"/>
      <c r="AD110" s="29"/>
      <c r="AE110" s="29"/>
      <c r="AF110" s="29"/>
      <c r="AG110" s="29"/>
      <c r="AH110" s="29"/>
      <c r="AI110" s="29"/>
    </row>
    <row r="111" spans="1:35" ht="15" x14ac:dyDescent="0.25">
      <c r="B111" s="53">
        <v>3</v>
      </c>
      <c r="C111" s="55" t="s">
        <v>32</v>
      </c>
      <c r="D111" s="56" t="s">
        <v>71</v>
      </c>
      <c r="E111" s="48" t="s">
        <v>8</v>
      </c>
      <c r="F111" s="28">
        <v>1</v>
      </c>
      <c r="G111" s="57">
        <v>41.99</v>
      </c>
      <c r="H111" s="58">
        <f t="shared" si="6"/>
        <v>41.99</v>
      </c>
      <c r="I111" s="23"/>
      <c r="M111" s="29"/>
      <c r="N111" s="29"/>
      <c r="O111" s="29"/>
      <c r="P111" s="29"/>
      <c r="Q111" s="29"/>
      <c r="R111" s="29"/>
      <c r="S111" s="29"/>
      <c r="T111" s="29"/>
      <c r="U111" s="44"/>
      <c r="V111" s="128"/>
      <c r="W111" s="154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</row>
    <row r="112" spans="1:35" ht="15" x14ac:dyDescent="0.25">
      <c r="B112" s="53">
        <v>4</v>
      </c>
      <c r="C112" s="55" t="s">
        <v>32</v>
      </c>
      <c r="D112" s="56" t="s">
        <v>72</v>
      </c>
      <c r="E112" s="48" t="s">
        <v>8</v>
      </c>
      <c r="F112" s="28">
        <v>1</v>
      </c>
      <c r="G112" s="57">
        <v>41.99</v>
      </c>
      <c r="H112" s="58">
        <f t="shared" si="6"/>
        <v>41.99</v>
      </c>
      <c r="I112" s="23"/>
      <c r="M112" s="29"/>
      <c r="N112" s="29"/>
      <c r="O112" s="29"/>
      <c r="P112" s="29"/>
      <c r="Q112" s="29"/>
      <c r="R112" s="29"/>
      <c r="S112" s="29"/>
      <c r="T112" s="29"/>
      <c r="U112" s="44"/>
      <c r="V112" s="128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</row>
    <row r="113" spans="1:35" ht="15" x14ac:dyDescent="0.25">
      <c r="B113" s="53">
        <v>5</v>
      </c>
      <c r="C113" s="55" t="s">
        <v>32</v>
      </c>
      <c r="D113" s="56" t="s">
        <v>73</v>
      </c>
      <c r="E113" s="48" t="s">
        <v>8</v>
      </c>
      <c r="F113" s="28">
        <v>1</v>
      </c>
      <c r="G113" s="57">
        <v>41.99</v>
      </c>
      <c r="H113" s="58">
        <f t="shared" si="6"/>
        <v>41.99</v>
      </c>
      <c r="I113" s="23"/>
      <c r="M113" s="29"/>
      <c r="N113" s="29"/>
      <c r="O113" s="29"/>
      <c r="P113" s="29"/>
      <c r="Q113" s="29"/>
      <c r="R113" s="29"/>
      <c r="S113" s="29"/>
      <c r="T113" s="29"/>
      <c r="U113" s="157"/>
      <c r="V113" s="128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</row>
    <row r="114" spans="1:35" ht="15" x14ac:dyDescent="0.25">
      <c r="B114" s="53">
        <v>6</v>
      </c>
      <c r="C114" s="55" t="s">
        <v>32</v>
      </c>
      <c r="D114" s="56" t="s">
        <v>74</v>
      </c>
      <c r="E114" s="48" t="s">
        <v>8</v>
      </c>
      <c r="F114" s="28">
        <v>1</v>
      </c>
      <c r="G114" s="57">
        <v>41.99</v>
      </c>
      <c r="H114" s="58">
        <f t="shared" si="6"/>
        <v>41.99</v>
      </c>
      <c r="I114" s="23"/>
      <c r="M114" s="29"/>
      <c r="N114" s="29"/>
      <c r="O114" s="29"/>
      <c r="P114" s="29"/>
      <c r="Q114" s="29"/>
      <c r="R114" s="29"/>
      <c r="S114" s="29"/>
      <c r="T114" s="29"/>
      <c r="U114" s="158"/>
      <c r="V114" s="128"/>
      <c r="W114" s="15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</row>
    <row r="115" spans="1:35" ht="15" x14ac:dyDescent="0.25">
      <c r="B115" s="53"/>
      <c r="C115" s="53"/>
      <c r="D115" s="47" t="s">
        <v>10</v>
      </c>
      <c r="E115" s="48"/>
      <c r="F115" s="59">
        <f>SUM(F109:F114)</f>
        <v>6</v>
      </c>
      <c r="G115" s="60"/>
      <c r="H115" s="61">
        <f>+ROUND(SUM(H109:H114),2)</f>
        <v>251.94</v>
      </c>
      <c r="I115" s="23"/>
      <c r="M115" s="29"/>
      <c r="N115" s="29"/>
      <c r="O115" s="29"/>
      <c r="P115" s="29"/>
      <c r="Q115" s="29"/>
      <c r="R115" s="29"/>
      <c r="S115" s="29"/>
      <c r="T115" s="29"/>
      <c r="U115" s="158"/>
      <c r="V115" s="128"/>
      <c r="W115" s="36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</row>
    <row r="116" spans="1:35" ht="15" x14ac:dyDescent="0.25">
      <c r="B116" s="53"/>
      <c r="C116" s="53"/>
      <c r="D116" s="47"/>
      <c r="E116" s="53"/>
      <c r="F116" s="62"/>
      <c r="G116" s="60"/>
      <c r="H116" s="63"/>
      <c r="I116" s="23"/>
      <c r="M116" s="29"/>
      <c r="N116" s="29"/>
      <c r="O116" s="29"/>
      <c r="P116" s="29"/>
      <c r="Q116" s="29"/>
      <c r="R116" s="29"/>
      <c r="S116" s="29"/>
      <c r="T116" s="29"/>
      <c r="U116" s="158"/>
      <c r="V116" s="128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</row>
    <row r="117" spans="1:35" ht="15" x14ac:dyDescent="0.25">
      <c r="B117" s="100"/>
      <c r="C117" s="64" t="s">
        <v>24</v>
      </c>
      <c r="D117" s="65" t="s">
        <v>44</v>
      </c>
      <c r="E117" s="48"/>
      <c r="F117" s="62"/>
      <c r="G117" s="60"/>
      <c r="H117" s="63"/>
      <c r="I117" s="23"/>
      <c r="M117" s="29"/>
      <c r="N117" s="29"/>
      <c r="O117" s="29"/>
      <c r="P117" s="29"/>
      <c r="Q117" s="29"/>
      <c r="R117" s="29"/>
      <c r="S117" s="29"/>
      <c r="T117" s="29"/>
      <c r="U117" s="44"/>
      <c r="V117" s="128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</row>
    <row r="118" spans="1:35" ht="15" x14ac:dyDescent="0.25">
      <c r="B118" s="100">
        <v>1</v>
      </c>
      <c r="C118" s="66" t="s">
        <v>51</v>
      </c>
      <c r="D118" s="56" t="s">
        <v>106</v>
      </c>
      <c r="E118" s="48" t="s">
        <v>8</v>
      </c>
      <c r="F118" s="11">
        <v>1</v>
      </c>
      <c r="G118" s="138">
        <v>17.077999999999999</v>
      </c>
      <c r="H118" s="58">
        <f>SUM(F118*G118)</f>
        <v>17.077999999999999</v>
      </c>
      <c r="I118" s="23"/>
      <c r="M118" s="29"/>
      <c r="N118" s="29"/>
      <c r="O118" s="29"/>
      <c r="P118" s="29"/>
      <c r="Q118" s="29"/>
      <c r="R118" s="29"/>
      <c r="S118" s="29"/>
      <c r="T118" s="29"/>
      <c r="U118" s="15"/>
      <c r="V118" s="128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</row>
    <row r="119" spans="1:35" ht="15" x14ac:dyDescent="0.25">
      <c r="B119" s="100">
        <v>2</v>
      </c>
      <c r="C119" s="66" t="s">
        <v>51</v>
      </c>
      <c r="D119" s="56" t="s">
        <v>107</v>
      </c>
      <c r="E119" s="48" t="s">
        <v>8</v>
      </c>
      <c r="F119" s="11">
        <v>1</v>
      </c>
      <c r="G119" s="138">
        <v>17.077999999999999</v>
      </c>
      <c r="H119" s="58">
        <f t="shared" ref="H119:H127" si="7">SUM(F119*G119)</f>
        <v>17.077999999999999</v>
      </c>
      <c r="I119" s="23"/>
      <c r="M119" s="29"/>
      <c r="N119" s="29"/>
      <c r="O119" s="29"/>
      <c r="P119" s="29"/>
      <c r="Q119" s="29"/>
      <c r="R119" s="29"/>
      <c r="S119" s="29"/>
      <c r="T119" s="29"/>
      <c r="U119" s="157"/>
      <c r="V119" s="128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</row>
    <row r="120" spans="1:35" ht="16.5" customHeight="1" x14ac:dyDescent="0.25">
      <c r="A120" s="145"/>
      <c r="B120" s="100">
        <v>3</v>
      </c>
      <c r="C120" s="66" t="s">
        <v>51</v>
      </c>
      <c r="D120" s="56" t="s">
        <v>108</v>
      </c>
      <c r="E120" s="48" t="s">
        <v>8</v>
      </c>
      <c r="F120" s="11">
        <v>1</v>
      </c>
      <c r="G120" s="138">
        <v>17.077999999999999</v>
      </c>
      <c r="H120" s="58">
        <f t="shared" si="7"/>
        <v>17.077999999999999</v>
      </c>
      <c r="I120" s="23"/>
      <c r="M120" s="29"/>
      <c r="N120" s="29"/>
      <c r="O120" s="29"/>
      <c r="P120" s="29"/>
      <c r="Q120" s="29"/>
      <c r="R120" s="29"/>
      <c r="S120" s="29"/>
      <c r="T120" s="29"/>
      <c r="U120" s="158"/>
      <c r="V120" s="128"/>
      <c r="W120" s="160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</row>
    <row r="121" spans="1:35" ht="15" x14ac:dyDescent="0.25">
      <c r="A121" s="145"/>
      <c r="B121" s="100">
        <v>4</v>
      </c>
      <c r="C121" s="66" t="s">
        <v>51</v>
      </c>
      <c r="D121" s="56" t="s">
        <v>109</v>
      </c>
      <c r="E121" s="48" t="s">
        <v>8</v>
      </c>
      <c r="F121" s="11">
        <v>1</v>
      </c>
      <c r="G121" s="138">
        <v>17.077999999999999</v>
      </c>
      <c r="H121" s="58">
        <f t="shared" si="7"/>
        <v>17.077999999999999</v>
      </c>
      <c r="I121" s="23"/>
      <c r="M121" s="29"/>
      <c r="N121" s="29"/>
      <c r="O121" s="29"/>
      <c r="P121" s="29"/>
      <c r="Q121" s="29"/>
      <c r="R121" s="29"/>
      <c r="S121" s="29"/>
      <c r="T121" s="29"/>
      <c r="U121" s="158"/>
      <c r="V121" s="161"/>
      <c r="W121" s="162"/>
      <c r="X121" s="35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</row>
    <row r="122" spans="1:35" ht="15" x14ac:dyDescent="0.25">
      <c r="A122" s="145"/>
      <c r="B122" s="100">
        <v>5</v>
      </c>
      <c r="C122" s="66" t="s">
        <v>51</v>
      </c>
      <c r="D122" s="56" t="s">
        <v>110</v>
      </c>
      <c r="E122" s="48" t="s">
        <v>8</v>
      </c>
      <c r="F122" s="11">
        <v>1</v>
      </c>
      <c r="G122" s="138">
        <v>17.077999999999999</v>
      </c>
      <c r="H122" s="58">
        <f t="shared" si="7"/>
        <v>17.077999999999999</v>
      </c>
      <c r="I122" s="23"/>
      <c r="M122" s="29"/>
      <c r="N122" s="29"/>
      <c r="O122" s="29"/>
      <c r="P122" s="29"/>
      <c r="Q122" s="29"/>
      <c r="R122" s="29"/>
      <c r="S122" s="29"/>
      <c r="T122" s="29"/>
      <c r="U122" s="44"/>
      <c r="V122" s="128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</row>
    <row r="123" spans="1:35" ht="17.25" customHeight="1" x14ac:dyDescent="0.25">
      <c r="A123" s="145"/>
      <c r="B123" s="100">
        <v>6</v>
      </c>
      <c r="C123" s="66" t="s">
        <v>51</v>
      </c>
      <c r="D123" s="56" t="s">
        <v>111</v>
      </c>
      <c r="E123" s="48" t="s">
        <v>8</v>
      </c>
      <c r="F123" s="11">
        <v>1</v>
      </c>
      <c r="G123" s="138">
        <v>17.077999999999999</v>
      </c>
      <c r="H123" s="58">
        <f>SUM(F126*G123)</f>
        <v>17.077999999999999</v>
      </c>
      <c r="I123" s="23"/>
      <c r="M123" s="29"/>
      <c r="N123" s="29"/>
      <c r="O123" s="29"/>
      <c r="P123" s="29"/>
      <c r="Q123" s="29"/>
      <c r="R123" s="29"/>
      <c r="S123" s="29"/>
      <c r="T123" s="29"/>
      <c r="U123" s="15"/>
      <c r="V123" s="128"/>
      <c r="W123" s="162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</row>
    <row r="124" spans="1:35" ht="15.75" customHeight="1" x14ac:dyDescent="0.25">
      <c r="A124" s="145"/>
      <c r="B124" s="100">
        <v>7</v>
      </c>
      <c r="C124" s="66" t="s">
        <v>51</v>
      </c>
      <c r="D124" s="56" t="s">
        <v>112</v>
      </c>
      <c r="E124" s="48" t="s">
        <v>8</v>
      </c>
      <c r="F124" s="11">
        <v>1</v>
      </c>
      <c r="G124" s="138">
        <v>17.077999999999999</v>
      </c>
      <c r="H124" s="58">
        <f t="shared" ref="H124:H125" si="8">SUM(F127*G124)</f>
        <v>17.077999999999999</v>
      </c>
      <c r="I124" s="23"/>
      <c r="M124" s="29"/>
      <c r="N124" s="29"/>
      <c r="O124" s="29"/>
      <c r="P124" s="29"/>
      <c r="Q124" s="29"/>
      <c r="R124" s="29"/>
      <c r="S124" s="29"/>
      <c r="T124" s="29"/>
      <c r="U124" s="15"/>
      <c r="V124" s="128"/>
      <c r="W124" s="41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</row>
    <row r="125" spans="1:35" ht="15" x14ac:dyDescent="0.25">
      <c r="A125" s="145"/>
      <c r="B125" s="100">
        <v>8</v>
      </c>
      <c r="C125" s="66" t="s">
        <v>51</v>
      </c>
      <c r="D125" s="56" t="s">
        <v>113</v>
      </c>
      <c r="E125" s="48" t="s">
        <v>8</v>
      </c>
      <c r="F125" s="11">
        <v>1</v>
      </c>
      <c r="G125" s="138">
        <v>17.077999999999999</v>
      </c>
      <c r="H125" s="58">
        <f t="shared" si="8"/>
        <v>17.077999999999999</v>
      </c>
      <c r="I125" s="23"/>
      <c r="M125" s="29"/>
      <c r="N125" s="29"/>
      <c r="O125" s="29"/>
      <c r="P125" s="29"/>
      <c r="Q125" s="29"/>
      <c r="R125" s="29"/>
      <c r="S125" s="29"/>
      <c r="T125" s="29"/>
      <c r="U125" s="15"/>
      <c r="V125" s="128"/>
      <c r="W125" s="36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</row>
    <row r="126" spans="1:35" ht="15" x14ac:dyDescent="0.25">
      <c r="A126" s="145"/>
      <c r="B126" s="100">
        <v>9</v>
      </c>
      <c r="C126" s="66" t="s">
        <v>51</v>
      </c>
      <c r="D126" s="56" t="s">
        <v>114</v>
      </c>
      <c r="E126" s="53" t="s">
        <v>8</v>
      </c>
      <c r="F126" s="11">
        <v>1</v>
      </c>
      <c r="G126" s="138">
        <v>17.077999999999999</v>
      </c>
      <c r="H126" s="58">
        <f>SUM(F126*G126)</f>
        <v>17.077999999999999</v>
      </c>
      <c r="I126" s="23"/>
      <c r="M126" s="29"/>
      <c r="N126" s="29"/>
      <c r="O126" s="29"/>
      <c r="P126" s="29"/>
      <c r="Q126" s="29"/>
      <c r="R126" s="29"/>
      <c r="S126" s="29"/>
      <c r="T126" s="29"/>
      <c r="U126" s="158"/>
      <c r="V126" s="128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</row>
    <row r="127" spans="1:35" ht="15" x14ac:dyDescent="0.25">
      <c r="B127" s="100">
        <v>10</v>
      </c>
      <c r="C127" s="66" t="s">
        <v>51</v>
      </c>
      <c r="D127" s="69" t="s">
        <v>115</v>
      </c>
      <c r="E127" s="53" t="s">
        <v>8</v>
      </c>
      <c r="F127" s="11">
        <v>1</v>
      </c>
      <c r="G127" s="138">
        <v>17.077999999999999</v>
      </c>
      <c r="H127" s="58">
        <f t="shared" si="7"/>
        <v>17.077999999999999</v>
      </c>
      <c r="I127" s="23"/>
      <c r="M127" s="29"/>
      <c r="N127" s="29"/>
      <c r="O127" s="29"/>
      <c r="P127" s="29"/>
      <c r="Q127" s="29"/>
      <c r="R127" s="29"/>
      <c r="S127" s="29"/>
      <c r="T127" s="29"/>
      <c r="U127" s="29"/>
      <c r="V127" s="128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</row>
    <row r="128" spans="1:35" ht="15" x14ac:dyDescent="0.25">
      <c r="B128" s="100">
        <v>11</v>
      </c>
      <c r="C128" s="66" t="s">
        <v>51</v>
      </c>
      <c r="D128" s="69" t="s">
        <v>116</v>
      </c>
      <c r="E128" s="53" t="s">
        <v>8</v>
      </c>
      <c r="F128" s="11">
        <v>1</v>
      </c>
      <c r="G128" s="138">
        <v>17.077999999999999</v>
      </c>
      <c r="H128" s="58">
        <f>SUM(F128*G128)</f>
        <v>17.077999999999999</v>
      </c>
      <c r="I128" s="23"/>
      <c r="M128" s="29"/>
      <c r="N128" s="29"/>
      <c r="O128" s="29"/>
      <c r="P128" s="29"/>
      <c r="Q128" s="29"/>
      <c r="R128" s="29"/>
      <c r="S128" s="29"/>
      <c r="T128" s="29"/>
      <c r="U128" s="29"/>
      <c r="V128" s="128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</row>
    <row r="129" spans="1:35" ht="15" x14ac:dyDescent="0.25">
      <c r="B129" s="100"/>
      <c r="C129" s="53"/>
      <c r="D129" s="67" t="s">
        <v>10</v>
      </c>
      <c r="E129" s="48"/>
      <c r="F129" s="59">
        <f>SUM(F118:F128)</f>
        <v>11</v>
      </c>
      <c r="G129" s="60"/>
      <c r="H129" s="61">
        <f>+ROUND(SUM(H118:H128),2)</f>
        <v>187.86</v>
      </c>
      <c r="I129" s="23"/>
      <c r="M129" s="29"/>
      <c r="N129" s="29"/>
      <c r="O129" s="29"/>
      <c r="P129" s="29"/>
      <c r="Q129" s="29"/>
      <c r="R129" s="29"/>
      <c r="S129" s="29"/>
      <c r="T129" s="29"/>
      <c r="U129" s="158"/>
      <c r="V129" s="128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</row>
    <row r="130" spans="1:35" ht="15" x14ac:dyDescent="0.25">
      <c r="B130" s="100"/>
      <c r="C130" s="53"/>
      <c r="D130" s="67"/>
      <c r="E130" s="48"/>
      <c r="F130" s="62"/>
      <c r="G130" s="60"/>
      <c r="H130" s="63"/>
      <c r="I130" s="23"/>
      <c r="M130" s="29"/>
      <c r="N130" s="29"/>
      <c r="O130" s="29"/>
      <c r="P130" s="29"/>
      <c r="Q130" s="29"/>
      <c r="R130" s="29"/>
      <c r="S130" s="29"/>
      <c r="T130" s="29"/>
      <c r="U130" s="158"/>
      <c r="V130" s="128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</row>
    <row r="131" spans="1:35" s="126" customFormat="1" ht="15" x14ac:dyDescent="0.25">
      <c r="A131" s="2"/>
      <c r="B131" s="100"/>
      <c r="C131" s="64" t="s">
        <v>24</v>
      </c>
      <c r="D131" s="52" t="s">
        <v>23</v>
      </c>
      <c r="E131" s="53"/>
      <c r="F131" s="68"/>
      <c r="G131" s="69"/>
      <c r="H131" s="70"/>
      <c r="I131" s="23"/>
      <c r="M131" s="29"/>
      <c r="N131" s="29"/>
      <c r="O131" s="29"/>
      <c r="P131" s="29"/>
      <c r="Q131" s="29"/>
      <c r="R131" s="29"/>
      <c r="S131" s="29"/>
      <c r="T131" s="29"/>
      <c r="U131" s="158"/>
      <c r="V131" s="128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</row>
    <row r="132" spans="1:35" s="126" customFormat="1" ht="15" x14ac:dyDescent="0.25">
      <c r="A132" s="2"/>
      <c r="B132" s="100"/>
      <c r="C132" s="53" t="s">
        <v>25</v>
      </c>
      <c r="D132" s="71"/>
      <c r="E132" s="53"/>
      <c r="F132" s="72"/>
      <c r="G132" s="73"/>
      <c r="H132" s="73"/>
      <c r="I132" s="23"/>
      <c r="M132" s="29"/>
      <c r="N132" s="29"/>
      <c r="O132" s="29"/>
      <c r="P132" s="29"/>
      <c r="Q132" s="29"/>
      <c r="R132" s="29"/>
      <c r="S132" s="29"/>
      <c r="T132" s="29"/>
      <c r="U132" s="158"/>
      <c r="V132" s="128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</row>
    <row r="133" spans="1:35" ht="15" x14ac:dyDescent="0.25">
      <c r="B133" s="100">
        <v>1</v>
      </c>
      <c r="C133" s="66" t="s">
        <v>52</v>
      </c>
      <c r="D133" s="56" t="s">
        <v>158</v>
      </c>
      <c r="E133" s="48" t="s">
        <v>8</v>
      </c>
      <c r="F133" s="28">
        <v>1</v>
      </c>
      <c r="G133" s="74">
        <v>9.6300000000000008</v>
      </c>
      <c r="H133" s="75">
        <f>+ROUND(F133*G133,2)</f>
        <v>9.6300000000000008</v>
      </c>
      <c r="I133" s="23"/>
      <c r="M133" s="29"/>
      <c r="N133" s="29"/>
      <c r="O133" s="29"/>
      <c r="P133" s="29"/>
      <c r="Q133" s="29"/>
      <c r="R133" s="29"/>
      <c r="S133" s="29"/>
      <c r="T133" s="29"/>
      <c r="U133" s="158"/>
      <c r="V133" s="128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</row>
    <row r="134" spans="1:35" ht="15" x14ac:dyDescent="0.25">
      <c r="B134" s="100">
        <v>2</v>
      </c>
      <c r="C134" s="66" t="s">
        <v>52</v>
      </c>
      <c r="D134" s="56" t="s">
        <v>152</v>
      </c>
      <c r="E134" s="48" t="s">
        <v>8</v>
      </c>
      <c r="F134" s="28">
        <v>1</v>
      </c>
      <c r="G134" s="74">
        <v>9.6300000000000008</v>
      </c>
      <c r="H134" s="75">
        <f t="shared" ref="H134:H136" si="9">+ROUND(F134*G134,2)</f>
        <v>9.6300000000000008</v>
      </c>
      <c r="I134" s="23"/>
      <c r="M134" s="29"/>
      <c r="N134" s="29"/>
      <c r="O134" s="29"/>
      <c r="P134" s="29"/>
      <c r="Q134" s="29"/>
      <c r="R134" s="29"/>
      <c r="S134" s="29"/>
      <c r="T134" s="29"/>
      <c r="U134" s="158"/>
      <c r="V134" s="128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</row>
    <row r="135" spans="1:35" ht="15" x14ac:dyDescent="0.25">
      <c r="B135" s="100">
        <v>3</v>
      </c>
      <c r="C135" s="66" t="s">
        <v>52</v>
      </c>
      <c r="D135" s="56" t="s">
        <v>153</v>
      </c>
      <c r="E135" s="48" t="s">
        <v>8</v>
      </c>
      <c r="F135" s="28">
        <v>1</v>
      </c>
      <c r="G135" s="74">
        <v>9.6300000000000008</v>
      </c>
      <c r="H135" s="75">
        <f t="shared" si="9"/>
        <v>9.6300000000000008</v>
      </c>
      <c r="I135" s="23"/>
      <c r="M135" s="29"/>
      <c r="N135" s="29"/>
      <c r="O135" s="29"/>
      <c r="P135" s="29"/>
      <c r="Q135" s="29"/>
      <c r="R135" s="29"/>
      <c r="S135" s="29"/>
      <c r="T135" s="29"/>
      <c r="U135" s="158"/>
      <c r="V135" s="128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</row>
    <row r="136" spans="1:35" ht="15" x14ac:dyDescent="0.25">
      <c r="B136" s="100">
        <v>4</v>
      </c>
      <c r="C136" s="66" t="s">
        <v>52</v>
      </c>
      <c r="D136" s="56" t="s">
        <v>154</v>
      </c>
      <c r="E136" s="48" t="s">
        <v>8</v>
      </c>
      <c r="F136" s="28">
        <v>1</v>
      </c>
      <c r="G136" s="74">
        <v>9.6300000000000008</v>
      </c>
      <c r="H136" s="75">
        <f t="shared" si="9"/>
        <v>9.6300000000000008</v>
      </c>
      <c r="I136" s="23"/>
      <c r="M136" s="29"/>
      <c r="N136" s="29"/>
      <c r="O136" s="29"/>
      <c r="P136" s="29"/>
      <c r="Q136" s="29"/>
      <c r="R136" s="29"/>
      <c r="S136" s="29"/>
      <c r="T136" s="29"/>
      <c r="U136" s="158"/>
      <c r="V136" s="128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</row>
    <row r="137" spans="1:35" s="126" customFormat="1" ht="15" x14ac:dyDescent="0.25">
      <c r="A137" s="2"/>
      <c r="B137" s="100">
        <v>5</v>
      </c>
      <c r="C137" s="66" t="s">
        <v>52</v>
      </c>
      <c r="D137" s="56" t="s">
        <v>155</v>
      </c>
      <c r="E137" s="48" t="s">
        <v>8</v>
      </c>
      <c r="F137" s="28">
        <v>1</v>
      </c>
      <c r="G137" s="74">
        <v>9.6300000000000008</v>
      </c>
      <c r="H137" s="75">
        <f t="shared" ref="H137:H139" si="10">+ROUND(F137*G137,2)</f>
        <v>9.6300000000000008</v>
      </c>
      <c r="I137" s="23"/>
      <c r="M137" s="29"/>
      <c r="N137" s="29"/>
      <c r="O137" s="29"/>
      <c r="P137" s="29"/>
      <c r="Q137" s="29"/>
      <c r="R137" s="29"/>
      <c r="S137" s="29"/>
      <c r="T137" s="29"/>
      <c r="U137" s="158"/>
      <c r="V137" s="128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</row>
    <row r="138" spans="1:35" s="126" customFormat="1" ht="15" x14ac:dyDescent="0.25">
      <c r="A138" s="2"/>
      <c r="B138" s="100">
        <v>6</v>
      </c>
      <c r="C138" s="66" t="s">
        <v>52</v>
      </c>
      <c r="D138" s="56" t="s">
        <v>156</v>
      </c>
      <c r="E138" s="48" t="s">
        <v>8</v>
      </c>
      <c r="F138" s="28">
        <v>1</v>
      </c>
      <c r="G138" s="74">
        <v>9.6300000000000008</v>
      </c>
      <c r="H138" s="75">
        <f t="shared" si="10"/>
        <v>9.6300000000000008</v>
      </c>
      <c r="I138" s="23"/>
      <c r="M138" s="29"/>
      <c r="N138" s="29"/>
      <c r="O138" s="29"/>
      <c r="P138" s="29"/>
      <c r="Q138" s="29"/>
      <c r="R138" s="29"/>
      <c r="S138" s="29"/>
      <c r="T138" s="29"/>
      <c r="U138" s="158"/>
      <c r="V138" s="128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</row>
    <row r="139" spans="1:35" ht="15" x14ac:dyDescent="0.25">
      <c r="B139" s="100">
        <v>7</v>
      </c>
      <c r="C139" s="66" t="s">
        <v>52</v>
      </c>
      <c r="D139" s="56" t="s">
        <v>157</v>
      </c>
      <c r="E139" s="48" t="s">
        <v>8</v>
      </c>
      <c r="F139" s="28">
        <v>1</v>
      </c>
      <c r="G139" s="74">
        <v>9.6300000000000008</v>
      </c>
      <c r="H139" s="75">
        <f t="shared" si="10"/>
        <v>9.6300000000000008</v>
      </c>
      <c r="I139" s="23"/>
      <c r="M139" s="29"/>
      <c r="N139" s="29"/>
      <c r="O139" s="29"/>
      <c r="P139" s="29"/>
      <c r="Q139" s="29"/>
      <c r="R139" s="29"/>
      <c r="S139" s="29"/>
      <c r="T139" s="29"/>
      <c r="U139" s="158"/>
      <c r="V139" s="128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</row>
    <row r="140" spans="1:35" ht="15" x14ac:dyDescent="0.25">
      <c r="B140" s="69"/>
      <c r="C140" s="76"/>
      <c r="D140" s="47" t="s">
        <v>10</v>
      </c>
      <c r="E140" s="48"/>
      <c r="F140" s="77">
        <f>SUM(F133:F139)</f>
        <v>7</v>
      </c>
      <c r="G140" s="78"/>
      <c r="H140" s="61">
        <f>+ROUND(SUM(H133:H139),2)</f>
        <v>67.41</v>
      </c>
      <c r="I140" s="23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</row>
    <row r="141" spans="1:35" s="145" customFormat="1" ht="15" x14ac:dyDescent="0.25">
      <c r="B141" s="69"/>
      <c r="C141" s="76"/>
      <c r="D141" s="119"/>
      <c r="E141" s="53"/>
      <c r="F141" s="77"/>
      <c r="G141" s="78"/>
      <c r="H141" s="61"/>
      <c r="I141" s="23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</row>
    <row r="142" spans="1:35" ht="15" x14ac:dyDescent="0.25">
      <c r="B142" s="100"/>
      <c r="C142" s="46" t="s">
        <v>25</v>
      </c>
      <c r="D142" s="118" t="s">
        <v>161</v>
      </c>
      <c r="E142" s="53"/>
      <c r="F142" s="72"/>
      <c r="G142" s="73"/>
      <c r="H142" s="73"/>
      <c r="I142" s="23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</row>
    <row r="143" spans="1:35" ht="15" x14ac:dyDescent="0.25">
      <c r="B143" s="100">
        <v>1</v>
      </c>
      <c r="C143" s="66" t="s">
        <v>160</v>
      </c>
      <c r="D143" s="147" t="s">
        <v>159</v>
      </c>
      <c r="E143" s="53" t="s">
        <v>8</v>
      </c>
      <c r="F143" s="28">
        <v>1</v>
      </c>
      <c r="G143" s="148">
        <v>28.962</v>
      </c>
      <c r="H143" s="75">
        <f>+ROUND(F143*G143,2)</f>
        <v>28.96</v>
      </c>
      <c r="I143" s="23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</row>
    <row r="144" spans="1:35" ht="15" x14ac:dyDescent="0.25">
      <c r="B144" s="69"/>
      <c r="C144" s="76"/>
      <c r="D144" s="47" t="s">
        <v>10</v>
      </c>
      <c r="E144" s="48"/>
      <c r="F144" s="77">
        <f>SUM(F143:F143)</f>
        <v>1</v>
      </c>
      <c r="G144" s="78"/>
      <c r="H144" s="61">
        <f>+ROUND(SUM(H143:H143),2)</f>
        <v>28.96</v>
      </c>
      <c r="I144" s="23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</row>
    <row r="145" spans="1:35" ht="15" x14ac:dyDescent="0.25">
      <c r="A145" s="126"/>
      <c r="B145" s="69"/>
      <c r="C145" s="76"/>
      <c r="D145" s="47"/>
      <c r="E145" s="48"/>
      <c r="F145" s="77"/>
      <c r="G145" s="78"/>
      <c r="H145" s="61"/>
      <c r="I145" s="23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</row>
    <row r="146" spans="1:35" ht="29.25" x14ac:dyDescent="0.25">
      <c r="A146" s="126"/>
      <c r="B146" s="69"/>
      <c r="C146" s="46"/>
      <c r="D146" s="79" t="s">
        <v>68</v>
      </c>
      <c r="E146" s="48"/>
      <c r="F146" s="101"/>
      <c r="G146" s="70"/>
      <c r="H146" s="75"/>
      <c r="I146" s="23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</row>
    <row r="147" spans="1:35" ht="15" x14ac:dyDescent="0.25">
      <c r="B147" s="100">
        <v>1</v>
      </c>
      <c r="C147" s="80" t="s">
        <v>64</v>
      </c>
      <c r="D147" s="130" t="s">
        <v>57</v>
      </c>
      <c r="E147" s="48" t="s">
        <v>27</v>
      </c>
      <c r="F147" s="102">
        <v>69</v>
      </c>
      <c r="G147" s="138">
        <v>6.2E-2</v>
      </c>
      <c r="H147" s="70">
        <f>ROUND(F147*G147,2)</f>
        <v>4.28</v>
      </c>
      <c r="I147" s="23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</row>
    <row r="148" spans="1:35" ht="15" x14ac:dyDescent="0.25">
      <c r="B148" s="100">
        <v>2</v>
      </c>
      <c r="C148" s="80" t="s">
        <v>56</v>
      </c>
      <c r="D148" s="24" t="s">
        <v>47</v>
      </c>
      <c r="E148" s="48" t="s">
        <v>27</v>
      </c>
      <c r="F148" s="102">
        <v>24</v>
      </c>
      <c r="G148" s="103">
        <v>0.12</v>
      </c>
      <c r="H148" s="70">
        <f>ROUND(F148*G148,2)</f>
        <v>2.88</v>
      </c>
      <c r="I148" s="23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</row>
    <row r="149" spans="1:35" ht="15" x14ac:dyDescent="0.25">
      <c r="B149" s="108"/>
      <c r="C149" s="149"/>
      <c r="D149" s="150" t="s">
        <v>10</v>
      </c>
      <c r="E149" s="151"/>
      <c r="F149" s="152"/>
      <c r="G149" s="108"/>
      <c r="H149" s="153">
        <f>+ROUND(SUM(H147:H148),2)</f>
        <v>7.16</v>
      </c>
      <c r="I149" s="23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</row>
    <row r="150" spans="1:35" ht="15" x14ac:dyDescent="0.25">
      <c r="A150" s="126"/>
      <c r="B150" s="69"/>
      <c r="C150" s="104"/>
      <c r="D150" s="47"/>
      <c r="E150" s="53"/>
      <c r="F150" s="105"/>
      <c r="G150" s="69"/>
      <c r="H150" s="73"/>
      <c r="I150" s="23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</row>
    <row r="151" spans="1:35" ht="15" x14ac:dyDescent="0.25">
      <c r="A151" s="126"/>
      <c r="B151" s="69"/>
      <c r="C151" s="69"/>
      <c r="D151" s="106" t="s">
        <v>35</v>
      </c>
      <c r="E151" s="53"/>
      <c r="F151" s="107"/>
      <c r="G151" s="69"/>
      <c r="H151" s="73">
        <f>+ROUND(H60+H99+H105+H115+H129+H140+H144+H149,2)</f>
        <v>1049.77</v>
      </c>
      <c r="I151" s="23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</row>
    <row r="152" spans="1:35" ht="15" x14ac:dyDescent="0.25">
      <c r="B152" s="69"/>
      <c r="C152" s="69"/>
      <c r="D152" s="106" t="s">
        <v>50</v>
      </c>
      <c r="E152" s="69"/>
      <c r="F152" s="109"/>
      <c r="G152" s="69"/>
      <c r="H152" s="70">
        <f>+ROUND(0.21*H151,2)</f>
        <v>220.45</v>
      </c>
      <c r="I152" s="23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</row>
    <row r="153" spans="1:35" ht="15" x14ac:dyDescent="0.25">
      <c r="B153" s="108"/>
      <c r="C153" s="127"/>
      <c r="D153" s="110" t="s">
        <v>21</v>
      </c>
      <c r="E153" s="108"/>
      <c r="F153" s="111"/>
      <c r="G153" s="108"/>
      <c r="H153" s="112">
        <f>+ROUND(SUM(H151:H152),2)</f>
        <v>1270.22</v>
      </c>
      <c r="I153" s="23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</row>
    <row r="154" spans="1:35" ht="15" x14ac:dyDescent="0.25">
      <c r="B154" s="140"/>
      <c r="C154" s="140"/>
      <c r="D154" s="141"/>
      <c r="E154" s="140"/>
      <c r="F154" s="142"/>
      <c r="G154" s="140"/>
      <c r="H154" s="143"/>
      <c r="I154" s="23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</row>
    <row r="155" spans="1:35" ht="15" x14ac:dyDescent="0.25">
      <c r="B155" s="140"/>
      <c r="C155" s="140"/>
      <c r="D155" s="141"/>
      <c r="E155" s="140"/>
      <c r="F155" s="142"/>
      <c r="G155" s="140"/>
      <c r="H155" s="143"/>
      <c r="I155" s="23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</row>
    <row r="156" spans="1:35" x14ac:dyDescent="0.2">
      <c r="C156" s="4"/>
      <c r="D156" s="23"/>
      <c r="E156" s="23"/>
      <c r="F156" s="23"/>
      <c r="G156" s="23"/>
      <c r="H156" s="25"/>
      <c r="I156" s="23"/>
    </row>
    <row r="157" spans="1:35" x14ac:dyDescent="0.2">
      <c r="C157" s="23" t="s">
        <v>19</v>
      </c>
      <c r="D157" s="169" t="s">
        <v>59</v>
      </c>
      <c r="E157" s="169"/>
      <c r="F157" s="169"/>
      <c r="G157" s="169"/>
      <c r="H157" s="169"/>
      <c r="I157" s="23"/>
    </row>
    <row r="158" spans="1:35" x14ac:dyDescent="0.2">
      <c r="D158" s="23" t="s">
        <v>60</v>
      </c>
      <c r="E158" s="23"/>
      <c r="F158" s="23"/>
      <c r="G158" s="23"/>
      <c r="H158" s="25"/>
      <c r="I158" s="23"/>
    </row>
    <row r="159" spans="1:35" x14ac:dyDescent="0.2">
      <c r="D159" s="23"/>
      <c r="E159" s="23"/>
      <c r="F159" s="23"/>
      <c r="G159" s="23"/>
      <c r="H159" s="25"/>
      <c r="I159" s="23"/>
    </row>
    <row r="160" spans="1:35" x14ac:dyDescent="0.2">
      <c r="B160" s="126"/>
      <c r="C160" s="126"/>
      <c r="D160" s="23"/>
      <c r="E160" s="23"/>
      <c r="F160" s="23"/>
      <c r="G160" s="23"/>
      <c r="H160" s="25"/>
      <c r="I160" s="23"/>
    </row>
    <row r="161" spans="2:9" x14ac:dyDescent="0.2">
      <c r="B161" s="126"/>
      <c r="C161" s="126"/>
      <c r="D161" s="23"/>
      <c r="E161" s="23"/>
      <c r="F161" s="23"/>
      <c r="G161" s="23"/>
      <c r="H161" s="25"/>
      <c r="I161" s="23"/>
    </row>
    <row r="162" spans="2:9" x14ac:dyDescent="0.2">
      <c r="C162" s="23"/>
      <c r="D162" s="23"/>
      <c r="E162" s="23"/>
      <c r="F162" s="23"/>
      <c r="G162" s="23"/>
      <c r="H162" s="25"/>
      <c r="I162" s="23"/>
    </row>
    <row r="163" spans="2:9" x14ac:dyDescent="0.2">
      <c r="D163" s="26"/>
      <c r="E163" s="27"/>
      <c r="F163" s="23"/>
      <c r="G163" s="25"/>
      <c r="H163" s="23"/>
      <c r="I163" s="23"/>
    </row>
    <row r="164" spans="2:9" x14ac:dyDescent="0.2">
      <c r="C164" s="23" t="s">
        <v>28</v>
      </c>
      <c r="D164" s="172" t="s">
        <v>61</v>
      </c>
      <c r="E164" s="172"/>
      <c r="F164" s="172"/>
      <c r="G164" s="172"/>
      <c r="H164" s="172"/>
      <c r="I164" s="23"/>
    </row>
    <row r="165" spans="2:9" x14ac:dyDescent="0.2">
      <c r="D165" s="168" t="s">
        <v>62</v>
      </c>
      <c r="E165" s="168"/>
      <c r="F165" s="168"/>
      <c r="G165" s="168"/>
      <c r="H165" s="168"/>
      <c r="I165" s="23"/>
    </row>
    <row r="166" spans="2:9" x14ac:dyDescent="0.2">
      <c r="C166" s="12"/>
      <c r="D166" s="168" t="s">
        <v>63</v>
      </c>
      <c r="E166" s="168"/>
      <c r="F166" s="168"/>
      <c r="G166" s="168"/>
      <c r="H166" s="168"/>
      <c r="I166" s="23"/>
    </row>
    <row r="167" spans="2:9" x14ac:dyDescent="0.2">
      <c r="C167" s="12"/>
      <c r="I167" s="23"/>
    </row>
    <row r="168" spans="2:9" x14ac:dyDescent="0.2">
      <c r="I168" s="23"/>
    </row>
    <row r="169" spans="2:9" x14ac:dyDescent="0.2">
      <c r="I169" s="23"/>
    </row>
    <row r="170" spans="2:9" x14ac:dyDescent="0.2">
      <c r="I170" s="23"/>
    </row>
    <row r="171" spans="2:9" x14ac:dyDescent="0.2">
      <c r="I171" s="23"/>
    </row>
    <row r="172" spans="2:9" x14ac:dyDescent="0.2">
      <c r="H172" s="2"/>
      <c r="I172" s="23"/>
    </row>
    <row r="173" spans="2:9" x14ac:dyDescent="0.2">
      <c r="H173" s="2"/>
      <c r="I173" s="23"/>
    </row>
    <row r="174" spans="2:9" x14ac:dyDescent="0.2">
      <c r="H174" s="2"/>
      <c r="I174" s="23"/>
    </row>
    <row r="175" spans="2:9" x14ac:dyDescent="0.2">
      <c r="H175" s="2"/>
      <c r="I175" s="23"/>
    </row>
    <row r="176" spans="2:9" x14ac:dyDescent="0.2">
      <c r="H176" s="2"/>
      <c r="I176" s="23"/>
    </row>
    <row r="177" spans="4:9" x14ac:dyDescent="0.2">
      <c r="H177" s="2"/>
      <c r="I177" s="23"/>
    </row>
    <row r="178" spans="4:9" x14ac:dyDescent="0.2">
      <c r="H178" s="2"/>
      <c r="I178" s="23"/>
    </row>
    <row r="179" spans="4:9" x14ac:dyDescent="0.2">
      <c r="H179" s="2"/>
      <c r="I179" s="23"/>
    </row>
    <row r="180" spans="4:9" x14ac:dyDescent="0.2">
      <c r="H180" s="2"/>
      <c r="I180" s="23"/>
    </row>
    <row r="181" spans="4:9" x14ac:dyDescent="0.2">
      <c r="H181" s="2"/>
      <c r="I181" s="23"/>
    </row>
    <row r="182" spans="4:9" x14ac:dyDescent="0.2">
      <c r="H182" s="2"/>
      <c r="I182" s="23"/>
    </row>
    <row r="183" spans="4:9" x14ac:dyDescent="0.2">
      <c r="H183" s="2"/>
      <c r="I183" s="23"/>
    </row>
    <row r="184" spans="4:9" x14ac:dyDescent="0.2">
      <c r="H184" s="2"/>
      <c r="I184" s="23"/>
    </row>
    <row r="185" spans="4:9" x14ac:dyDescent="0.2">
      <c r="H185" s="2"/>
      <c r="I185" s="23"/>
    </row>
    <row r="186" spans="4:9" x14ac:dyDescent="0.2">
      <c r="H186" s="2"/>
      <c r="I186" s="23"/>
    </row>
    <row r="187" spans="4:9" x14ac:dyDescent="0.2">
      <c r="H187" s="2"/>
      <c r="I187" s="23"/>
    </row>
    <row r="188" spans="4:9" x14ac:dyDescent="0.2">
      <c r="H188" s="2"/>
      <c r="I188" s="23"/>
    </row>
    <row r="189" spans="4:9" x14ac:dyDescent="0.2">
      <c r="H189" s="2"/>
      <c r="I189" s="23"/>
    </row>
    <row r="190" spans="4:9" x14ac:dyDescent="0.2">
      <c r="H190" s="2"/>
      <c r="I190" s="23"/>
    </row>
    <row r="191" spans="4:9" x14ac:dyDescent="0.2">
      <c r="D191" s="13"/>
      <c r="H191" s="2"/>
      <c r="I191" s="23"/>
    </row>
    <row r="192" spans="4:9" x14ac:dyDescent="0.2">
      <c r="D192" s="13"/>
      <c r="H192" s="2"/>
      <c r="I192" s="23"/>
    </row>
    <row r="193" spans="4:9" x14ac:dyDescent="0.2">
      <c r="D193" s="13"/>
      <c r="H193" s="2"/>
      <c r="I193" s="23"/>
    </row>
    <row r="194" spans="4:9" x14ac:dyDescent="0.2">
      <c r="D194" s="13"/>
      <c r="H194" s="2"/>
      <c r="I194" s="23"/>
    </row>
    <row r="195" spans="4:9" x14ac:dyDescent="0.2">
      <c r="D195" s="13"/>
      <c r="F195" s="13"/>
      <c r="G195" s="13"/>
      <c r="H195" s="2"/>
      <c r="I195" s="23"/>
    </row>
    <row r="196" spans="4:9" x14ac:dyDescent="0.2">
      <c r="D196" s="13"/>
      <c r="F196" s="13"/>
      <c r="G196" s="13"/>
      <c r="H196" s="2"/>
      <c r="I196" s="23"/>
    </row>
    <row r="197" spans="4:9" x14ac:dyDescent="0.2">
      <c r="D197" s="13"/>
      <c r="F197" s="13"/>
      <c r="G197" s="13"/>
      <c r="H197" s="2"/>
      <c r="I197" s="23"/>
    </row>
    <row r="198" spans="4:9" x14ac:dyDescent="0.2">
      <c r="D198" s="13"/>
      <c r="F198" s="13"/>
      <c r="G198" s="13"/>
      <c r="H198" s="2"/>
      <c r="I198" s="23"/>
    </row>
    <row r="199" spans="4:9" x14ac:dyDescent="0.2">
      <c r="D199" s="13"/>
      <c r="F199" s="13"/>
      <c r="G199" s="13"/>
      <c r="H199" s="2"/>
      <c r="I199" s="23"/>
    </row>
    <row r="200" spans="4:9" x14ac:dyDescent="0.2">
      <c r="D200" s="13"/>
      <c r="F200" s="13"/>
      <c r="G200" s="13"/>
      <c r="H200" s="2"/>
      <c r="I200" s="23"/>
    </row>
    <row r="201" spans="4:9" x14ac:dyDescent="0.2">
      <c r="D201" s="13"/>
      <c r="F201" s="13"/>
      <c r="G201" s="13"/>
      <c r="H201" s="2"/>
      <c r="I201" s="23"/>
    </row>
    <row r="202" spans="4:9" x14ac:dyDescent="0.2">
      <c r="D202" s="13"/>
      <c r="F202" s="13"/>
      <c r="G202" s="13"/>
      <c r="H202" s="2"/>
      <c r="I202" s="23"/>
    </row>
    <row r="203" spans="4:9" x14ac:dyDescent="0.2">
      <c r="D203" s="13"/>
      <c r="F203" s="13"/>
      <c r="G203" s="13"/>
      <c r="H203" s="2"/>
      <c r="I203" s="23"/>
    </row>
    <row r="204" spans="4:9" x14ac:dyDescent="0.2">
      <c r="D204" s="13"/>
      <c r="F204" s="13"/>
      <c r="G204" s="13"/>
      <c r="H204" s="2"/>
      <c r="I204" s="23"/>
    </row>
    <row r="205" spans="4:9" x14ac:dyDescent="0.2">
      <c r="F205" s="13"/>
      <c r="G205" s="13"/>
      <c r="H205" s="2"/>
      <c r="I205" s="23"/>
    </row>
    <row r="206" spans="4:9" x14ac:dyDescent="0.2">
      <c r="F206" s="13"/>
      <c r="G206" s="13"/>
      <c r="H206" s="2"/>
      <c r="I206" s="23"/>
    </row>
    <row r="207" spans="4:9" x14ac:dyDescent="0.2">
      <c r="F207" s="13"/>
      <c r="G207" s="13"/>
      <c r="H207" s="2"/>
      <c r="I207" s="23"/>
    </row>
    <row r="208" spans="4:9" x14ac:dyDescent="0.2">
      <c r="F208" s="13"/>
      <c r="G208" s="13"/>
      <c r="H208" s="2"/>
      <c r="I208" s="23"/>
    </row>
    <row r="209" spans="7:9" x14ac:dyDescent="0.2">
      <c r="G209" s="13"/>
      <c r="H209" s="2"/>
      <c r="I209" s="23"/>
    </row>
    <row r="210" spans="7:9" x14ac:dyDescent="0.2">
      <c r="H210" s="2"/>
      <c r="I210" s="23"/>
    </row>
    <row r="211" spans="7:9" x14ac:dyDescent="0.2">
      <c r="H211" s="2"/>
      <c r="I211" s="23"/>
    </row>
    <row r="212" spans="7:9" x14ac:dyDescent="0.2">
      <c r="H212" s="2"/>
      <c r="I212" s="23"/>
    </row>
    <row r="213" spans="7:9" x14ac:dyDescent="0.2">
      <c r="H213" s="2"/>
      <c r="I213" s="23"/>
    </row>
    <row r="214" spans="7:9" x14ac:dyDescent="0.2">
      <c r="H214" s="2"/>
      <c r="I214" s="23"/>
    </row>
    <row r="215" spans="7:9" x14ac:dyDescent="0.2">
      <c r="H215" s="2"/>
      <c r="I215" s="23"/>
    </row>
    <row r="216" spans="7:9" x14ac:dyDescent="0.2">
      <c r="H216" s="2"/>
      <c r="I216" s="23"/>
    </row>
    <row r="217" spans="7:9" x14ac:dyDescent="0.2">
      <c r="H217" s="2"/>
    </row>
    <row r="218" spans="7:9" x14ac:dyDescent="0.2">
      <c r="H218" s="2"/>
    </row>
    <row r="219" spans="7:9" x14ac:dyDescent="0.2">
      <c r="H219" s="2"/>
    </row>
    <row r="220" spans="7:9" x14ac:dyDescent="0.2">
      <c r="H220" s="2"/>
    </row>
    <row r="221" spans="7:9" x14ac:dyDescent="0.2">
      <c r="H221" s="2"/>
    </row>
    <row r="222" spans="7:9" x14ac:dyDescent="0.2">
      <c r="H222" s="2"/>
    </row>
    <row r="223" spans="7:9" x14ac:dyDescent="0.2">
      <c r="H223" s="2"/>
    </row>
    <row r="224" spans="7:9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</sheetData>
  <mergeCells count="6">
    <mergeCell ref="D166:H166"/>
    <mergeCell ref="D157:H157"/>
    <mergeCell ref="F26:H26"/>
    <mergeCell ref="C23:G23"/>
    <mergeCell ref="D164:H164"/>
    <mergeCell ref="D165:H165"/>
  </mergeCells>
  <phoneticPr fontId="0" type="noConversion"/>
  <pageMargins left="0.7" right="0.7" top="0.75" bottom="0.75" header="0.3" footer="0.3"/>
  <pageSetup paperSize="9" scale="52" fitToHeight="0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97" zoomScaleNormal="100" workbookViewId="0">
      <selection activeCell="B119" sqref="B119"/>
    </sheetView>
  </sheetViews>
  <sheetFormatPr defaultColWidth="9.140625" defaultRowHeight="12.75" x14ac:dyDescent="0.2"/>
  <cols>
    <col min="1" max="1" width="3.85546875" style="2" customWidth="1"/>
    <col min="2" max="2" width="17.7109375" style="2" customWidth="1"/>
    <col min="3" max="3" width="51.140625" style="2" customWidth="1"/>
    <col min="4" max="4" width="6.28515625" style="2" customWidth="1"/>
    <col min="5" max="5" width="7.85546875" style="2" customWidth="1"/>
    <col min="6" max="6" width="8.140625" style="2" customWidth="1"/>
    <col min="7" max="7" width="11.42578125" style="2" customWidth="1"/>
    <col min="8" max="8" width="34" style="2" customWidth="1"/>
    <col min="9" max="9" width="43.85546875" style="2" customWidth="1"/>
    <col min="10" max="10" width="9.5703125" style="2" customWidth="1"/>
    <col min="11" max="11" width="37.85546875" style="2" customWidth="1"/>
    <col min="12" max="12" width="40.140625" style="2" customWidth="1"/>
    <col min="13" max="16384" width="9.140625" style="2"/>
  </cols>
  <sheetData>
    <row r="1" spans="1:12" ht="12.75" customHeight="1" x14ac:dyDescent="0.2">
      <c r="A1" s="17"/>
      <c r="B1" s="18"/>
      <c r="C1" s="5"/>
    </row>
    <row r="2" spans="1:12" x14ac:dyDescent="0.2">
      <c r="A2" s="17"/>
      <c r="B2" s="18"/>
      <c r="C2" s="5"/>
    </row>
    <row r="3" spans="1:12" x14ac:dyDescent="0.2">
      <c r="A3" s="17"/>
      <c r="D3" s="5"/>
    </row>
    <row r="4" spans="1:12" x14ac:dyDescent="0.2">
      <c r="C4" s="3"/>
      <c r="D4" s="3"/>
      <c r="E4" s="18"/>
      <c r="F4" s="18"/>
    </row>
    <row r="5" spans="1:12" x14ac:dyDescent="0.2">
      <c r="C5" s="12"/>
      <c r="D5" s="18"/>
      <c r="E5" s="18"/>
      <c r="F5" s="18"/>
    </row>
    <row r="6" spans="1:12" x14ac:dyDescent="0.2">
      <c r="A6" s="20"/>
      <c r="B6" s="5"/>
      <c r="C6" s="5"/>
      <c r="D6" s="18"/>
      <c r="E6" s="18"/>
      <c r="F6" s="18"/>
    </row>
    <row r="7" spans="1:12" x14ac:dyDescent="0.2">
      <c r="A7" s="20"/>
      <c r="C7" s="18"/>
      <c r="D7" s="5"/>
      <c r="E7" s="18"/>
      <c r="F7" s="18"/>
    </row>
    <row r="8" spans="1:12" x14ac:dyDescent="0.2">
      <c r="C8" s="21"/>
      <c r="D8" s="18"/>
      <c r="E8" s="18"/>
      <c r="F8" s="18"/>
    </row>
    <row r="9" spans="1:12" x14ac:dyDescent="0.2">
      <c r="C9" s="21"/>
      <c r="D9" s="18"/>
      <c r="E9" s="18"/>
      <c r="F9" s="18"/>
    </row>
    <row r="10" spans="1:12" x14ac:dyDescent="0.2">
      <c r="A10" s="18"/>
      <c r="B10" s="18"/>
      <c r="C10" s="18"/>
      <c r="D10" s="18"/>
      <c r="E10" s="18"/>
      <c r="F10" s="18"/>
    </row>
    <row r="11" spans="1:12" x14ac:dyDescent="0.2">
      <c r="A11" s="18"/>
      <c r="B11" s="18"/>
      <c r="C11" s="18"/>
      <c r="E11" s="18"/>
      <c r="F11" s="18"/>
    </row>
    <row r="12" spans="1:12" x14ac:dyDescent="0.2">
      <c r="A12" s="8"/>
      <c r="B12" s="9"/>
      <c r="C12" s="9"/>
      <c r="E12" s="18"/>
      <c r="F12" s="18"/>
    </row>
    <row r="13" spans="1:12" x14ac:dyDescent="0.2">
      <c r="A13" s="9"/>
      <c r="B13" s="9"/>
      <c r="C13" s="9"/>
      <c r="E13" s="18"/>
      <c r="F13" s="18"/>
    </row>
    <row r="14" spans="1:12" x14ac:dyDescent="0.2">
      <c r="A14" s="14"/>
      <c r="B14" s="9"/>
      <c r="C14" s="9"/>
      <c r="E14" s="18"/>
      <c r="F14" s="18"/>
    </row>
    <row r="15" spans="1:12" x14ac:dyDescent="0.2">
      <c r="A15" s="14"/>
      <c r="B15" s="9"/>
      <c r="C15" s="9"/>
      <c r="E15" s="18"/>
      <c r="F15" s="18"/>
    </row>
    <row r="16" spans="1:12" x14ac:dyDescent="0.2">
      <c r="B16" s="23"/>
      <c r="C16" s="169"/>
      <c r="D16" s="169"/>
      <c r="E16" s="169"/>
      <c r="F16" s="169"/>
      <c r="H16" s="29"/>
      <c r="I16" s="29"/>
      <c r="J16" s="29"/>
      <c r="K16" s="29"/>
      <c r="L16" s="29"/>
    </row>
    <row r="17" spans="2:12" x14ac:dyDescent="0.2">
      <c r="C17" s="23"/>
      <c r="D17" s="23"/>
      <c r="E17" s="23"/>
      <c r="F17" s="23"/>
      <c r="H17" s="29"/>
      <c r="I17" s="29"/>
      <c r="J17" s="29"/>
      <c r="K17" s="29"/>
      <c r="L17" s="29"/>
    </row>
    <row r="18" spans="2:12" x14ac:dyDescent="0.2">
      <c r="B18" s="23"/>
      <c r="C18" s="23"/>
      <c r="D18" s="23"/>
      <c r="E18" s="23"/>
      <c r="F18" s="23"/>
      <c r="H18" s="29"/>
      <c r="I18" s="29"/>
      <c r="J18" s="29"/>
      <c r="K18" s="29"/>
      <c r="L18" s="29"/>
    </row>
    <row r="19" spans="2:12" x14ac:dyDescent="0.2">
      <c r="B19" s="23"/>
      <c r="C19" s="26"/>
      <c r="D19" s="27"/>
      <c r="E19" s="23"/>
      <c r="F19" s="25"/>
      <c r="H19" s="29"/>
      <c r="I19" s="29"/>
      <c r="J19" s="29"/>
      <c r="K19" s="29"/>
      <c r="L19" s="29"/>
    </row>
    <row r="20" spans="2:12" x14ac:dyDescent="0.2">
      <c r="B20" s="23"/>
      <c r="C20" s="26"/>
      <c r="D20" s="27"/>
      <c r="E20" s="23"/>
      <c r="F20" s="25"/>
      <c r="H20" s="29"/>
      <c r="I20" s="29"/>
      <c r="J20" s="29"/>
      <c r="K20" s="29"/>
      <c r="L20" s="29"/>
    </row>
    <row r="21" spans="2:12" x14ac:dyDescent="0.2">
      <c r="D21" s="27"/>
      <c r="E21" s="23"/>
      <c r="F21" s="25"/>
      <c r="H21" s="29"/>
      <c r="I21" s="29"/>
      <c r="J21" s="29"/>
      <c r="K21" s="29"/>
      <c r="L21" s="29"/>
    </row>
    <row r="22" spans="2:12" x14ac:dyDescent="0.2">
      <c r="B22" s="12"/>
      <c r="H22" s="29"/>
      <c r="I22" s="29"/>
      <c r="J22" s="29"/>
      <c r="K22" s="29"/>
      <c r="L22" s="29"/>
    </row>
    <row r="23" spans="2:12" x14ac:dyDescent="0.2">
      <c r="B23" s="12"/>
      <c r="H23" s="29"/>
      <c r="I23" s="29"/>
      <c r="J23" s="29"/>
      <c r="K23" s="29"/>
      <c r="L23" s="29"/>
    </row>
    <row r="24" spans="2:12" x14ac:dyDescent="0.2">
      <c r="H24" s="29"/>
      <c r="I24" s="29"/>
      <c r="J24" s="29"/>
      <c r="K24" s="29"/>
      <c r="L24" s="29"/>
    </row>
    <row r="25" spans="2:12" x14ac:dyDescent="0.2">
      <c r="H25" s="29"/>
      <c r="I25" s="29"/>
      <c r="J25" s="29"/>
      <c r="K25" s="29"/>
      <c r="L25" s="29"/>
    </row>
    <row r="26" spans="2:12" x14ac:dyDescent="0.2">
      <c r="H26" s="29"/>
      <c r="I26" s="29"/>
      <c r="J26" s="29"/>
      <c r="K26" s="29"/>
      <c r="L26" s="29"/>
    </row>
    <row r="27" spans="2:12" x14ac:dyDescent="0.2">
      <c r="H27" s="29"/>
      <c r="I27" s="29"/>
      <c r="J27" s="29"/>
      <c r="K27" s="29"/>
      <c r="L27" s="29"/>
    </row>
    <row r="28" spans="2:12" x14ac:dyDescent="0.2">
      <c r="H28" s="29"/>
      <c r="I28" s="29"/>
      <c r="J28" s="29"/>
      <c r="K28" s="29"/>
      <c r="L28" s="29"/>
    </row>
    <row r="29" spans="2:12" x14ac:dyDescent="0.2">
      <c r="H29" s="29"/>
      <c r="I29" s="29"/>
      <c r="J29" s="29"/>
      <c r="K29" s="29"/>
      <c r="L29" s="29"/>
    </row>
    <row r="47" spans="3:3" x14ac:dyDescent="0.2">
      <c r="C47" s="13"/>
    </row>
    <row r="48" spans="3:3" x14ac:dyDescent="0.2">
      <c r="C48" s="13"/>
    </row>
    <row r="49" spans="3:6" x14ac:dyDescent="0.2">
      <c r="C49" s="13"/>
    </row>
    <row r="50" spans="3:6" x14ac:dyDescent="0.2">
      <c r="C50" s="13"/>
    </row>
    <row r="51" spans="3:6" x14ac:dyDescent="0.2">
      <c r="C51" s="13"/>
      <c r="E51" s="13"/>
      <c r="F51" s="13"/>
    </row>
    <row r="52" spans="3:6" x14ac:dyDescent="0.2">
      <c r="C52" s="13"/>
      <c r="E52" s="13"/>
      <c r="F52" s="13"/>
    </row>
    <row r="53" spans="3:6" x14ac:dyDescent="0.2">
      <c r="C53" s="13"/>
      <c r="E53" s="13"/>
      <c r="F53" s="13"/>
    </row>
    <row r="54" spans="3:6" x14ac:dyDescent="0.2">
      <c r="C54" s="13"/>
      <c r="E54" s="13"/>
      <c r="F54" s="13"/>
    </row>
    <row r="55" spans="3:6" x14ac:dyDescent="0.2">
      <c r="C55" s="13"/>
      <c r="E55" s="13"/>
      <c r="F55" s="13"/>
    </row>
    <row r="56" spans="3:6" x14ac:dyDescent="0.2">
      <c r="C56" s="13"/>
      <c r="E56" s="13"/>
      <c r="F56" s="13"/>
    </row>
    <row r="57" spans="3:6" x14ac:dyDescent="0.2">
      <c r="C57" s="13"/>
      <c r="E57" s="13"/>
      <c r="F57" s="13"/>
    </row>
    <row r="58" spans="3:6" x14ac:dyDescent="0.2">
      <c r="C58" s="13"/>
      <c r="E58" s="13"/>
      <c r="F58" s="13"/>
    </row>
    <row r="59" spans="3:6" x14ac:dyDescent="0.2">
      <c r="C59" s="13"/>
      <c r="E59" s="13"/>
      <c r="F59" s="13"/>
    </row>
    <row r="60" spans="3:6" x14ac:dyDescent="0.2">
      <c r="C60" s="13"/>
      <c r="E60" s="13"/>
      <c r="F60" s="13"/>
    </row>
    <row r="61" spans="3:6" x14ac:dyDescent="0.2">
      <c r="E61" s="13"/>
      <c r="F61" s="13"/>
    </row>
    <row r="62" spans="3:6" x14ac:dyDescent="0.2">
      <c r="E62" s="13"/>
      <c r="F62" s="13"/>
    </row>
    <row r="63" spans="3:6" x14ac:dyDescent="0.2">
      <c r="E63" s="13"/>
      <c r="F63" s="13"/>
    </row>
    <row r="64" spans="3:6" x14ac:dyDescent="0.2">
      <c r="E64" s="13"/>
      <c r="F64" s="13"/>
    </row>
    <row r="65" spans="6:6" x14ac:dyDescent="0.2">
      <c r="F65" s="13"/>
    </row>
  </sheetData>
  <mergeCells count="1">
    <mergeCell ref="C16:F16"/>
  </mergeCells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Aktas</vt:lpstr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Inga</cp:lastModifiedBy>
  <cp:lastPrinted>2016-01-06T12:50:17Z</cp:lastPrinted>
  <dcterms:created xsi:type="dcterms:W3CDTF">2003-09-03T05:10:25Z</dcterms:created>
  <dcterms:modified xsi:type="dcterms:W3CDTF">2016-06-29T05:55:16Z</dcterms:modified>
</cp:coreProperties>
</file>