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5" yWindow="-45" windowWidth="27390" windowHeight="12630"/>
  </bookViews>
  <sheets>
    <sheet name="Lapas1" sheetId="1" r:id="rId1"/>
    <sheet name="Lapas2" sheetId="2" r:id="rId2"/>
    <sheet name="Lapas3" sheetId="3" r:id="rId3"/>
  </sheets>
  <calcPr calcId="145621"/>
</workbook>
</file>

<file path=xl/calcChain.xml><?xml version="1.0" encoding="utf-8"?>
<calcChain xmlns="http://schemas.openxmlformats.org/spreadsheetml/2006/main">
  <c r="H34" i="1" l="1"/>
  <c r="H30" i="1"/>
  <c r="H26" i="1"/>
  <c r="H32" i="1" s="1"/>
  <c r="H33" i="1" l="1"/>
  <c r="P80" i="1" l="1"/>
  <c r="P78" i="1"/>
  <c r="P76" i="1"/>
  <c r="P72" i="1"/>
  <c r="P70" i="1"/>
  <c r="P56" i="1"/>
  <c r="P55" i="1"/>
  <c r="P85" i="1" s="1"/>
  <c r="P86" i="1" l="1"/>
  <c r="P87" i="1" s="1"/>
  <c r="H72" i="1" l="1"/>
  <c r="H73" i="1"/>
  <c r="H89" i="1"/>
  <c r="H91" i="1"/>
  <c r="H94" i="1"/>
  <c r="H96" i="1"/>
  <c r="H98" i="1"/>
  <c r="H100" i="1"/>
  <c r="H110" i="1" l="1"/>
  <c r="H111" i="1" s="1"/>
  <c r="H112" i="1" s="1"/>
</calcChain>
</file>

<file path=xl/sharedStrings.xml><?xml version="1.0" encoding="utf-8"?>
<sst xmlns="http://schemas.openxmlformats.org/spreadsheetml/2006/main" count="176" uniqueCount="105">
  <si>
    <t>15F03</t>
  </si>
  <si>
    <t>Objekto pavadinimas</t>
  </si>
  <si>
    <t>Resursas</t>
  </si>
  <si>
    <t>Kiekis</t>
  </si>
  <si>
    <t>Kaina</t>
  </si>
  <si>
    <t>Darbus pridavė:</t>
  </si>
  <si>
    <t>Vidas Kemeža</t>
  </si>
  <si>
    <t>Darbus priėmė:</t>
  </si>
  <si>
    <t>Eil.</t>
  </si>
  <si>
    <t>DARBŲ</t>
  </si>
  <si>
    <t>Mato</t>
  </si>
  <si>
    <t>Nr.</t>
  </si>
  <si>
    <t>PAVADINIMAS</t>
  </si>
  <si>
    <t>Viso</t>
  </si>
  <si>
    <t>Medžiagų paruošimas</t>
  </si>
  <si>
    <t>druskos tirpalo paruošimas</t>
  </si>
  <si>
    <r>
      <t>m</t>
    </r>
    <r>
      <rPr>
        <vertAlign val="superscript"/>
        <sz val="10"/>
        <color indexed="8"/>
        <rFont val="Times New Roman"/>
        <family val="1"/>
        <charset val="186"/>
      </rPr>
      <t>3</t>
    </r>
  </si>
  <si>
    <t>Budėjimas</t>
  </si>
  <si>
    <t>val.</t>
  </si>
  <si>
    <t>Bazių išlaikymo išlaidos</t>
  </si>
  <si>
    <t>Vilniaus miesto gatvių barstymas</t>
  </si>
  <si>
    <r>
      <t>1000 m</t>
    </r>
    <r>
      <rPr>
        <vertAlign val="superscript"/>
        <sz val="10"/>
        <color indexed="8"/>
        <rFont val="Times New Roman"/>
        <family val="1"/>
        <charset val="186"/>
      </rPr>
      <t>2</t>
    </r>
  </si>
  <si>
    <t>smėlio-druskos mišiniu</t>
  </si>
  <si>
    <t>šlapia druska</t>
  </si>
  <si>
    <t>VISO:</t>
  </si>
  <si>
    <t>PVM 21%</t>
  </si>
  <si>
    <t>IŠ VISO:</t>
  </si>
  <si>
    <t>druska</t>
  </si>
  <si>
    <t>Druskos barstytuvais</t>
  </si>
  <si>
    <t>Šlapių druskų barstytuvais</t>
  </si>
  <si>
    <t>Smėlio-druskos mišinio barstytuvais</t>
  </si>
  <si>
    <t>Miesto tvarkymo projektų vadovas</t>
  </si>
  <si>
    <t>Vilniaus miesto gatvių valymas</t>
  </si>
  <si>
    <t>UŽSAKOVAS: VILNIAUS M. savivaldybės administracijos</t>
  </si>
  <si>
    <t>Miesto ūkio ir transporto departamentas</t>
  </si>
  <si>
    <t>Konstitucijos pr. 3, LT - 03609 Vilnius</t>
  </si>
  <si>
    <t>A.s. LT 91 7044 0600 0146 3742  AB "SEB bankas"</t>
  </si>
  <si>
    <t>Įm. kodas 188710061</t>
  </si>
  <si>
    <t>RANGOVAS: UAB "GRINDA"</t>
  </si>
  <si>
    <t>Eigulių g. 32, LT-03150 Vilnius</t>
  </si>
  <si>
    <t>Įm. PVM kodas LT201530410, įm. kodas 120153047</t>
  </si>
  <si>
    <t>2011 m. gruodžio 29 d.</t>
  </si>
  <si>
    <t>Sutartis Nr. A72 - 2189(3.1.36 -UK)</t>
  </si>
  <si>
    <t>2015 m. balandžio 23 d.</t>
  </si>
  <si>
    <t>Papildomas susitarimas Nr. A72-567/15 (3.1.36-UK)</t>
  </si>
  <si>
    <t xml:space="preserve"> VILNIAUS MIESTO GATVIŲ PRIEŽIŪRA ŽIEMĄ </t>
  </si>
  <si>
    <t>Susisiekimo komunikacijų skyriaus</t>
  </si>
  <si>
    <t>Statybos poskyrio vedėja</t>
  </si>
  <si>
    <t>Danguolė Pakalniškytė</t>
  </si>
  <si>
    <t>1.1.3.</t>
  </si>
  <si>
    <t>1.1.4.</t>
  </si>
  <si>
    <t>1.1.5.</t>
  </si>
  <si>
    <t>1.1.6.</t>
  </si>
  <si>
    <t>1.1.7.</t>
  </si>
  <si>
    <t>1.1.7.1.</t>
  </si>
  <si>
    <t>1.1.7.2.</t>
  </si>
  <si>
    <t>1.1.7.3.</t>
  </si>
  <si>
    <t>1.1.8.</t>
  </si>
  <si>
    <t>A.s. LT76 7180 3000 1046 7627 AB "Šiaulių bankas"</t>
  </si>
  <si>
    <t>vnt</t>
  </si>
  <si>
    <t>21 d.d. x 24 val. x 33 a/m =16632 val.</t>
  </si>
  <si>
    <t>8d.d. x 12 val. x 30 a/m = 2880 val.</t>
  </si>
  <si>
    <t>21 d.d. x 24 val. x 2 a/m = 1008 val.</t>
  </si>
  <si>
    <t>8 d.d. x 12 val .x  1a/m = 96 val.</t>
  </si>
  <si>
    <t>21 d.d. x 24 val. x 12 a/m = 6048 val.</t>
  </si>
  <si>
    <t>8 d.d. x12 val. x 1 a/m = 96 val.</t>
  </si>
  <si>
    <t>8 d.d. x 12 val. x 2 a/m = 192 val.</t>
  </si>
  <si>
    <t>6336 val. - 631,5 val. -121 val. = 5583,5 val.</t>
  </si>
  <si>
    <t>Pagrindinės bazės darbas (Eigulių 32)</t>
  </si>
  <si>
    <t>Pagalbinio punkto darbas (Justiniškių 14, Geologų 12)</t>
  </si>
  <si>
    <t>21000m² x 40 reisų = 840 t.m²</t>
  </si>
  <si>
    <t>155507 m² x 584 reisai = 90816,088 t.m²</t>
  </si>
  <si>
    <t>136862 m² x 1k=136,862 t.m²</t>
  </si>
  <si>
    <t>26272 m x 2m x 2k = 105,088 t.m²</t>
  </si>
  <si>
    <t>713178 m² x 1 k = 713,178 t.m²</t>
  </si>
  <si>
    <t>170591 m x 3m x 2 k = 1023,546 t.m²</t>
  </si>
  <si>
    <t>4236711 m² x 1k = 4236,711 t.m²</t>
  </si>
  <si>
    <t>447510 m x 3m x 2k = 2685,06 t.m²</t>
  </si>
  <si>
    <t>29 d.d.x 24 val.x 2 =1392 val.</t>
  </si>
  <si>
    <t>21000 m² x 426 reisai = 8946 t.m²</t>
  </si>
  <si>
    <t>29 d.d. x 24 val.= 696 val.</t>
  </si>
  <si>
    <t>8 d.d. x 12 val. x 9 a/m = 864 val.</t>
  </si>
  <si>
    <t>20376 val.-1704 val.- 393  val.= 18279 val.</t>
  </si>
  <si>
    <t>1104 val. -55,5 val -17 val.= 1031,5 val.</t>
  </si>
  <si>
    <t>9 d.d. x 24 val. x 33 a/m=7128 val.</t>
  </si>
  <si>
    <t>9 d.d. x 12 val. x 3 a/m=324 val.</t>
  </si>
  <si>
    <t>9d.d. x 12 val. x 10 a/m=1080 val.</t>
  </si>
  <si>
    <t>13 d.d. x12 val.x 15 a/m=2340 val.</t>
  </si>
  <si>
    <t>13d.d. x12 val. x 30 a/m=4680 val.</t>
  </si>
  <si>
    <t>15552 val.- 696 val. - 210 val.=14646 val.</t>
  </si>
  <si>
    <t>9 d.d. x 24 val. x 12 a/m= 2592 val.</t>
  </si>
  <si>
    <t>2592 val.- 3 val.= 2589 val</t>
  </si>
  <si>
    <t>Pagrindinės bazės darbas (Eigulių g. 32)</t>
  </si>
  <si>
    <t>31d.d. x 24 val.= 744 val.</t>
  </si>
  <si>
    <t>9 d.d. x 24 val. x 2 =432 val.</t>
  </si>
  <si>
    <t>13 d.d. x 24 val. = 312 val.</t>
  </si>
  <si>
    <t>155507 m² x 232 reisai=36077,624 t.m²</t>
  </si>
  <si>
    <t>170591 m x 3 m x 2 k=1023,546 t.m²</t>
  </si>
  <si>
    <t>447510 m x 3 m x 2 k=2685,06 t.m²</t>
  </si>
  <si>
    <t>21000 m² x 2 reisai= 42 t.m²</t>
  </si>
  <si>
    <t>9 d.d. x 24 val.x 2 a/m=432 val.</t>
  </si>
  <si>
    <t>2016 m. balandžio mėn.</t>
  </si>
  <si>
    <t xml:space="preserve"> ATLIKTŲ DARBŲ A K T A S  Nr. 1106/04</t>
  </si>
  <si>
    <t>5 d.d. x 12 val. x 3 a/m = 180 val.</t>
  </si>
  <si>
    <t>5 d.d. x 12 val.= 60 val.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</si>
</sst>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5" x14ac:knownFonts="1">
    <font>
      <sz val="11"/>
      <color theme="1"/>
      <name val="Calibri"/>
      <family val="2"/>
      <charset val="186"/>
      <scheme val="minor"/>
    </font>
    <font>
      <sz val="10"/>
      <name val="TimesLT"/>
    </font>
    <font>
      <sz val="10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sz val="10"/>
      <name val="Times New Roman"/>
      <family val="1"/>
      <charset val="186"/>
    </font>
    <font>
      <b/>
      <sz val="11"/>
      <name val="Times New Roman"/>
      <family val="1"/>
      <charset val="186"/>
    </font>
    <font>
      <b/>
      <sz val="10"/>
      <name val="Times New Roman"/>
      <family val="1"/>
      <charset val="186"/>
    </font>
    <font>
      <b/>
      <sz val="12"/>
      <name val="Times New Roman"/>
      <family val="1"/>
      <charset val="186"/>
    </font>
    <font>
      <sz val="11"/>
      <name val="Times New Roman"/>
      <family val="1"/>
      <charset val="186"/>
    </font>
    <font>
      <vertAlign val="superscript"/>
      <sz val="10"/>
      <color indexed="8"/>
      <name val="Times New Roman"/>
      <family val="1"/>
      <charset val="186"/>
    </font>
    <font>
      <b/>
      <sz val="9"/>
      <color indexed="8"/>
      <name val="Times New Roman"/>
      <family val="1"/>
      <charset val="186"/>
    </font>
    <font>
      <sz val="10"/>
      <name val="Arial"/>
      <family val="2"/>
      <charset val="186"/>
    </font>
    <font>
      <sz val="10"/>
      <color theme="1"/>
      <name val="Times New Roman"/>
      <family val="1"/>
      <charset val="186"/>
    </font>
    <font>
      <b/>
      <sz val="11"/>
      <color theme="1"/>
      <name val="Times New Roman"/>
      <family val="1"/>
      <charset val="186"/>
    </font>
    <font>
      <sz val="11"/>
      <color indexed="8"/>
      <name val="Calibri"/>
      <family val="2"/>
      <charset val="186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1" fillId="0" borderId="0"/>
    <xf numFmtId="0" fontId="1" fillId="0" borderId="0"/>
    <xf numFmtId="9" fontId="14" fillId="0" borderId="0" applyFont="0" applyFill="0" applyBorder="0" applyAlignment="0" applyProtection="0"/>
  </cellStyleXfs>
  <cellXfs count="100">
    <xf numFmtId="0" fontId="0" fillId="0" borderId="0" xfId="0"/>
    <xf numFmtId="0" fontId="4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2" fontId="4" fillId="0" borderId="0" xfId="0" applyNumberFormat="1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4" fillId="0" borderId="0" xfId="1" applyFont="1"/>
    <xf numFmtId="0" fontId="4" fillId="0" borderId="0" xfId="0" applyFont="1"/>
    <xf numFmtId="0" fontId="6" fillId="0" borderId="0" xfId="0" applyFont="1"/>
    <xf numFmtId="0" fontId="8" fillId="0" borderId="0" xfId="0" applyFont="1"/>
    <xf numFmtId="0" fontId="6" fillId="0" borderId="0" xfId="3" applyFont="1"/>
    <xf numFmtId="0" fontId="4" fillId="0" borderId="0" xfId="3" applyFont="1"/>
    <xf numFmtId="0" fontId="7" fillId="0" borderId="0" xfId="1" applyFont="1" applyAlignment="1">
      <alignment horizontal="center"/>
    </xf>
    <xf numFmtId="0" fontId="4" fillId="0" borderId="0" xfId="4" applyFont="1"/>
    <xf numFmtId="0" fontId="7" fillId="0" borderId="0" xfId="4" applyFont="1"/>
    <xf numFmtId="0" fontId="4" fillId="0" borderId="0" xfId="3" applyFont="1" applyAlignment="1">
      <alignment horizontal="left"/>
    </xf>
    <xf numFmtId="0" fontId="6" fillId="0" borderId="0" xfId="3" applyFont="1" applyAlignment="1">
      <alignment horizontal="left"/>
    </xf>
    <xf numFmtId="14" fontId="4" fillId="0" borderId="0" xfId="0" applyNumberFormat="1" applyFont="1"/>
    <xf numFmtId="0" fontId="6" fillId="0" borderId="0" xfId="1" applyFont="1"/>
    <xf numFmtId="0" fontId="0" fillId="0" borderId="0" xfId="0"/>
    <xf numFmtId="0" fontId="4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2" fontId="4" fillId="0" borderId="0" xfId="0" applyNumberFormat="1" applyFont="1" applyBorder="1"/>
    <xf numFmtId="0" fontId="12" fillId="0" borderId="0" xfId="0" applyFont="1"/>
    <xf numFmtId="0" fontId="3" fillId="0" borderId="1" xfId="0" applyFont="1" applyBorder="1" applyAlignment="1">
      <alignment horizontal="left" vertical="top"/>
    </xf>
    <xf numFmtId="0" fontId="0" fillId="0" borderId="0" xfId="0"/>
    <xf numFmtId="0" fontId="4" fillId="0" borderId="0" xfId="0" applyFont="1"/>
    <xf numFmtId="0" fontId="4" fillId="0" borderId="5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6" fillId="0" borderId="1" xfId="0" applyFont="1" applyBorder="1"/>
    <xf numFmtId="0" fontId="4" fillId="0" borderId="2" xfId="0" applyFont="1" applyBorder="1"/>
    <xf numFmtId="0" fontId="2" fillId="0" borderId="1" xfId="0" applyFont="1" applyBorder="1" applyAlignment="1">
      <alignment horizontal="justify" vertical="top" wrapText="1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2" fontId="4" fillId="0" borderId="2" xfId="0" applyNumberFormat="1" applyFont="1" applyBorder="1" applyAlignment="1">
      <alignment horizontal="center"/>
    </xf>
    <xf numFmtId="0" fontId="3" fillId="0" borderId="1" xfId="0" applyFont="1" applyBorder="1" applyAlignment="1">
      <alignment horizontal="justify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2" fontId="4" fillId="0" borderId="1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0" fontId="6" fillId="0" borderId="3" xfId="0" applyFont="1" applyBorder="1"/>
    <xf numFmtId="0" fontId="4" fillId="0" borderId="4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2" fontId="4" fillId="0" borderId="0" xfId="0" applyNumberFormat="1" applyFont="1" applyBorder="1"/>
    <xf numFmtId="2" fontId="4" fillId="0" borderId="2" xfId="0" applyNumberFormat="1" applyFont="1" applyBorder="1" applyAlignment="1">
      <alignment horizontal="center" vertical="top"/>
    </xf>
    <xf numFmtId="164" fontId="2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justify" vertical="top"/>
    </xf>
    <xf numFmtId="2" fontId="13" fillId="0" borderId="3" xfId="0" applyNumberFormat="1" applyFont="1" applyBorder="1" applyAlignment="1">
      <alignment horizontal="center" vertical="center"/>
    </xf>
    <xf numFmtId="4" fontId="0" fillId="0" borderId="0" xfId="0" applyNumberFormat="1"/>
    <xf numFmtId="0" fontId="4" fillId="0" borderId="5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6" fillId="0" borderId="1" xfId="0" applyFont="1" applyBorder="1"/>
    <xf numFmtId="0" fontId="4" fillId="0" borderId="2" xfId="0" applyFont="1" applyBorder="1"/>
    <xf numFmtId="0" fontId="2" fillId="0" borderId="1" xfId="0" applyFont="1" applyBorder="1" applyAlignment="1">
      <alignment horizontal="justify" vertical="top" wrapText="1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2" fontId="4" fillId="0" borderId="2" xfId="0" applyNumberFormat="1" applyFont="1" applyBorder="1" applyAlignment="1">
      <alignment horizontal="center"/>
    </xf>
    <xf numFmtId="0" fontId="3" fillId="0" borderId="1" xfId="0" applyFont="1" applyBorder="1" applyAlignment="1">
      <alignment horizontal="justify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2" fontId="4" fillId="0" borderId="1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0" fontId="6" fillId="0" borderId="3" xfId="0" applyFont="1" applyBorder="1"/>
    <xf numFmtId="0" fontId="4" fillId="0" borderId="4" xfId="0" applyFont="1" applyBorder="1"/>
    <xf numFmtId="2" fontId="6" fillId="0" borderId="4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 vertical="top"/>
    </xf>
    <xf numFmtId="164" fontId="2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4" fillId="0" borderId="0" xfId="0" applyFont="1" applyAlignment="1"/>
    <xf numFmtId="0" fontId="12" fillId="0" borderId="0" xfId="0" applyFont="1"/>
    <xf numFmtId="0" fontId="4" fillId="0" borderId="9" xfId="0" applyFont="1" applyBorder="1" applyAlignment="1">
      <alignment horizontal="center"/>
    </xf>
    <xf numFmtId="0" fontId="4" fillId="0" borderId="0" xfId="0" applyFont="1"/>
    <xf numFmtId="0" fontId="5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3" applyFont="1" applyAlignment="1">
      <alignment horizontal="left"/>
    </xf>
    <xf numFmtId="0" fontId="12" fillId="0" borderId="0" xfId="3" applyFont="1" applyAlignment="1">
      <alignment horizontal="left"/>
    </xf>
  </cellXfs>
  <cellStyles count="6">
    <cellStyle name="Įprastas" xfId="0" builtinId="0"/>
    <cellStyle name="Normal_Sheet1" xfId="3"/>
    <cellStyle name="Paprastas 2" xfId="2"/>
    <cellStyle name="Paprastas 3" xfId="1"/>
    <cellStyle name="Paprastas_Lapas1" xfId="4"/>
    <cellStyle name="Procentai 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112"/>
  <sheetViews>
    <sheetView tabSelected="1" topLeftCell="A15" zoomScaleNormal="100" workbookViewId="0">
      <selection activeCell="H34" sqref="H34"/>
    </sheetView>
  </sheetViews>
  <sheetFormatPr defaultRowHeight="15" x14ac:dyDescent="0.25"/>
  <cols>
    <col min="1" max="1" width="2.5703125" customWidth="1"/>
    <col min="2" max="2" width="5.7109375" customWidth="1"/>
    <col min="3" max="3" width="8.140625" customWidth="1"/>
    <col min="4" max="4" width="35" customWidth="1"/>
    <col min="5" max="5" width="7.28515625" customWidth="1"/>
    <col min="6" max="6" width="10" customWidth="1"/>
    <col min="7" max="7" width="6.42578125" customWidth="1"/>
    <col min="8" max="8" width="12.7109375" customWidth="1"/>
    <col min="10" max="10" width="7.28515625" customWidth="1"/>
    <col min="11" max="11" width="10.42578125" customWidth="1"/>
    <col min="12" max="12" width="35.42578125" customWidth="1"/>
    <col min="13" max="13" width="13" customWidth="1"/>
    <col min="14" max="14" width="11.140625" customWidth="1"/>
    <col min="15" max="15" width="10" customWidth="1"/>
    <col min="16" max="16" width="9.42578125" bestFit="1" customWidth="1"/>
  </cols>
  <sheetData>
    <row r="1" spans="2:8" s="22" customFormat="1" x14ac:dyDescent="0.25"/>
    <row r="2" spans="2:8" s="22" customFormat="1" x14ac:dyDescent="0.25"/>
    <row r="3" spans="2:8" s="6" customFormat="1" x14ac:dyDescent="0.25">
      <c r="B3" s="13" t="s">
        <v>33</v>
      </c>
      <c r="C3" s="14"/>
      <c r="D3" s="14"/>
      <c r="E3" s="9"/>
      <c r="F3" s="9"/>
      <c r="G3" s="9"/>
      <c r="H3" s="21" t="s">
        <v>0</v>
      </c>
    </row>
    <row r="4" spans="2:8" s="6" customFormat="1" x14ac:dyDescent="0.25">
      <c r="B4" s="14"/>
      <c r="C4" s="8"/>
      <c r="D4" s="19" t="s">
        <v>34</v>
      </c>
      <c r="E4" s="9"/>
      <c r="F4" s="9"/>
      <c r="G4" s="9"/>
      <c r="H4" s="9"/>
    </row>
    <row r="5" spans="2:8" s="6" customFormat="1" x14ac:dyDescent="0.25">
      <c r="B5" s="98" t="s">
        <v>35</v>
      </c>
      <c r="C5" s="98"/>
      <c r="D5" s="98"/>
      <c r="E5" s="9"/>
      <c r="F5" s="9"/>
      <c r="G5" s="9"/>
      <c r="H5" s="9"/>
    </row>
    <row r="6" spans="2:8" s="6" customFormat="1" x14ac:dyDescent="0.25">
      <c r="B6" s="98" t="s">
        <v>36</v>
      </c>
      <c r="C6" s="98"/>
      <c r="D6" s="98"/>
      <c r="E6" s="98"/>
      <c r="F6" s="9"/>
      <c r="G6" s="9"/>
      <c r="H6" s="9"/>
    </row>
    <row r="7" spans="2:8" s="6" customFormat="1" x14ac:dyDescent="0.25">
      <c r="B7" s="98" t="s">
        <v>37</v>
      </c>
      <c r="C7" s="98"/>
      <c r="D7" s="98"/>
      <c r="E7" s="9"/>
      <c r="F7" s="9"/>
      <c r="G7" s="9"/>
      <c r="H7" s="9"/>
    </row>
    <row r="8" spans="2:8" s="6" customFormat="1" x14ac:dyDescent="0.25">
      <c r="B8" s="13" t="s">
        <v>38</v>
      </c>
      <c r="C8" s="14"/>
      <c r="D8" s="14"/>
      <c r="E8" s="9"/>
      <c r="F8" s="9"/>
      <c r="G8" s="9"/>
      <c r="H8" s="9"/>
    </row>
    <row r="9" spans="2:8" s="6" customFormat="1" x14ac:dyDescent="0.25">
      <c r="B9" s="98" t="s">
        <v>39</v>
      </c>
      <c r="C9" s="98"/>
      <c r="D9" s="98"/>
      <c r="E9" s="9"/>
      <c r="F9" s="9"/>
      <c r="G9" s="9"/>
      <c r="H9" s="9"/>
    </row>
    <row r="10" spans="2:8" s="6" customFormat="1" x14ac:dyDescent="0.25">
      <c r="B10" s="99" t="s">
        <v>58</v>
      </c>
      <c r="C10" s="99"/>
      <c r="D10" s="99"/>
      <c r="E10" s="9"/>
      <c r="F10" s="9"/>
      <c r="G10" s="9"/>
      <c r="H10" s="9"/>
    </row>
    <row r="11" spans="2:8" s="6" customFormat="1" x14ac:dyDescent="0.25">
      <c r="B11" s="98" t="s">
        <v>40</v>
      </c>
      <c r="C11" s="98"/>
      <c r="D11" s="98"/>
      <c r="E11" s="9"/>
      <c r="F11" s="9"/>
      <c r="G11" s="9"/>
      <c r="H11" s="9"/>
    </row>
    <row r="12" spans="2:8" s="6" customFormat="1" x14ac:dyDescent="0.25">
      <c r="B12" s="18"/>
      <c r="C12" s="18"/>
      <c r="D12" s="18"/>
      <c r="E12" s="9"/>
      <c r="F12" s="9"/>
      <c r="G12" s="9"/>
      <c r="H12" s="9"/>
    </row>
    <row r="13" spans="2:8" s="6" customFormat="1" x14ac:dyDescent="0.25">
      <c r="B13" s="16" t="s">
        <v>41</v>
      </c>
      <c r="C13" s="16"/>
      <c r="D13" s="16"/>
      <c r="E13" s="9"/>
      <c r="F13" s="9"/>
      <c r="G13" s="9"/>
      <c r="H13" s="9"/>
    </row>
    <row r="14" spans="2:8" s="7" customFormat="1" ht="15.75" x14ac:dyDescent="0.25">
      <c r="B14" s="16" t="s">
        <v>42</v>
      </c>
      <c r="C14" s="16"/>
      <c r="D14" s="17"/>
      <c r="E14" s="9"/>
      <c r="F14" s="9"/>
      <c r="G14" s="9"/>
      <c r="H14" s="9"/>
    </row>
    <row r="15" spans="2:8" s="7" customFormat="1" x14ac:dyDescent="0.25">
      <c r="B15" s="20" t="s">
        <v>43</v>
      </c>
      <c r="C15" s="10"/>
      <c r="D15" s="10"/>
      <c r="E15" s="9"/>
      <c r="F15" s="9"/>
      <c r="G15" s="9"/>
      <c r="H15" s="9"/>
    </row>
    <row r="16" spans="2:8" s="6" customFormat="1" x14ac:dyDescent="0.25">
      <c r="B16" s="94" t="s">
        <v>44</v>
      </c>
      <c r="C16" s="94"/>
      <c r="D16" s="94"/>
      <c r="E16" s="9"/>
      <c r="F16" s="9"/>
      <c r="G16" s="9"/>
      <c r="H16" s="9"/>
    </row>
    <row r="17" spans="2:8" s="6" customFormat="1" ht="15.75" x14ac:dyDescent="0.25">
      <c r="B17" s="16"/>
      <c r="C17" s="16"/>
      <c r="D17" s="17"/>
      <c r="E17" s="9"/>
      <c r="F17" s="9"/>
      <c r="G17" s="9"/>
      <c r="H17" s="9"/>
    </row>
    <row r="18" spans="2:8" x14ac:dyDescent="0.25">
      <c r="B18" s="9"/>
      <c r="C18" s="9"/>
      <c r="D18" s="95" t="s">
        <v>102</v>
      </c>
      <c r="E18" s="95"/>
      <c r="F18" s="95"/>
      <c r="G18" s="9"/>
      <c r="H18" s="9"/>
    </row>
    <row r="19" spans="2:8" ht="8.25" customHeight="1" x14ac:dyDescent="0.25">
      <c r="B19" s="9"/>
      <c r="C19" s="9"/>
      <c r="D19" s="15"/>
      <c r="E19" s="15"/>
      <c r="F19" s="15"/>
      <c r="G19" s="9"/>
      <c r="H19" s="9"/>
    </row>
    <row r="20" spans="2:8" x14ac:dyDescent="0.25">
      <c r="B20" s="10"/>
      <c r="C20" s="10"/>
      <c r="D20" s="96" t="s">
        <v>1</v>
      </c>
      <c r="E20" s="96"/>
      <c r="F20" s="96"/>
      <c r="G20" s="96"/>
      <c r="H20" s="10"/>
    </row>
    <row r="21" spans="2:8" ht="10.5" customHeight="1" x14ac:dyDescent="0.25">
      <c r="B21" s="10"/>
      <c r="C21" s="10"/>
      <c r="D21" s="11"/>
      <c r="E21" s="10"/>
      <c r="F21" s="12"/>
      <c r="G21" s="10"/>
      <c r="H21" s="10"/>
    </row>
    <row r="22" spans="2:8" ht="15.75" x14ac:dyDescent="0.25">
      <c r="B22" s="10"/>
      <c r="C22" s="97" t="s">
        <v>45</v>
      </c>
      <c r="D22" s="97"/>
      <c r="E22" s="97"/>
      <c r="F22" s="97"/>
      <c r="G22" s="97"/>
      <c r="H22" s="97"/>
    </row>
    <row r="23" spans="2:8" ht="15.75" thickBot="1" x14ac:dyDescent="0.3">
      <c r="B23" s="10"/>
      <c r="C23" s="10"/>
      <c r="D23" s="11"/>
      <c r="E23" s="10"/>
      <c r="F23" s="93" t="s">
        <v>101</v>
      </c>
      <c r="G23" s="93"/>
      <c r="H23" s="93"/>
    </row>
    <row r="24" spans="2:8" x14ac:dyDescent="0.25">
      <c r="B24" s="64" t="s">
        <v>8</v>
      </c>
      <c r="C24" s="64"/>
      <c r="D24" s="65" t="s">
        <v>9</v>
      </c>
      <c r="E24" s="64" t="s">
        <v>10</v>
      </c>
      <c r="F24" s="64"/>
      <c r="G24" s="66"/>
      <c r="H24" s="66"/>
    </row>
    <row r="25" spans="2:8" ht="15.75" thickBot="1" x14ac:dyDescent="0.3">
      <c r="B25" s="67" t="s">
        <v>11</v>
      </c>
      <c r="C25" s="67" t="s">
        <v>2</v>
      </c>
      <c r="D25" s="68" t="s">
        <v>12</v>
      </c>
      <c r="E25" s="67" t="s">
        <v>59</v>
      </c>
      <c r="F25" s="67" t="s">
        <v>3</v>
      </c>
      <c r="G25" s="69" t="s">
        <v>4</v>
      </c>
      <c r="H25" s="69" t="s">
        <v>13</v>
      </c>
    </row>
    <row r="26" spans="2:8" x14ac:dyDescent="0.25">
      <c r="B26" s="70">
        <v>1</v>
      </c>
      <c r="C26" s="71" t="s">
        <v>50</v>
      </c>
      <c r="D26" s="78" t="s">
        <v>17</v>
      </c>
      <c r="E26" s="75" t="s">
        <v>18</v>
      </c>
      <c r="F26" s="79">
        <v>180</v>
      </c>
      <c r="G26" s="80">
        <v>18.75</v>
      </c>
      <c r="H26" s="77">
        <f>SUM(F26*G26)</f>
        <v>3375</v>
      </c>
    </row>
    <row r="27" spans="2:8" x14ac:dyDescent="0.25">
      <c r="B27" s="70"/>
      <c r="C27" s="71"/>
      <c r="D27" s="78" t="s">
        <v>29</v>
      </c>
      <c r="E27" s="75"/>
      <c r="F27" s="79"/>
      <c r="G27" s="80"/>
      <c r="H27" s="77"/>
    </row>
    <row r="28" spans="2:8" x14ac:dyDescent="0.25">
      <c r="B28" s="70"/>
      <c r="C28" s="71"/>
      <c r="D28" s="74" t="s">
        <v>103</v>
      </c>
      <c r="E28" s="75"/>
      <c r="F28" s="79"/>
      <c r="G28" s="80"/>
      <c r="H28" s="77"/>
    </row>
    <row r="29" spans="2:8" ht="15" customHeight="1" x14ac:dyDescent="0.25">
      <c r="B29" s="70">
        <v>2</v>
      </c>
      <c r="C29" s="71"/>
      <c r="D29" s="78" t="s">
        <v>19</v>
      </c>
      <c r="E29" s="75"/>
      <c r="F29" s="75"/>
      <c r="G29" s="76"/>
      <c r="H29" s="77"/>
    </row>
    <row r="30" spans="2:8" x14ac:dyDescent="0.25">
      <c r="B30" s="70"/>
      <c r="C30" s="71" t="s">
        <v>51</v>
      </c>
      <c r="D30" s="74" t="s">
        <v>92</v>
      </c>
      <c r="E30" s="75" t="s">
        <v>18</v>
      </c>
      <c r="F30" s="75">
        <v>60</v>
      </c>
      <c r="G30" s="76">
        <v>96.53</v>
      </c>
      <c r="H30" s="77">
        <f>SUM(F30*G30)</f>
        <v>5791.8</v>
      </c>
    </row>
    <row r="31" spans="2:8" x14ac:dyDescent="0.25">
      <c r="B31" s="70"/>
      <c r="C31" s="71"/>
      <c r="D31" s="74" t="s">
        <v>104</v>
      </c>
      <c r="E31" s="75"/>
      <c r="F31" s="75"/>
      <c r="G31" s="76"/>
      <c r="H31" s="77"/>
    </row>
    <row r="32" spans="2:8" ht="15" customHeight="1" x14ac:dyDescent="0.25">
      <c r="B32" s="70"/>
      <c r="C32" s="71"/>
      <c r="D32" s="73" t="s">
        <v>24</v>
      </c>
      <c r="E32" s="71"/>
      <c r="F32" s="81"/>
      <c r="G32" s="73"/>
      <c r="H32" s="77">
        <f>SUM(H26:H31)</f>
        <v>9166.7999999999993</v>
      </c>
    </row>
    <row r="33" spans="2:8" ht="15" customHeight="1" x14ac:dyDescent="0.25">
      <c r="B33" s="70"/>
      <c r="C33" s="71"/>
      <c r="D33" s="71" t="s">
        <v>25</v>
      </c>
      <c r="E33" s="71"/>
      <c r="F33" s="71"/>
      <c r="G33" s="73"/>
      <c r="H33" s="77">
        <f>SUM(H32*0.21)</f>
        <v>1925.0279999999998</v>
      </c>
    </row>
    <row r="34" spans="2:8" ht="15" customHeight="1" x14ac:dyDescent="0.25">
      <c r="B34" s="82"/>
      <c r="C34" s="83"/>
      <c r="D34" s="84" t="s">
        <v>26</v>
      </c>
      <c r="E34" s="83"/>
      <c r="F34" s="83"/>
      <c r="G34" s="85"/>
      <c r="H34" s="86">
        <f>SUM(H32:H33)</f>
        <v>11091.828</v>
      </c>
    </row>
    <row r="35" spans="2:8" ht="15" customHeight="1" x14ac:dyDescent="0.25"/>
    <row r="36" spans="2:8" ht="15" customHeight="1" x14ac:dyDescent="0.25"/>
    <row r="37" spans="2:8" s="29" customFormat="1" x14ac:dyDescent="0.25">
      <c r="B37" s="53"/>
      <c r="C37" s="54"/>
      <c r="D37" s="54"/>
      <c r="E37" s="30"/>
      <c r="F37" s="54"/>
      <c r="G37" s="54"/>
      <c r="H37" s="55"/>
    </row>
    <row r="38" spans="2:8" s="29" customFormat="1" x14ac:dyDescent="0.25">
      <c r="B38" s="53"/>
      <c r="C38" s="54"/>
      <c r="D38" s="3" t="s">
        <v>5</v>
      </c>
      <c r="E38" s="1" t="s">
        <v>31</v>
      </c>
      <c r="F38" s="3"/>
      <c r="G38" s="3"/>
      <c r="H38" s="4"/>
    </row>
    <row r="39" spans="2:8" s="29" customFormat="1" x14ac:dyDescent="0.25">
      <c r="B39" s="53"/>
      <c r="C39" s="54"/>
      <c r="D39" s="3"/>
      <c r="E39" s="1" t="s">
        <v>6</v>
      </c>
      <c r="F39" s="3"/>
      <c r="G39" s="3"/>
      <c r="H39" s="4"/>
    </row>
    <row r="40" spans="2:8" s="29" customFormat="1" x14ac:dyDescent="0.25">
      <c r="B40" s="53"/>
      <c r="C40" s="54"/>
      <c r="D40" s="54"/>
      <c r="E40" s="30"/>
      <c r="F40" s="54"/>
      <c r="G40" s="54"/>
      <c r="H40" s="55"/>
    </row>
    <row r="41" spans="2:8" s="29" customFormat="1" x14ac:dyDescent="0.25">
      <c r="B41" s="53"/>
      <c r="C41" s="54"/>
      <c r="D41" s="54"/>
      <c r="E41" s="30"/>
      <c r="F41" s="54"/>
      <c r="G41" s="54"/>
      <c r="H41" s="55"/>
    </row>
    <row r="42" spans="2:8" s="22" customFormat="1" x14ac:dyDescent="0.25">
      <c r="B42" s="24"/>
      <c r="C42" s="25"/>
      <c r="D42" s="25"/>
      <c r="E42" s="23"/>
      <c r="F42" s="25"/>
      <c r="G42" s="25"/>
      <c r="H42" s="26"/>
    </row>
    <row r="43" spans="2:8" x14ac:dyDescent="0.25">
      <c r="B43" s="2"/>
      <c r="C43" s="3"/>
      <c r="D43" s="3" t="s">
        <v>7</v>
      </c>
      <c r="E43" s="91" t="s">
        <v>46</v>
      </c>
      <c r="F43" s="91"/>
      <c r="G43" s="91"/>
      <c r="H43" s="91"/>
    </row>
    <row r="44" spans="2:8" x14ac:dyDescent="0.25">
      <c r="B44" s="1"/>
      <c r="C44" s="1"/>
      <c r="D44" s="1"/>
      <c r="E44" s="92" t="s">
        <v>47</v>
      </c>
      <c r="F44" s="92"/>
      <c r="G44" s="92"/>
      <c r="H44" s="92"/>
    </row>
    <row r="45" spans="2:8" ht="15" customHeight="1" x14ac:dyDescent="0.25">
      <c r="E45" s="23" t="s">
        <v>48</v>
      </c>
      <c r="F45" s="27"/>
      <c r="G45" s="27"/>
      <c r="H45" s="27"/>
    </row>
    <row r="51" spans="4:16" ht="15.75" thickBot="1" x14ac:dyDescent="0.3"/>
    <row r="52" spans="4:16" x14ac:dyDescent="0.25">
      <c r="J52" s="64" t="s">
        <v>8</v>
      </c>
      <c r="K52" s="64"/>
      <c r="L52" s="65" t="s">
        <v>9</v>
      </c>
      <c r="M52" s="64" t="s">
        <v>10</v>
      </c>
      <c r="N52" s="64"/>
      <c r="O52" s="66"/>
      <c r="P52" s="66"/>
    </row>
    <row r="53" spans="4:16" ht="15.75" thickBot="1" x14ac:dyDescent="0.3">
      <c r="J53" s="67" t="s">
        <v>11</v>
      </c>
      <c r="K53" s="67" t="s">
        <v>2</v>
      </c>
      <c r="L53" s="68" t="s">
        <v>12</v>
      </c>
      <c r="M53" s="67" t="s">
        <v>59</v>
      </c>
      <c r="N53" s="67" t="s">
        <v>3</v>
      </c>
      <c r="O53" s="69" t="s">
        <v>4</v>
      </c>
      <c r="P53" s="69" t="s">
        <v>13</v>
      </c>
    </row>
    <row r="54" spans="4:16" x14ac:dyDescent="0.25">
      <c r="D54" s="63"/>
      <c r="J54" s="70"/>
      <c r="K54" s="71"/>
      <c r="L54" s="72" t="s">
        <v>14</v>
      </c>
      <c r="M54" s="73"/>
      <c r="N54" s="70"/>
      <c r="O54" s="73"/>
      <c r="P54" s="77"/>
    </row>
    <row r="55" spans="4:16" ht="15.75" x14ac:dyDescent="0.25">
      <c r="D55" s="63"/>
      <c r="J55" s="70">
        <v>1</v>
      </c>
      <c r="K55" s="71" t="s">
        <v>49</v>
      </c>
      <c r="L55" s="74" t="s">
        <v>15</v>
      </c>
      <c r="M55" s="75" t="s">
        <v>16</v>
      </c>
      <c r="N55" s="75">
        <v>556.79999999999995</v>
      </c>
      <c r="O55" s="76">
        <v>14.34</v>
      </c>
      <c r="P55" s="77">
        <f>SUM(N55*O55)</f>
        <v>7984.5119999999997</v>
      </c>
    </row>
    <row r="56" spans="4:16" x14ac:dyDescent="0.25">
      <c r="J56" s="70">
        <v>2</v>
      </c>
      <c r="K56" s="71" t="s">
        <v>50</v>
      </c>
      <c r="L56" s="78" t="s">
        <v>17</v>
      </c>
      <c r="M56" s="75" t="s">
        <v>18</v>
      </c>
      <c r="N56" s="79">
        <v>17667</v>
      </c>
      <c r="O56" s="80">
        <v>18.75</v>
      </c>
      <c r="P56" s="77">
        <f>SUM(N56*O56)</f>
        <v>331256.25</v>
      </c>
    </row>
    <row r="57" spans="4:16" x14ac:dyDescent="0.25">
      <c r="J57" s="70"/>
      <c r="K57" s="71"/>
      <c r="L57" s="78" t="s">
        <v>29</v>
      </c>
      <c r="M57" s="75"/>
      <c r="N57" s="79"/>
      <c r="O57" s="80"/>
      <c r="P57" s="77"/>
    </row>
    <row r="58" spans="4:16" x14ac:dyDescent="0.25">
      <c r="J58" s="70"/>
      <c r="K58" s="71"/>
      <c r="L58" s="74" t="s">
        <v>84</v>
      </c>
      <c r="M58" s="75"/>
      <c r="N58" s="79"/>
      <c r="O58" s="80"/>
      <c r="P58" s="77"/>
    </row>
    <row r="59" spans="4:16" x14ac:dyDescent="0.25">
      <c r="J59" s="70"/>
      <c r="K59" s="71"/>
      <c r="L59" s="74" t="s">
        <v>85</v>
      </c>
      <c r="M59" s="75"/>
      <c r="N59" s="79"/>
      <c r="O59" s="80"/>
      <c r="P59" s="77"/>
    </row>
    <row r="60" spans="4:16" x14ac:dyDescent="0.25">
      <c r="J60" s="70"/>
      <c r="K60" s="71"/>
      <c r="L60" s="74" t="s">
        <v>86</v>
      </c>
      <c r="M60" s="75"/>
      <c r="N60" s="79"/>
      <c r="O60" s="80"/>
      <c r="P60" s="77"/>
    </row>
    <row r="61" spans="4:16" x14ac:dyDescent="0.25">
      <c r="J61" s="70"/>
      <c r="K61" s="71"/>
      <c r="L61" s="74" t="s">
        <v>87</v>
      </c>
      <c r="M61" s="75"/>
      <c r="N61" s="79"/>
      <c r="O61" s="80"/>
      <c r="P61" s="77"/>
    </row>
    <row r="62" spans="4:16" x14ac:dyDescent="0.25">
      <c r="J62" s="70"/>
      <c r="K62" s="71"/>
      <c r="L62" s="74" t="s">
        <v>88</v>
      </c>
      <c r="M62" s="75"/>
      <c r="N62" s="79"/>
      <c r="O62" s="80"/>
      <c r="P62" s="77"/>
    </row>
    <row r="63" spans="4:16" x14ac:dyDescent="0.25">
      <c r="J63" s="70"/>
      <c r="K63" s="71"/>
      <c r="L63" s="74" t="s">
        <v>89</v>
      </c>
      <c r="M63" s="75"/>
      <c r="N63" s="79"/>
      <c r="O63" s="80"/>
      <c r="P63" s="77"/>
    </row>
    <row r="64" spans="4:16" x14ac:dyDescent="0.25">
      <c r="J64" s="70"/>
      <c r="K64" s="71"/>
      <c r="L64" s="78" t="s">
        <v>28</v>
      </c>
      <c r="M64" s="75"/>
      <c r="N64" s="79"/>
      <c r="O64" s="80"/>
      <c r="P64" s="77"/>
    </row>
    <row r="65" spans="2:16" x14ac:dyDescent="0.25">
      <c r="J65" s="70"/>
      <c r="K65" s="71"/>
      <c r="L65" s="74" t="s">
        <v>100</v>
      </c>
      <c r="M65" s="75"/>
      <c r="N65" s="79"/>
      <c r="O65" s="80"/>
      <c r="P65" s="77"/>
    </row>
    <row r="66" spans="2:16" x14ac:dyDescent="0.25">
      <c r="J66" s="70"/>
      <c r="K66" s="71"/>
      <c r="L66" s="28" t="s">
        <v>30</v>
      </c>
      <c r="M66" s="75"/>
      <c r="N66" s="79"/>
      <c r="O66" s="80"/>
      <c r="P66" s="77"/>
    </row>
    <row r="67" spans="2:16" x14ac:dyDescent="0.25">
      <c r="J67" s="70"/>
      <c r="K67" s="71"/>
      <c r="L67" s="74" t="s">
        <v>90</v>
      </c>
      <c r="M67" s="75"/>
      <c r="N67" s="79"/>
      <c r="O67" s="80"/>
      <c r="P67" s="77"/>
    </row>
    <row r="68" spans="2:16" ht="15.75" thickBot="1" x14ac:dyDescent="0.3">
      <c r="J68" s="70"/>
      <c r="K68" s="71"/>
      <c r="L68" s="74" t="s">
        <v>91</v>
      </c>
      <c r="M68" s="75"/>
      <c r="N68" s="79"/>
      <c r="O68" s="80"/>
      <c r="P68" s="77"/>
    </row>
    <row r="69" spans="2:16" x14ac:dyDescent="0.25">
      <c r="B69" s="31" t="s">
        <v>8</v>
      </c>
      <c r="C69" s="31"/>
      <c r="D69" s="32" t="s">
        <v>9</v>
      </c>
      <c r="E69" s="31" t="s">
        <v>10</v>
      </c>
      <c r="F69" s="31"/>
      <c r="G69" s="33"/>
      <c r="H69" s="33"/>
      <c r="J69" s="70">
        <v>3</v>
      </c>
      <c r="K69" s="71"/>
      <c r="L69" s="78" t="s">
        <v>19</v>
      </c>
      <c r="M69" s="75"/>
      <c r="N69" s="75"/>
      <c r="O69" s="76"/>
      <c r="P69" s="77"/>
    </row>
    <row r="70" spans="2:16" ht="15.75" thickBot="1" x14ac:dyDescent="0.3">
      <c r="B70" s="34" t="s">
        <v>11</v>
      </c>
      <c r="C70" s="34" t="s">
        <v>2</v>
      </c>
      <c r="D70" s="35" t="s">
        <v>12</v>
      </c>
      <c r="E70" s="34" t="s">
        <v>59</v>
      </c>
      <c r="F70" s="34" t="s">
        <v>3</v>
      </c>
      <c r="G70" s="36" t="s">
        <v>4</v>
      </c>
      <c r="H70" s="36" t="s">
        <v>13</v>
      </c>
      <c r="J70" s="70"/>
      <c r="K70" s="71" t="s">
        <v>51</v>
      </c>
      <c r="L70" s="74" t="s">
        <v>92</v>
      </c>
      <c r="M70" s="75" t="s">
        <v>18</v>
      </c>
      <c r="N70" s="75">
        <v>744</v>
      </c>
      <c r="O70" s="76">
        <v>96.53</v>
      </c>
      <c r="P70" s="77">
        <f>SUM(N70*O70)</f>
        <v>71818.320000000007</v>
      </c>
    </row>
    <row r="71" spans="2:16" x14ac:dyDescent="0.25">
      <c r="B71" s="37"/>
      <c r="C71" s="38"/>
      <c r="D71" s="39" t="s">
        <v>14</v>
      </c>
      <c r="E71" s="40"/>
      <c r="F71" s="37"/>
      <c r="G71" s="40"/>
      <c r="H71" s="44"/>
      <c r="J71" s="70"/>
      <c r="K71" s="71"/>
      <c r="L71" s="74" t="s">
        <v>93</v>
      </c>
      <c r="M71" s="75"/>
      <c r="N71" s="75"/>
      <c r="O71" s="76"/>
      <c r="P71" s="77"/>
    </row>
    <row r="72" spans="2:16" ht="25.5" x14ac:dyDescent="0.25">
      <c r="B72" s="37">
        <v>1</v>
      </c>
      <c r="C72" s="38" t="s">
        <v>49</v>
      </c>
      <c r="D72" s="41" t="s">
        <v>15</v>
      </c>
      <c r="E72" s="42" t="s">
        <v>16</v>
      </c>
      <c r="F72" s="42">
        <v>1387.2</v>
      </c>
      <c r="G72" s="43">
        <v>14.34</v>
      </c>
      <c r="H72" s="44">
        <f>SUM(F72*G72)</f>
        <v>19892.448</v>
      </c>
      <c r="J72" s="70"/>
      <c r="K72" s="71" t="s">
        <v>52</v>
      </c>
      <c r="L72" s="60" t="s">
        <v>69</v>
      </c>
      <c r="M72" s="75" t="s">
        <v>18</v>
      </c>
      <c r="N72" s="75">
        <v>744</v>
      </c>
      <c r="O72" s="76">
        <v>29.19</v>
      </c>
      <c r="P72" s="87">
        <f>SUM(N72*O72)</f>
        <v>21717.360000000001</v>
      </c>
    </row>
    <row r="73" spans="2:16" x14ac:dyDescent="0.25">
      <c r="B73" s="37">
        <v>2</v>
      </c>
      <c r="C73" s="38" t="s">
        <v>50</v>
      </c>
      <c r="D73" s="45" t="s">
        <v>17</v>
      </c>
      <c r="E73" s="42" t="s">
        <v>18</v>
      </c>
      <c r="F73" s="46">
        <v>24894</v>
      </c>
      <c r="G73" s="47">
        <v>18.75</v>
      </c>
      <c r="H73" s="44">
        <f>SUM(F73*G73)</f>
        <v>466762.5</v>
      </c>
      <c r="J73" s="70"/>
      <c r="K73" s="71"/>
      <c r="L73" s="74" t="s">
        <v>94</v>
      </c>
      <c r="M73" s="75"/>
      <c r="N73" s="75"/>
      <c r="O73" s="76"/>
      <c r="P73" s="87"/>
    </row>
    <row r="74" spans="2:16" x14ac:dyDescent="0.25">
      <c r="B74" s="37"/>
      <c r="C74" s="38"/>
      <c r="D74" s="45" t="s">
        <v>29</v>
      </c>
      <c r="E74" s="42"/>
      <c r="F74" s="46"/>
      <c r="G74" s="47"/>
      <c r="H74" s="44"/>
      <c r="J74" s="70"/>
      <c r="K74" s="71"/>
      <c r="L74" s="74" t="s">
        <v>95</v>
      </c>
      <c r="M74" s="75"/>
      <c r="N74" s="75"/>
      <c r="O74" s="76"/>
      <c r="P74" s="87"/>
    </row>
    <row r="75" spans="2:16" x14ac:dyDescent="0.25">
      <c r="B75" s="37"/>
      <c r="C75" s="38"/>
      <c r="D75" s="41" t="s">
        <v>60</v>
      </c>
      <c r="E75" s="42"/>
      <c r="F75" s="46"/>
      <c r="G75" s="47"/>
      <c r="H75" s="44"/>
      <c r="J75" s="70">
        <v>4</v>
      </c>
      <c r="K75" s="71" t="s">
        <v>53</v>
      </c>
      <c r="L75" s="78" t="s">
        <v>20</v>
      </c>
      <c r="M75" s="75"/>
      <c r="N75" s="75"/>
      <c r="O75" s="76"/>
      <c r="P75" s="77"/>
    </row>
    <row r="76" spans="2:16" ht="15.75" x14ac:dyDescent="0.25">
      <c r="B76" s="37"/>
      <c r="C76" s="38"/>
      <c r="D76" s="41" t="s">
        <v>81</v>
      </c>
      <c r="E76" s="42"/>
      <c r="F76" s="46"/>
      <c r="G76" s="47"/>
      <c r="H76" s="44"/>
      <c r="J76" s="70"/>
      <c r="K76" s="71" t="s">
        <v>55</v>
      </c>
      <c r="L76" s="78" t="s">
        <v>22</v>
      </c>
      <c r="M76" s="75" t="s">
        <v>21</v>
      </c>
      <c r="N76" s="75">
        <v>42</v>
      </c>
      <c r="O76" s="76">
        <v>3.07</v>
      </c>
      <c r="P76" s="77">
        <f>SUM(N76*O76)</f>
        <v>128.94</v>
      </c>
    </row>
    <row r="77" spans="2:16" x14ac:dyDescent="0.25">
      <c r="B77" s="37"/>
      <c r="C77" s="38"/>
      <c r="D77" s="41" t="s">
        <v>61</v>
      </c>
      <c r="E77" s="42"/>
      <c r="F77" s="46"/>
      <c r="G77" s="47"/>
      <c r="H77" s="44"/>
      <c r="J77" s="70"/>
      <c r="K77" s="71"/>
      <c r="L77" s="74" t="s">
        <v>99</v>
      </c>
      <c r="M77" s="75"/>
      <c r="N77" s="75"/>
      <c r="O77" s="76"/>
      <c r="P77" s="77"/>
    </row>
    <row r="78" spans="2:16" ht="15.75" x14ac:dyDescent="0.25">
      <c r="B78" s="37"/>
      <c r="C78" s="38"/>
      <c r="D78" s="41" t="s">
        <v>82</v>
      </c>
      <c r="E78" s="42"/>
      <c r="F78" s="46"/>
      <c r="G78" s="47"/>
      <c r="H78" s="44"/>
      <c r="J78" s="70"/>
      <c r="K78" s="71" t="s">
        <v>56</v>
      </c>
      <c r="L78" s="78" t="s">
        <v>23</v>
      </c>
      <c r="M78" s="75" t="s">
        <v>21</v>
      </c>
      <c r="N78" s="88">
        <v>36077.624000000003</v>
      </c>
      <c r="O78" s="76">
        <v>0.67</v>
      </c>
      <c r="P78" s="77">
        <f>SUM(N78*O78)</f>
        <v>24172.008080000003</v>
      </c>
    </row>
    <row r="79" spans="2:16" x14ac:dyDescent="0.25">
      <c r="B79" s="37"/>
      <c r="C79" s="38"/>
      <c r="D79" s="45" t="s">
        <v>28</v>
      </c>
      <c r="E79" s="42"/>
      <c r="F79" s="46"/>
      <c r="G79" s="47"/>
      <c r="H79" s="44"/>
      <c r="J79" s="70"/>
      <c r="K79" s="71"/>
      <c r="L79" s="74" t="s">
        <v>96</v>
      </c>
      <c r="M79" s="75"/>
      <c r="N79" s="75"/>
      <c r="O79" s="80"/>
      <c r="P79" s="77"/>
    </row>
    <row r="80" spans="2:16" ht="15.75" x14ac:dyDescent="0.25">
      <c r="B80" s="37"/>
      <c r="C80" s="38"/>
      <c r="D80" s="41" t="s">
        <v>62</v>
      </c>
      <c r="E80" s="42"/>
      <c r="F80" s="46"/>
      <c r="G80" s="47"/>
      <c r="H80" s="44"/>
      <c r="J80" s="70">
        <v>5</v>
      </c>
      <c r="K80" s="71" t="s">
        <v>57</v>
      </c>
      <c r="L80" s="78" t="s">
        <v>32</v>
      </c>
      <c r="M80" s="75" t="s">
        <v>21</v>
      </c>
      <c r="N80" s="75">
        <v>3708.6060000000002</v>
      </c>
      <c r="O80" s="76">
        <v>2.27</v>
      </c>
      <c r="P80" s="77">
        <f>SUM(N80*O80)</f>
        <v>8418.5356200000006</v>
      </c>
    </row>
    <row r="81" spans="2:16" x14ac:dyDescent="0.25">
      <c r="B81" s="37"/>
      <c r="C81" s="38"/>
      <c r="D81" s="41" t="s">
        <v>63</v>
      </c>
      <c r="E81" s="42"/>
      <c r="F81" s="46"/>
      <c r="G81" s="47"/>
      <c r="H81" s="44"/>
      <c r="J81" s="70"/>
      <c r="K81" s="71"/>
      <c r="L81" s="90" t="s">
        <v>30</v>
      </c>
      <c r="M81" s="75"/>
      <c r="N81" s="75"/>
      <c r="O81" s="76"/>
      <c r="P81" s="77"/>
    </row>
    <row r="82" spans="2:16" x14ac:dyDescent="0.25">
      <c r="B82" s="37"/>
      <c r="C82" s="38"/>
      <c r="D82" s="41" t="s">
        <v>83</v>
      </c>
      <c r="E82" s="42"/>
      <c r="F82" s="46"/>
      <c r="G82" s="47"/>
      <c r="H82" s="44"/>
      <c r="J82" s="70"/>
      <c r="K82" s="71"/>
      <c r="L82" s="74" t="s">
        <v>97</v>
      </c>
      <c r="M82" s="75"/>
      <c r="N82" s="75"/>
      <c r="O82" s="76"/>
      <c r="P82" s="77"/>
    </row>
    <row r="83" spans="2:16" x14ac:dyDescent="0.25">
      <c r="B83" s="37"/>
      <c r="C83" s="38"/>
      <c r="D83" s="28" t="s">
        <v>30</v>
      </c>
      <c r="E83" s="42"/>
      <c r="F83" s="46"/>
      <c r="G83" s="47"/>
      <c r="H83" s="44"/>
      <c r="J83" s="70"/>
      <c r="K83" s="71"/>
      <c r="L83" s="89" t="s">
        <v>29</v>
      </c>
      <c r="M83" s="75"/>
      <c r="N83" s="75"/>
      <c r="O83" s="76"/>
      <c r="P83" s="77"/>
    </row>
    <row r="84" spans="2:16" x14ac:dyDescent="0.25">
      <c r="B84" s="37"/>
      <c r="C84" s="38"/>
      <c r="D84" s="41" t="s">
        <v>64</v>
      </c>
      <c r="E84" s="42"/>
      <c r="F84" s="46"/>
      <c r="G84" s="47"/>
      <c r="H84" s="44"/>
      <c r="J84" s="70"/>
      <c r="K84" s="71"/>
      <c r="L84" s="74" t="s">
        <v>98</v>
      </c>
      <c r="M84" s="75"/>
      <c r="N84" s="75"/>
      <c r="O84" s="76"/>
      <c r="P84" s="77"/>
    </row>
    <row r="85" spans="2:16" x14ac:dyDescent="0.25">
      <c r="B85" s="37"/>
      <c r="C85" s="38"/>
      <c r="D85" s="41" t="s">
        <v>65</v>
      </c>
      <c r="E85" s="42"/>
      <c r="F85" s="46"/>
      <c r="G85" s="47"/>
      <c r="H85" s="44"/>
      <c r="J85" s="70"/>
      <c r="K85" s="71"/>
      <c r="L85" s="73" t="s">
        <v>24</v>
      </c>
      <c r="M85" s="71"/>
      <c r="N85" s="81"/>
      <c r="O85" s="73"/>
      <c r="P85" s="77">
        <f>SUM(P55:P80)</f>
        <v>465495.92569999996</v>
      </c>
    </row>
    <row r="86" spans="2:16" x14ac:dyDescent="0.25">
      <c r="B86" s="37"/>
      <c r="C86" s="38"/>
      <c r="D86" s="41" t="s">
        <v>66</v>
      </c>
      <c r="E86" s="42"/>
      <c r="F86" s="46"/>
      <c r="G86" s="47"/>
      <c r="H86" s="44"/>
      <c r="J86" s="70"/>
      <c r="K86" s="71"/>
      <c r="L86" s="71" t="s">
        <v>25</v>
      </c>
      <c r="M86" s="71"/>
      <c r="N86" s="71"/>
      <c r="O86" s="73"/>
      <c r="P86" s="77">
        <f>SUM(P85*0.21)</f>
        <v>97754.144396999982</v>
      </c>
    </row>
    <row r="87" spans="2:16" x14ac:dyDescent="0.25">
      <c r="B87" s="37"/>
      <c r="C87" s="38"/>
      <c r="D87" s="60" t="s">
        <v>67</v>
      </c>
      <c r="E87" s="42"/>
      <c r="F87" s="46"/>
      <c r="G87" s="47"/>
      <c r="H87" s="44"/>
      <c r="J87" s="82"/>
      <c r="K87" s="83"/>
      <c r="L87" s="84" t="s">
        <v>26</v>
      </c>
      <c r="M87" s="83"/>
      <c r="N87" s="83"/>
      <c r="O87" s="85"/>
      <c r="P87" s="86">
        <f>SUM(P85:P86)</f>
        <v>563250.07009699999</v>
      </c>
    </row>
    <row r="88" spans="2:16" x14ac:dyDescent="0.25">
      <c r="B88" s="37">
        <v>3</v>
      </c>
      <c r="C88" s="38"/>
      <c r="D88" s="45" t="s">
        <v>19</v>
      </c>
      <c r="E88" s="42"/>
      <c r="F88" s="42"/>
      <c r="G88" s="43"/>
      <c r="H88" s="44"/>
    </row>
    <row r="89" spans="2:16" x14ac:dyDescent="0.25">
      <c r="B89" s="37"/>
      <c r="C89" s="38" t="s">
        <v>51</v>
      </c>
      <c r="D89" s="41" t="s">
        <v>68</v>
      </c>
      <c r="E89" s="42" t="s">
        <v>18</v>
      </c>
      <c r="F89" s="42">
        <v>696</v>
      </c>
      <c r="G89" s="43">
        <v>96.53</v>
      </c>
      <c r="H89" s="44">
        <f>SUM(F89*G89)</f>
        <v>67184.88</v>
      </c>
    </row>
    <row r="90" spans="2:16" x14ac:dyDescent="0.25">
      <c r="B90" s="37"/>
      <c r="C90" s="38"/>
      <c r="D90" s="41" t="s">
        <v>80</v>
      </c>
      <c r="E90" s="42"/>
      <c r="F90" s="42"/>
      <c r="G90" s="43"/>
      <c r="H90" s="44"/>
    </row>
    <row r="91" spans="2:16" ht="25.5" x14ac:dyDescent="0.25">
      <c r="B91" s="37"/>
      <c r="C91" s="38" t="s">
        <v>52</v>
      </c>
      <c r="D91" s="61" t="s">
        <v>69</v>
      </c>
      <c r="E91" s="42" t="s">
        <v>18</v>
      </c>
      <c r="F91" s="42">
        <v>1392</v>
      </c>
      <c r="G91" s="43">
        <v>29.19</v>
      </c>
      <c r="H91" s="56">
        <f>SUM(F91*G91)</f>
        <v>40632.480000000003</v>
      </c>
    </row>
    <row r="92" spans="2:16" x14ac:dyDescent="0.25">
      <c r="B92" s="37"/>
      <c r="C92" s="38"/>
      <c r="D92" s="41" t="s">
        <v>78</v>
      </c>
      <c r="E92" s="42"/>
      <c r="F92" s="42"/>
      <c r="G92" s="43"/>
      <c r="H92" s="56"/>
    </row>
    <row r="93" spans="2:16" x14ac:dyDescent="0.25">
      <c r="B93" s="37">
        <v>4</v>
      </c>
      <c r="C93" s="38" t="s">
        <v>53</v>
      </c>
      <c r="D93" s="45" t="s">
        <v>20</v>
      </c>
      <c r="E93" s="42"/>
      <c r="F93" s="42"/>
      <c r="G93" s="43"/>
      <c r="H93" s="44"/>
    </row>
    <row r="94" spans="2:16" ht="15.75" x14ac:dyDescent="0.25">
      <c r="B94" s="37"/>
      <c r="C94" s="38" t="s">
        <v>54</v>
      </c>
      <c r="D94" s="45" t="s">
        <v>27</v>
      </c>
      <c r="E94" s="5" t="s">
        <v>21</v>
      </c>
      <c r="F94" s="42">
        <v>840</v>
      </c>
      <c r="G94" s="43">
        <v>1.1299999999999999</v>
      </c>
      <c r="H94" s="44">
        <f>SUM(F94*G94)</f>
        <v>949.19999999999993</v>
      </c>
    </row>
    <row r="95" spans="2:16" x14ac:dyDescent="0.25">
      <c r="B95" s="37"/>
      <c r="C95" s="38"/>
      <c r="D95" s="41" t="s">
        <v>70</v>
      </c>
      <c r="E95" s="5"/>
      <c r="F95" s="42"/>
      <c r="G95" s="43"/>
      <c r="H95" s="44"/>
    </row>
    <row r="96" spans="2:16" ht="15.75" x14ac:dyDescent="0.25">
      <c r="B96" s="37"/>
      <c r="C96" s="38" t="s">
        <v>55</v>
      </c>
      <c r="D96" s="45" t="s">
        <v>22</v>
      </c>
      <c r="E96" s="5" t="s">
        <v>21</v>
      </c>
      <c r="F96" s="42">
        <v>8946</v>
      </c>
      <c r="G96" s="43">
        <v>3.07</v>
      </c>
      <c r="H96" s="44">
        <f>SUM(F96*G96)</f>
        <v>27464.219999999998</v>
      </c>
    </row>
    <row r="97" spans="2:8" x14ac:dyDescent="0.25">
      <c r="B97" s="37"/>
      <c r="C97" s="38"/>
      <c r="D97" s="41" t="s">
        <v>79</v>
      </c>
      <c r="E97" s="5"/>
      <c r="F97" s="42"/>
      <c r="G97" s="43"/>
      <c r="H97" s="44"/>
    </row>
    <row r="98" spans="2:8" ht="15.75" x14ac:dyDescent="0.25">
      <c r="B98" s="37"/>
      <c r="C98" s="38" t="s">
        <v>56</v>
      </c>
      <c r="D98" s="45" t="s">
        <v>23</v>
      </c>
      <c r="E98" s="5" t="s">
        <v>21</v>
      </c>
      <c r="F98" s="57">
        <v>90816.088000000003</v>
      </c>
      <c r="G98" s="43">
        <v>0.67</v>
      </c>
      <c r="H98" s="44">
        <f>SUM(F98*G98)</f>
        <v>60846.778960000003</v>
      </c>
    </row>
    <row r="99" spans="2:8" x14ac:dyDescent="0.25">
      <c r="B99" s="37"/>
      <c r="C99" s="38"/>
      <c r="D99" s="41" t="s">
        <v>71</v>
      </c>
      <c r="E99" s="5"/>
      <c r="F99" s="42"/>
      <c r="G99" s="47"/>
      <c r="H99" s="44"/>
    </row>
    <row r="100" spans="2:8" ht="15.75" x14ac:dyDescent="0.25">
      <c r="B100" s="37">
        <v>5</v>
      </c>
      <c r="C100" s="38" t="s">
        <v>57</v>
      </c>
      <c r="D100" s="45" t="s">
        <v>32</v>
      </c>
      <c r="E100" s="5" t="s">
        <v>21</v>
      </c>
      <c r="F100" s="42">
        <v>8900.4449999999997</v>
      </c>
      <c r="G100" s="43">
        <v>2.27</v>
      </c>
      <c r="H100" s="44">
        <f>SUM(F100*G100)</f>
        <v>20204.010149999998</v>
      </c>
    </row>
    <row r="101" spans="2:8" x14ac:dyDescent="0.25">
      <c r="B101" s="37"/>
      <c r="C101" s="38"/>
      <c r="D101" s="58" t="s">
        <v>28</v>
      </c>
      <c r="E101" s="42"/>
      <c r="F101" s="42"/>
      <c r="G101" s="43"/>
      <c r="H101" s="44"/>
    </row>
    <row r="102" spans="2:8" x14ac:dyDescent="0.25">
      <c r="B102" s="37"/>
      <c r="C102" s="38"/>
      <c r="D102" s="41" t="s">
        <v>72</v>
      </c>
      <c r="E102" s="42"/>
      <c r="F102" s="42"/>
      <c r="G102" s="43"/>
      <c r="H102" s="44"/>
    </row>
    <row r="103" spans="2:8" x14ac:dyDescent="0.25">
      <c r="B103" s="37"/>
      <c r="C103" s="38"/>
      <c r="D103" s="41" t="s">
        <v>73</v>
      </c>
      <c r="E103" s="42"/>
      <c r="F103" s="42"/>
      <c r="G103" s="43"/>
      <c r="H103" s="44"/>
    </row>
    <row r="104" spans="2:8" x14ac:dyDescent="0.25">
      <c r="B104" s="37"/>
      <c r="C104" s="38"/>
      <c r="D104" s="59" t="s">
        <v>30</v>
      </c>
      <c r="E104" s="42"/>
      <c r="F104" s="42"/>
      <c r="G104" s="43"/>
      <c r="H104" s="44"/>
    </row>
    <row r="105" spans="2:8" x14ac:dyDescent="0.25">
      <c r="B105" s="37"/>
      <c r="C105" s="38"/>
      <c r="D105" s="41" t="s">
        <v>74</v>
      </c>
      <c r="E105" s="42"/>
      <c r="F105" s="42"/>
      <c r="G105" s="43"/>
      <c r="H105" s="44"/>
    </row>
    <row r="106" spans="2:8" x14ac:dyDescent="0.25">
      <c r="B106" s="37"/>
      <c r="C106" s="38"/>
      <c r="D106" s="41" t="s">
        <v>75</v>
      </c>
      <c r="E106" s="42"/>
      <c r="F106" s="42"/>
      <c r="G106" s="43"/>
      <c r="H106" s="44"/>
    </row>
    <row r="107" spans="2:8" x14ac:dyDescent="0.25">
      <c r="B107" s="37"/>
      <c r="C107" s="38"/>
      <c r="D107" s="58" t="s">
        <v>29</v>
      </c>
      <c r="E107" s="42"/>
      <c r="F107" s="42"/>
      <c r="G107" s="43"/>
      <c r="H107" s="44"/>
    </row>
    <row r="108" spans="2:8" x14ac:dyDescent="0.25">
      <c r="B108" s="37"/>
      <c r="C108" s="38"/>
      <c r="D108" s="41" t="s">
        <v>76</v>
      </c>
      <c r="E108" s="42"/>
      <c r="F108" s="42"/>
      <c r="G108" s="43"/>
      <c r="H108" s="44"/>
    </row>
    <row r="109" spans="2:8" x14ac:dyDescent="0.25">
      <c r="B109" s="37"/>
      <c r="C109" s="38"/>
      <c r="D109" s="41" t="s">
        <v>77</v>
      </c>
      <c r="E109" s="42"/>
      <c r="F109" s="42"/>
      <c r="G109" s="43"/>
      <c r="H109" s="44"/>
    </row>
    <row r="110" spans="2:8" x14ac:dyDescent="0.25">
      <c r="B110" s="37"/>
      <c r="C110" s="38"/>
      <c r="D110" s="40" t="s">
        <v>24</v>
      </c>
      <c r="E110" s="38"/>
      <c r="F110" s="48"/>
      <c r="G110" s="40"/>
      <c r="H110" s="44">
        <f>SUM(H72:H100)</f>
        <v>703936.5171099999</v>
      </c>
    </row>
    <row r="111" spans="2:8" x14ac:dyDescent="0.25">
      <c r="B111" s="37"/>
      <c r="C111" s="38"/>
      <c r="D111" s="38" t="s">
        <v>25</v>
      </c>
      <c r="E111" s="38"/>
      <c r="F111" s="38"/>
      <c r="G111" s="40"/>
      <c r="H111" s="44">
        <f>SUM(H110*0.21)</f>
        <v>147826.66859309998</v>
      </c>
    </row>
    <row r="112" spans="2:8" x14ac:dyDescent="0.25">
      <c r="B112" s="49"/>
      <c r="C112" s="50"/>
      <c r="D112" s="51" t="s">
        <v>26</v>
      </c>
      <c r="E112" s="50"/>
      <c r="F112" s="50"/>
      <c r="G112" s="52"/>
      <c r="H112" s="62">
        <f>SUM(H110,H111)</f>
        <v>851763.18570309994</v>
      </c>
    </row>
  </sheetData>
  <mergeCells count="13">
    <mergeCell ref="B11:D11"/>
    <mergeCell ref="B5:D5"/>
    <mergeCell ref="B6:E6"/>
    <mergeCell ref="B7:D7"/>
    <mergeCell ref="B9:D9"/>
    <mergeCell ref="B10:D10"/>
    <mergeCell ref="E43:H43"/>
    <mergeCell ref="E44:H44"/>
    <mergeCell ref="F23:H23"/>
    <mergeCell ref="B16:D16"/>
    <mergeCell ref="D18:F18"/>
    <mergeCell ref="D20:G20"/>
    <mergeCell ref="C22:H22"/>
  </mergeCells>
  <pageMargins left="1" right="1" top="1" bottom="1" header="0.5" footer="0.5"/>
  <pageSetup paperSize="9" scale="4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Lapas1</vt:lpstr>
      <vt:lpstr>Lapas2</vt:lpstr>
      <vt:lpstr>Lapas3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vidask</dc:creator>
  <cp:lastModifiedBy>Art</cp:lastModifiedBy>
  <cp:lastPrinted>2016-05-02T05:22:22Z</cp:lastPrinted>
  <dcterms:created xsi:type="dcterms:W3CDTF">2010-08-30T11:21:14Z</dcterms:created>
  <dcterms:modified xsi:type="dcterms:W3CDTF">2016-05-02T05:28:02Z</dcterms:modified>
</cp:coreProperties>
</file>