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75" yWindow="255" windowWidth="13860" windowHeight="9780"/>
  </bookViews>
  <sheets>
    <sheet name="Aktas" sheetId="1" r:id="rId1"/>
    <sheet name="0" sheetId="2" r:id="rId2"/>
  </sheets>
  <definedNames>
    <definedName name="_GoBack" localSheetId="0">Aktas!#REF!</definedName>
  </definedNames>
  <calcPr calcId="145621"/>
</workbook>
</file>

<file path=xl/calcChain.xml><?xml version="1.0" encoding="utf-8"?>
<calcChain xmlns="http://schemas.openxmlformats.org/spreadsheetml/2006/main">
  <c r="H157" i="1" l="1"/>
  <c r="H154" i="1" l="1"/>
  <c r="F228" i="1" l="1"/>
  <c r="H227" i="1"/>
  <c r="H226" i="1"/>
  <c r="H225" i="1"/>
  <c r="H130" i="1"/>
  <c r="H131" i="1"/>
  <c r="H129" i="1"/>
  <c r="H124" i="1"/>
  <c r="F40" i="1"/>
  <c r="F82" i="1"/>
  <c r="F88" i="1"/>
  <c r="F126" i="1"/>
  <c r="H132" i="1"/>
  <c r="F143" i="1"/>
  <c r="H151" i="1"/>
  <c r="H146" i="1"/>
  <c r="H142" i="1"/>
  <c r="F132" i="1"/>
  <c r="H228" i="1" l="1"/>
  <c r="H81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43" i="1"/>
  <c r="H85" i="1"/>
  <c r="H39" i="1"/>
  <c r="F202" i="1"/>
  <c r="H201" i="1"/>
  <c r="H200" i="1"/>
  <c r="H199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93" i="1"/>
  <c r="F218" i="1"/>
  <c r="H217" i="1"/>
  <c r="H216" i="1"/>
  <c r="H215" i="1"/>
  <c r="H214" i="1"/>
  <c r="H213" i="1"/>
  <c r="H212" i="1"/>
  <c r="H211" i="1"/>
  <c r="H82" i="1" l="1"/>
  <c r="H202" i="1"/>
  <c r="H218" i="1"/>
  <c r="X48" i="1" l="1"/>
  <c r="Z118" i="1" l="1"/>
  <c r="H136" i="1" l="1"/>
  <c r="H147" i="1"/>
  <c r="Y64" i="1" l="1"/>
  <c r="H148" i="1"/>
  <c r="H33" i="1" l="1"/>
  <c r="H34" i="1"/>
  <c r="H35" i="1"/>
  <c r="H36" i="1"/>
  <c r="H37" i="1"/>
  <c r="H38" i="1"/>
  <c r="H32" i="1"/>
  <c r="H86" i="1"/>
  <c r="H87" i="1"/>
  <c r="H141" i="1"/>
  <c r="H140" i="1"/>
  <c r="H40" i="1" l="1"/>
  <c r="H88" i="1"/>
  <c r="H92" i="1"/>
  <c r="H91" i="1"/>
  <c r="H126" i="1" l="1"/>
  <c r="H137" i="1"/>
  <c r="H138" i="1"/>
  <c r="H139" i="1"/>
  <c r="H143" i="1" l="1"/>
  <c r="H158" i="1" l="1"/>
  <c r="H159" i="1" s="1"/>
</calcChain>
</file>

<file path=xl/sharedStrings.xml><?xml version="1.0" encoding="utf-8"?>
<sst xmlns="http://schemas.openxmlformats.org/spreadsheetml/2006/main" count="453" uniqueCount="218">
  <si>
    <t>UŽSAKOVAS:</t>
  </si>
  <si>
    <t>RANGOVAS:</t>
  </si>
  <si>
    <t>UAB "GRINDA"</t>
  </si>
  <si>
    <t>Darbų</t>
  </si>
  <si>
    <t>Mato</t>
  </si>
  <si>
    <t>Nr.</t>
  </si>
  <si>
    <t>Resursas</t>
  </si>
  <si>
    <t>pavadinimas</t>
  </si>
  <si>
    <t>vnt</t>
  </si>
  <si>
    <t>Kiekis</t>
  </si>
  <si>
    <t>Viso:</t>
  </si>
  <si>
    <t>Įm. PVM kodas LT 201530410, įm. kodas 120153047</t>
  </si>
  <si>
    <t>Eil.</t>
  </si>
  <si>
    <t>Kaina,</t>
  </si>
  <si>
    <t>Viso,</t>
  </si>
  <si>
    <t xml:space="preserve">Naftos produktais užterštų vietų utilizavimas </t>
  </si>
  <si>
    <t>VILNIAUS MIESTO SAVIVALDYBĖS ADMINISTRACIJOS</t>
  </si>
  <si>
    <t>Konstitucijos pr. 3, LT - 03609 Vilnius</t>
  </si>
  <si>
    <t>Įm. kodas 188710061</t>
  </si>
  <si>
    <t xml:space="preserve">Darbus atliko:                                                             </t>
  </si>
  <si>
    <t xml:space="preserve">   15F03</t>
  </si>
  <si>
    <t>IŠ VISO APMOKĖTI</t>
  </si>
  <si>
    <t>Šulinio g/b dangčio keitimas</t>
  </si>
  <si>
    <t>Prival. pasl.</t>
  </si>
  <si>
    <t>Sąsk. faktūra</t>
  </si>
  <si>
    <t>MIESTO ŪKIO IR TRANSPORTO DEPARTAMENTAS</t>
  </si>
  <si>
    <t>vnt.</t>
  </si>
  <si>
    <t xml:space="preserve">Darbus priėmė:                                                               </t>
  </si>
  <si>
    <t>Sutartis Nr. A72-2189(3.1.36-UK)</t>
  </si>
  <si>
    <t>kg.</t>
  </si>
  <si>
    <t>skystais absorbentais</t>
  </si>
  <si>
    <t>ltr.</t>
  </si>
  <si>
    <t>VER Nr.721</t>
  </si>
  <si>
    <t>m³</t>
  </si>
  <si>
    <t>Objekto pavadinimas</t>
  </si>
  <si>
    <t>VISO:</t>
  </si>
  <si>
    <t>Duobių ir išplovų užtaisymas dolomitine skalda</t>
  </si>
  <si>
    <t>Eigulių g. 32, LT-03150 Vilnius</t>
  </si>
  <si>
    <t xml:space="preserve"> Eur</t>
  </si>
  <si>
    <t>Eur</t>
  </si>
  <si>
    <t>2014 m. gruodžio 10 d. Vilniaus miesto savivaldybės tarybos sprendimas Nr. 1-2176</t>
  </si>
  <si>
    <t>Papildomas susitarimas Nr. A72-567/15(3.1.36-AD4)</t>
  </si>
  <si>
    <t>sausais absorbentais</t>
  </si>
  <si>
    <t>Šulinėlių liukų, trapų keitimas</t>
  </si>
  <si>
    <t>Medžiagos ir mechanizmai, panaudoti avarinių situacijų lokalizavimui</t>
  </si>
  <si>
    <t xml:space="preserve">LN trapų grotelių pakeitimas (naujos platmasinės)  </t>
  </si>
  <si>
    <t>Maišai</t>
  </si>
  <si>
    <t>Duobių ir išplovų užtaisymas smėlio - žvyro mišiniu</t>
  </si>
  <si>
    <t>2010 m. balandžio 28 d. Vilniaus miesto savivaldybės tarybos sprendimas Nr. 1-1515</t>
  </si>
  <si>
    <t>1 gyv. - 4 vnt . pirštinių</t>
  </si>
  <si>
    <t>PVM 21%</t>
  </si>
  <si>
    <t>SORB 10007904</t>
  </si>
  <si>
    <t>GKG NR. 3780159</t>
  </si>
  <si>
    <t>2015 07 30</t>
  </si>
  <si>
    <t>SORB 10009367</t>
  </si>
  <si>
    <t>SORB 10009367 - 2015 spalio 12 d.</t>
  </si>
  <si>
    <t>1000 kg</t>
  </si>
  <si>
    <t>TR Nr. 051941  (2015.04.14) -1,44 m³</t>
  </si>
  <si>
    <t>2014 10 31</t>
  </si>
  <si>
    <t>ADP Nr. 027489</t>
  </si>
  <si>
    <t>11. S.f. VP03 Nr. 318568 - 2015.08.04</t>
  </si>
  <si>
    <t xml:space="preserve">PLA1 Nr. 1005454 </t>
  </si>
  <si>
    <t>13.   PLA1 Nr. 1005454 - 2015.04.15</t>
  </si>
  <si>
    <t>10. S.f. ADP Nr. 027489 - 2015.09.30</t>
  </si>
  <si>
    <t>108 eilutė - sunaudota visas kiekis</t>
  </si>
  <si>
    <t>Trapas lietaus vandens surinkimo DM 38x50 (C250)</t>
  </si>
  <si>
    <t>Likutis 18 - 17 = 1</t>
  </si>
  <si>
    <t>Pirštinės vienkartinės</t>
  </si>
  <si>
    <t>likutis 164 -32</t>
  </si>
  <si>
    <t>likutis 8- 8 =0</t>
  </si>
  <si>
    <t>Eil. 35, kodas 1601</t>
  </si>
  <si>
    <t>Eil. 35, kodas 039</t>
  </si>
  <si>
    <t>Eil. 29</t>
  </si>
  <si>
    <t>Kiekis pagal normą</t>
  </si>
  <si>
    <t>Šilo g. 8</t>
  </si>
  <si>
    <t>Kovo g. 11-osios g. (prie ,,IKI“ parduotuvės)</t>
  </si>
  <si>
    <t>Ateities g. / Geležinio Vilko g. (po viaduku)</t>
  </si>
  <si>
    <t>Saulėtekio al. 15</t>
  </si>
  <si>
    <t>Gelvonų g. 20</t>
  </si>
  <si>
    <t>Batoro g.</t>
  </si>
  <si>
    <t>Metalo g. 11</t>
  </si>
  <si>
    <t xml:space="preserve">Žaliųjų Ežerų g. / Verkių g. sankryža </t>
  </si>
  <si>
    <t>A.s. LT76 7180 3000 1046 7627 AB "Šiaulių bankas"</t>
  </si>
  <si>
    <t>Olandų g. (prie ,,Maxima" parduotuvės)</t>
  </si>
  <si>
    <t>Žirmūnų g. 54C</t>
  </si>
  <si>
    <t xml:space="preserve">                       Miesto   avarinės dispečerinės tarnybos vadovas</t>
  </si>
  <si>
    <t xml:space="preserve">                                                                    Susisiekimo komunikacijų skyriaus</t>
  </si>
  <si>
    <t xml:space="preserve">                                                                    Statybos poskyrio vedėja</t>
  </si>
  <si>
    <t xml:space="preserve">                                                                    Danguolė Pakalniškytė</t>
  </si>
  <si>
    <t>Likutis 5.8 m kb.</t>
  </si>
  <si>
    <t xml:space="preserve">Reikia dar </t>
  </si>
  <si>
    <t>Eilutė 110</t>
  </si>
  <si>
    <t>89 eilutė</t>
  </si>
  <si>
    <t>TR Nr. 052655 (2015.06.23) - 1.05 m³</t>
  </si>
  <si>
    <t>2015.09.04- 10.00</t>
  </si>
  <si>
    <t>TR Nr. 053924</t>
  </si>
  <si>
    <t xml:space="preserve">        2016 m. sausio mėn.</t>
  </si>
  <si>
    <t>Atliktų darbų aktas  Nr. 1014 /01</t>
  </si>
  <si>
    <t>A.s. LT 91 7044 0600 0146 3742  AB "SEB bankas"</t>
  </si>
  <si>
    <t>2011 m. gruodžio 29 d.</t>
  </si>
  <si>
    <t>2015 m. balandžio 23 d.</t>
  </si>
  <si>
    <t xml:space="preserve">Šaltas asfaltbetonis  </t>
  </si>
  <si>
    <t>Meistrų g. 16</t>
  </si>
  <si>
    <t>Lazdynų g. 16</t>
  </si>
  <si>
    <t>Taikos g. 233</t>
  </si>
  <si>
    <t>Pušyno kelias 25</t>
  </si>
  <si>
    <t>Sporto g. (prie memorialo)</t>
  </si>
  <si>
    <t>Vakarinis aplinkkelis (ties posūkiu į Lazdynus)</t>
  </si>
  <si>
    <t>Subačiaus g. 145</t>
  </si>
  <si>
    <t>Nugaišusių gyvūnų 11 vnt. surinkimas ir nuvežimas į Benamių gyvūnų sanitarinę tarnybą</t>
  </si>
  <si>
    <t>2 kainos</t>
  </si>
  <si>
    <t>Likučiai</t>
  </si>
  <si>
    <t>2015 10 23</t>
  </si>
  <si>
    <t>10 t</t>
  </si>
  <si>
    <t>2015 01 15</t>
  </si>
  <si>
    <t>0.208 t</t>
  </si>
  <si>
    <t>KEL Nr. 027879</t>
  </si>
  <si>
    <t>KEL Nr. 030206</t>
  </si>
  <si>
    <t>Titnago g. (važiuojant nuo Gariūnų)</t>
  </si>
  <si>
    <t>Eišiškių pl., atkarpa nuo Metalo g. iki Burbiškių g.</t>
  </si>
  <si>
    <t>Vivulskio g./ Vytenio g. sankryža</t>
  </si>
  <si>
    <t>Ribiškių Didžioji g. 2</t>
  </si>
  <si>
    <t xml:space="preserve">Goštauto g. (po Geležinio Vilko g. viaduku)  </t>
  </si>
  <si>
    <t>Rinktinės g. (prie Žalgirio stadiono)</t>
  </si>
  <si>
    <t>Maironio g. 8, prie Šv. Onos bažnyčios</t>
  </si>
  <si>
    <t>Geležinio Vilko g. 16</t>
  </si>
  <si>
    <t>Geležinio Vilko g. (tarp J. Kazlausko g. ir Didlaukio g.)</t>
  </si>
  <si>
    <t>Geležinio Vilko g. / V. Pietario g. (link Savanorių g.)</t>
  </si>
  <si>
    <t xml:space="preserve">Pedagoginio žiedas (nuo T. Narbuto link Konstitucijos pr.) </t>
  </si>
  <si>
    <t>Geležinio Vilko g. (šalia Pedagoginio žiedo)</t>
  </si>
  <si>
    <t xml:space="preserve">Ozo g. / Buivydiškių g. </t>
  </si>
  <si>
    <t>G. Vilko g. 16</t>
  </si>
  <si>
    <t>Eišiškių pl. (už kebabinės į miesto pusę)</t>
  </si>
  <si>
    <t>Eišiškių pl. (prieš posūkį į Burbiškių g.)</t>
  </si>
  <si>
    <t>Eišiškių pl. 6</t>
  </si>
  <si>
    <t>Eišiškių pl. 42</t>
  </si>
  <si>
    <t>Eišiškių pl. 14</t>
  </si>
  <si>
    <t>Kirtimų g. 51</t>
  </si>
  <si>
    <t>Eišiškių pl. (st. ,,Dyglinė")</t>
  </si>
  <si>
    <t>Minsko pl. (priešais ,,Maxima", iš Nemėžio pusės)</t>
  </si>
  <si>
    <t>Minsko pl. atkarpa tarp Gurių g. ir Liepkalnio g.</t>
  </si>
  <si>
    <t xml:space="preserve">Eišiškių pl. ties Mechanikų g. </t>
  </si>
  <si>
    <t>Eišiškių pl. ties posūkiu į "Venecija"</t>
  </si>
  <si>
    <t>Eišiškių pl. ties "Verslo" st.</t>
  </si>
  <si>
    <t>Balžio g. ties "Miško" st.</t>
  </si>
  <si>
    <t>Pramonės g. link Mickūnų, neprivažiavus miesto ribos</t>
  </si>
  <si>
    <t>Pramonės g. 199</t>
  </si>
  <si>
    <t>Dariaus ir Girėno g. 19</t>
  </si>
  <si>
    <t>Kalvarijų g. 294C</t>
  </si>
  <si>
    <t>Pramonės g. 106</t>
  </si>
  <si>
    <t>Pramonės g. 132</t>
  </si>
  <si>
    <t>Olandų g. 57 ties degaline ,,LUKOIL"</t>
  </si>
  <si>
    <t xml:space="preserve">Pelesos g. / Liepkalnio g. sankryža </t>
  </si>
  <si>
    <t>Geležinio Vilko g. / Žalgirio g. sankryža</t>
  </si>
  <si>
    <t>Valakampių tiltas</t>
  </si>
  <si>
    <t>Juodasis kelias (prie Subačiaus g. geležinkelio perv.)</t>
  </si>
  <si>
    <t>Dzūkų g. 1</t>
  </si>
  <si>
    <t>Kairiūkščio g. 7</t>
  </si>
  <si>
    <t xml:space="preserve">Verkių g. / Žvalgų g. </t>
  </si>
  <si>
    <t>J. Basanavičiaus g. 42</t>
  </si>
  <si>
    <t>Galvės g. / J. Tiškevičiaus g.</t>
  </si>
  <si>
    <t>GS 12 Nr. 16984</t>
  </si>
  <si>
    <t>Verkių g. 57</t>
  </si>
  <si>
    <t>Rasų g. 35</t>
  </si>
  <si>
    <t>Dzūkų g.10</t>
  </si>
  <si>
    <t>Žalgirio g.97</t>
  </si>
  <si>
    <t>Rygos g. 8</t>
  </si>
  <si>
    <t>Mokslininkų g. / Bajorų Sodų 2-oji g.</t>
  </si>
  <si>
    <t>Pramonės g. 209</t>
  </si>
  <si>
    <t>Gelvonų g. 16, 18</t>
  </si>
  <si>
    <t>Rygos g. 5</t>
  </si>
  <si>
    <t>Žaliųjų Ežerų g. / Verkių g.  sankryža</t>
  </si>
  <si>
    <t>Kairėnų g. / Meldų g. sankryža</t>
  </si>
  <si>
    <t xml:space="preserve">Sidaronių g. </t>
  </si>
  <si>
    <t>O. Milašiaus g. 31/ Nemenčinės pl. sankryža</t>
  </si>
  <si>
    <t>Centrinė g. 66</t>
  </si>
  <si>
    <t>Kairėnų g. (~100m iki Meldų g.)</t>
  </si>
  <si>
    <t>Verkių g. 100</t>
  </si>
  <si>
    <t>Dariaus ir Girėno g. 20</t>
  </si>
  <si>
    <t>Motorų g. 4</t>
  </si>
  <si>
    <t>Titnago g. (nuo Gariūnų, palei upę)</t>
  </si>
  <si>
    <t>Gileikių g. (50 m. nuo Justiniškių g.)</t>
  </si>
  <si>
    <t>Gelvonų g. 35</t>
  </si>
  <si>
    <t>Žaliųjų Ežerų g.  (prie Verkių rūmų)</t>
  </si>
  <si>
    <t>Ateities g. 10</t>
  </si>
  <si>
    <t>Rygos g. 8 (ties įvažiavimu į ,,Rimi"  aikštelę)</t>
  </si>
  <si>
    <t>Kojelavičiaus g. 12</t>
  </si>
  <si>
    <t>Buivydiškių g. / Ozo g. sankryža</t>
  </si>
  <si>
    <t>Bajorai, Šaulio g. / Bičiulių g. sankryža</t>
  </si>
  <si>
    <t>Justiniškių g. (ties sankryža su Virbeliškių g.)</t>
  </si>
  <si>
    <t>Geležinkelio g. 6</t>
  </si>
  <si>
    <t>Mokslininkų g. (link Bajorų Sodų g.)</t>
  </si>
  <si>
    <t>J. Baltrušaičio g. 5</t>
  </si>
  <si>
    <t>Tarp Ukmergės g. 246A ir Ukmergės g. 244</t>
  </si>
  <si>
    <t>Geležinio Vilko g. (st. "Vinco Pietario")</t>
  </si>
  <si>
    <t>Pelesos g. / Sniego g.  sankryža</t>
  </si>
  <si>
    <t>Rokantiškių g. / Viršupio g. sankryža</t>
  </si>
  <si>
    <t>Karaliaučiaus g. 11</t>
  </si>
  <si>
    <t>Grinės g.</t>
  </si>
  <si>
    <t>G. Vilko tiltas</t>
  </si>
  <si>
    <t>Darželio g. 2</t>
  </si>
  <si>
    <t xml:space="preserve">Olandų g. / Polocko g. </t>
  </si>
  <si>
    <t>Pjovimo diskai (metalas)</t>
  </si>
  <si>
    <t>Pamėnkalnio g.14</t>
  </si>
  <si>
    <t>SS Nr.19225708906</t>
  </si>
  <si>
    <t>Kalk. Nr. 05/2015</t>
  </si>
  <si>
    <t>SF-VP04 Nr.049400</t>
  </si>
  <si>
    <t>por.</t>
  </si>
  <si>
    <t>Pelenų ir smėlio surinkimas ir pakrovimas po laužų degininimo  2016.01.12-13</t>
  </si>
  <si>
    <t>Plastiko</t>
  </si>
  <si>
    <t>G</t>
  </si>
  <si>
    <t>Plastiko išvežimas ir pridavimas utilizavimui</t>
  </si>
  <si>
    <t>t</t>
  </si>
  <si>
    <t>Sutrartis Nr. PS1.307-08</t>
  </si>
  <si>
    <t>ATT Nr. 201601-0007</t>
  </si>
  <si>
    <t xml:space="preserve">                                                                    Rimantas Vizbaras</t>
  </si>
  <si>
    <t>Dangtis manevrinis surink.LN šulinėlių sav.</t>
  </si>
  <si>
    <t>minus si s. daugiau  dangciai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</si>
</sst>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;[Red]0.00"/>
    <numFmt numFmtId="166" formatCode="0.000"/>
    <numFmt numFmtId="167" formatCode="0.0000"/>
  </numFmts>
  <fonts count="27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9"/>
      <name val="Times New Roman"/>
      <family val="1"/>
      <charset val="186"/>
    </font>
    <font>
      <b/>
      <sz val="9"/>
      <name val="Times New Roman"/>
      <family val="1"/>
      <charset val="186"/>
    </font>
    <font>
      <b/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1"/>
      <name val="Times New Roman"/>
      <family val="1"/>
      <charset val="186"/>
    </font>
    <font>
      <sz val="10"/>
      <color theme="1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1"/>
      <color theme="1"/>
      <name val="Times New Roman"/>
      <family val="1"/>
      <charset val="186"/>
    </font>
    <font>
      <sz val="10"/>
      <color theme="5" tint="-0.249977111117893"/>
      <name val="Times New Roman"/>
      <family val="1"/>
      <charset val="186"/>
    </font>
    <font>
      <b/>
      <sz val="10"/>
      <color theme="5" tint="-0.249977111117893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b/>
      <sz val="11"/>
      <color theme="9" tint="-0.249977111117893"/>
      <name val="Times New Roman"/>
      <family val="1"/>
      <charset val="186"/>
    </font>
    <font>
      <b/>
      <sz val="11"/>
      <color theme="1"/>
      <name val="Times New Roman"/>
      <family val="1"/>
      <charset val="186"/>
    </font>
    <font>
      <sz val="11"/>
      <color theme="9" tint="-0.249977111117893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sz val="10"/>
      <color theme="0"/>
      <name val="Times New Roman"/>
      <family val="1"/>
      <charset val="186"/>
    </font>
    <font>
      <b/>
      <sz val="10"/>
      <color theme="0"/>
      <name val="Times New Roman"/>
      <family val="1"/>
      <charset val="186"/>
    </font>
    <font>
      <sz val="11"/>
      <color theme="0"/>
      <name val="Times New Roman"/>
      <family val="1"/>
      <charset val="186"/>
    </font>
    <font>
      <b/>
      <sz val="13"/>
      <name val="Times New Roman"/>
      <family val="1"/>
      <charset val="186"/>
    </font>
    <font>
      <b/>
      <sz val="11"/>
      <color theme="0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26">
    <xf numFmtId="0" fontId="0" fillId="0" borderId="0" xfId="0"/>
    <xf numFmtId="0" fontId="2" fillId="0" borderId="1" xfId="0" applyFont="1" applyBorder="1"/>
    <xf numFmtId="0" fontId="2" fillId="0" borderId="0" xfId="0" applyFont="1"/>
    <xf numFmtId="0" fontId="4" fillId="0" borderId="0" xfId="2" applyFont="1"/>
    <xf numFmtId="0" fontId="3" fillId="0" borderId="0" xfId="0" applyFont="1" applyBorder="1"/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center"/>
    </xf>
    <xf numFmtId="0" fontId="3" fillId="0" borderId="0" xfId="0" applyFont="1"/>
    <xf numFmtId="14" fontId="2" fillId="0" borderId="0" xfId="1" applyNumberFormat="1" applyFont="1" applyBorder="1"/>
    <xf numFmtId="0" fontId="2" fillId="0" borderId="0" xfId="1" applyFont="1" applyBorder="1"/>
    <xf numFmtId="0" fontId="2" fillId="0" borderId="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7" fillId="0" borderId="0" xfId="0" applyFont="1" applyBorder="1" applyAlignment="1">
      <alignment horizontal="left"/>
    </xf>
    <xf numFmtId="2" fontId="3" fillId="0" borderId="0" xfId="0" applyNumberFormat="1" applyFont="1" applyFill="1" applyBorder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4" fillId="0" borderId="0" xfId="0" applyFont="1"/>
    <xf numFmtId="2" fontId="4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Border="1" applyAlignment="1">
      <alignment horizontal="center" wrapText="1"/>
    </xf>
    <xf numFmtId="0" fontId="2" fillId="0" borderId="0" xfId="0" applyFont="1" applyBorder="1"/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2" fontId="2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8" fillId="0" borderId="0" xfId="0" applyFont="1" applyBorder="1"/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Fill="1" applyBorder="1"/>
    <xf numFmtId="0" fontId="9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13" fillId="0" borderId="0" xfId="0" applyFont="1" applyFill="1" applyBorder="1" applyAlignment="1">
      <alignment horizontal="left" wrapText="1"/>
    </xf>
    <xf numFmtId="0" fontId="3" fillId="0" borderId="0" xfId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/>
    </xf>
    <xf numFmtId="2" fontId="10" fillId="0" borderId="0" xfId="0" applyNumberFormat="1" applyFont="1" applyFill="1" applyBorder="1" applyAlignment="1">
      <alignment horizontal="left" vertical="center"/>
    </xf>
    <xf numFmtId="0" fontId="2" fillId="0" borderId="0" xfId="0" applyFont="1" applyFill="1"/>
    <xf numFmtId="0" fontId="10" fillId="0" borderId="0" xfId="0" applyFont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10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16" fillId="0" borderId="0" xfId="0" applyFont="1" applyFill="1" applyBorder="1"/>
    <xf numFmtId="0" fontId="11" fillId="0" borderId="0" xfId="0" applyFont="1" applyFill="1" applyBorder="1"/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right"/>
    </xf>
    <xf numFmtId="2" fontId="2" fillId="0" borderId="0" xfId="0" applyNumberFormat="1" applyFont="1" applyFill="1" applyBorder="1" applyAlignment="1">
      <alignment horizontal="right" vertical="center"/>
    </xf>
    <xf numFmtId="2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Fill="1" applyBorder="1" applyAlignment="1">
      <alignment vertical="center"/>
    </xf>
    <xf numFmtId="2" fontId="3" fillId="0" borderId="0" xfId="0" applyNumberFormat="1" applyFont="1" applyBorder="1"/>
    <xf numFmtId="165" fontId="2" fillId="0" borderId="0" xfId="0" applyNumberFormat="1" applyFont="1" applyBorder="1"/>
    <xf numFmtId="164" fontId="12" fillId="0" borderId="1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17" fillId="0" borderId="1" xfId="0" applyFont="1" applyBorder="1" applyAlignment="1">
      <alignment horizontal="right"/>
    </xf>
    <xf numFmtId="0" fontId="9" fillId="0" borderId="4" xfId="0" applyFont="1" applyBorder="1" applyAlignment="1">
      <alignment horizontal="center"/>
    </xf>
    <xf numFmtId="165" fontId="18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/>
    <xf numFmtId="2" fontId="6" fillId="0" borderId="4" xfId="0" applyNumberFormat="1" applyFont="1" applyFill="1" applyBorder="1" applyAlignment="1">
      <alignment horizontal="right" vertical="center"/>
    </xf>
    <xf numFmtId="0" fontId="17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9" fillId="0" borderId="4" xfId="0" applyFont="1" applyBorder="1" applyAlignment="1">
      <alignment horizontal="right" vertical="center"/>
    </xf>
    <xf numFmtId="2" fontId="9" fillId="0" borderId="4" xfId="0" applyNumberFormat="1" applyFont="1" applyFill="1" applyBorder="1" applyAlignment="1">
      <alignment vertical="center"/>
    </xf>
    <xf numFmtId="2" fontId="19" fillId="0" borderId="1" xfId="0" applyNumberFormat="1" applyFont="1" applyBorder="1" applyAlignment="1">
      <alignment horizontal="center" vertical="center"/>
    </xf>
    <xf numFmtId="0" fontId="9" fillId="0" borderId="4" xfId="0" applyFont="1" applyBorder="1"/>
    <xf numFmtId="2" fontId="6" fillId="0" borderId="1" xfId="0" applyNumberFormat="1" applyFont="1" applyFill="1" applyBorder="1" applyAlignment="1">
      <alignment horizontal="right"/>
    </xf>
    <xf numFmtId="2" fontId="18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Fill="1" applyBorder="1"/>
    <xf numFmtId="0" fontId="17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right"/>
    </xf>
    <xf numFmtId="2" fontId="20" fillId="0" borderId="1" xfId="0" applyNumberFormat="1" applyFont="1" applyBorder="1" applyAlignment="1">
      <alignment horizontal="right"/>
    </xf>
    <xf numFmtId="0" fontId="9" fillId="0" borderId="1" xfId="0" applyFont="1" applyBorder="1"/>
    <xf numFmtId="2" fontId="9" fillId="0" borderId="1" xfId="0" applyNumberFormat="1" applyFont="1" applyBorder="1"/>
    <xf numFmtId="0" fontId="21" fillId="0" borderId="1" xfId="0" applyFont="1" applyBorder="1" applyAlignment="1">
      <alignment horizontal="left"/>
    </xf>
    <xf numFmtId="2" fontId="18" fillId="0" borderId="1" xfId="0" applyNumberFormat="1" applyFont="1" applyBorder="1"/>
    <xf numFmtId="2" fontId="6" fillId="0" borderId="1" xfId="0" applyNumberFormat="1" applyFont="1" applyBorder="1"/>
    <xf numFmtId="2" fontId="12" fillId="0" borderId="4" xfId="0" applyNumberFormat="1" applyFont="1" applyBorder="1" applyAlignment="1">
      <alignment horizontal="right" vertical="center"/>
    </xf>
    <xf numFmtId="165" fontId="9" fillId="0" borderId="1" xfId="0" applyNumberFormat="1" applyFont="1" applyBorder="1"/>
    <xf numFmtId="0" fontId="21" fillId="0" borderId="3" xfId="0" applyFont="1" applyBorder="1" applyAlignment="1">
      <alignment horizontal="center"/>
    </xf>
    <xf numFmtId="164" fontId="19" fillId="0" borderId="1" xfId="0" applyNumberFormat="1" applyFont="1" applyBorder="1" applyAlignment="1">
      <alignment horizontal="center" vertical="center"/>
    </xf>
    <xf numFmtId="2" fontId="9" fillId="0" borderId="4" xfId="0" applyNumberFormat="1" applyFont="1" applyBorder="1"/>
    <xf numFmtId="0" fontId="17" fillId="0" borderId="1" xfId="0" applyFont="1" applyBorder="1" applyAlignment="1">
      <alignment horizontal="left" wrapText="1"/>
    </xf>
    <xf numFmtId="0" fontId="1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0" fontId="17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2" fontId="9" fillId="0" borderId="1" xfId="0" applyNumberFormat="1" applyFont="1" applyBorder="1" applyAlignment="1">
      <alignment horizontal="right"/>
    </xf>
    <xf numFmtId="2" fontId="9" fillId="0" borderId="1" xfId="0" applyNumberFormat="1" applyFont="1" applyFill="1" applyBorder="1" applyAlignment="1">
      <alignment horizontal="right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/>
    <xf numFmtId="2" fontId="6" fillId="0" borderId="1" xfId="0" applyNumberFormat="1" applyFont="1" applyBorder="1" applyAlignment="1">
      <alignment horizontal="right"/>
    </xf>
    <xf numFmtId="2" fontId="9" fillId="0" borderId="1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2" fontId="6" fillId="0" borderId="1" xfId="0" applyNumberFormat="1" applyFont="1" applyFill="1" applyBorder="1" applyAlignment="1">
      <alignment horizontal="right" vertical="center"/>
    </xf>
    <xf numFmtId="2" fontId="9" fillId="0" borderId="1" xfId="0" applyNumberFormat="1" applyFont="1" applyFill="1" applyBorder="1" applyAlignment="1">
      <alignment horizontal="right" vertical="top"/>
    </xf>
    <xf numFmtId="165" fontId="19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20" fillId="0" borderId="1" xfId="0" applyNumberFormat="1" applyFont="1" applyBorder="1"/>
    <xf numFmtId="165" fontId="12" fillId="0" borderId="0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right" vertical="center"/>
    </xf>
    <xf numFmtId="164" fontId="19" fillId="0" borderId="1" xfId="0" applyNumberFormat="1" applyFont="1" applyBorder="1" applyAlignment="1">
      <alignment horizontal="center"/>
    </xf>
    <xf numFmtId="164" fontId="1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164" fontId="18" fillId="0" borderId="1" xfId="0" applyNumberFormat="1" applyFont="1" applyBorder="1"/>
    <xf numFmtId="0" fontId="6" fillId="0" borderId="1" xfId="0" applyFont="1" applyBorder="1"/>
    <xf numFmtId="164" fontId="20" fillId="0" borderId="1" xfId="0" applyNumberFormat="1" applyFont="1" applyBorder="1"/>
    <xf numFmtId="0" fontId="9" fillId="0" borderId="2" xfId="0" applyFont="1" applyBorder="1"/>
    <xf numFmtId="0" fontId="20" fillId="0" borderId="1" xfId="0" applyFont="1" applyBorder="1"/>
    <xf numFmtId="0" fontId="6" fillId="0" borderId="2" xfId="0" applyFont="1" applyBorder="1" applyAlignment="1">
      <alignment horizontal="left"/>
    </xf>
    <xf numFmtId="0" fontId="20" fillId="0" borderId="2" xfId="0" applyFont="1" applyBorder="1"/>
    <xf numFmtId="2" fontId="6" fillId="0" borderId="2" xfId="0" applyNumberFormat="1" applyFont="1" applyBorder="1"/>
    <xf numFmtId="2" fontId="6" fillId="0" borderId="0" xfId="0" applyNumberFormat="1" applyFont="1" applyFill="1" applyBorder="1" applyAlignment="1">
      <alignment horizontal="right" vertical="center"/>
    </xf>
    <xf numFmtId="2" fontId="9" fillId="0" borderId="0" xfId="0" applyNumberFormat="1" applyFont="1" applyFill="1" applyBorder="1" applyAlignment="1">
      <alignment horizontal="right" vertical="center"/>
    </xf>
    <xf numFmtId="2" fontId="6" fillId="0" borderId="0" xfId="0" applyNumberFormat="1" applyFont="1" applyFill="1" applyBorder="1" applyAlignment="1">
      <alignment horizontal="right"/>
    </xf>
    <xf numFmtId="0" fontId="12" fillId="0" borderId="0" xfId="0" applyFont="1" applyAlignment="1">
      <alignment horizontal="center"/>
    </xf>
    <xf numFmtId="0" fontId="9" fillId="0" borderId="3" xfId="0" applyFont="1" applyBorder="1" applyAlignment="1">
      <alignment vertical="center" wrapText="1"/>
    </xf>
    <xf numFmtId="0" fontId="17" fillId="0" borderId="3" xfId="0" applyFont="1" applyBorder="1" applyAlignment="1">
      <alignment horizontal="left"/>
    </xf>
    <xf numFmtId="0" fontId="17" fillId="0" borderId="3" xfId="0" applyFont="1" applyBorder="1" applyAlignment="1">
      <alignment horizontal="right"/>
    </xf>
    <xf numFmtId="0" fontId="19" fillId="0" borderId="3" xfId="0" applyFont="1" applyBorder="1" applyAlignment="1">
      <alignment horizontal="left"/>
    </xf>
    <xf numFmtId="0" fontId="9" fillId="0" borderId="3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center" wrapText="1"/>
    </xf>
    <xf numFmtId="2" fontId="20" fillId="0" borderId="3" xfId="0" applyNumberFormat="1" applyFont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/>
    </xf>
    <xf numFmtId="165" fontId="18" fillId="0" borderId="3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2" fillId="0" borderId="0" xfId="0" applyFont="1"/>
    <xf numFmtId="0" fontId="9" fillId="0" borderId="8" xfId="0" applyFont="1" applyBorder="1"/>
    <xf numFmtId="0" fontId="3" fillId="0" borderId="0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2" fontId="12" fillId="0" borderId="1" xfId="0" applyNumberFormat="1" applyFont="1" applyFill="1" applyBorder="1" applyAlignment="1">
      <alignment horizontal="right" vertical="top"/>
    </xf>
    <xf numFmtId="2" fontId="3" fillId="2" borderId="0" xfId="0" applyNumberFormat="1" applyFont="1" applyFill="1" applyBorder="1"/>
    <xf numFmtId="0" fontId="12" fillId="0" borderId="1" xfId="0" applyFont="1" applyBorder="1" applyAlignment="1">
      <alignment horizontal="left" wrapText="1"/>
    </xf>
    <xf numFmtId="0" fontId="22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left" vertical="top"/>
    </xf>
    <xf numFmtId="0" fontId="22" fillId="0" borderId="0" xfId="0" applyFont="1" applyFill="1" applyBorder="1"/>
    <xf numFmtId="0" fontId="24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/>
    <xf numFmtId="0" fontId="23" fillId="0" borderId="0" xfId="0" applyFont="1" applyFill="1" applyAlignment="1">
      <alignment horizontal="left" vertical="top"/>
    </xf>
    <xf numFmtId="166" fontId="12" fillId="0" borderId="1" xfId="0" applyNumberFormat="1" applyFont="1" applyBorder="1" applyAlignment="1">
      <alignment horizontal="right" vertical="center"/>
    </xf>
    <xf numFmtId="0" fontId="19" fillId="0" borderId="0" xfId="0" applyFont="1" applyAlignment="1">
      <alignment horizontal="center"/>
    </xf>
    <xf numFmtId="0" fontId="9" fillId="0" borderId="0" xfId="0" applyFont="1" applyBorder="1"/>
    <xf numFmtId="0" fontId="6" fillId="0" borderId="0" xfId="0" applyFont="1" applyBorder="1" applyAlignment="1">
      <alignment horizontal="left"/>
    </xf>
    <xf numFmtId="0" fontId="20" fillId="0" borderId="0" xfId="0" applyFont="1" applyBorder="1"/>
    <xf numFmtId="2" fontId="6" fillId="0" borderId="0" xfId="0" applyNumberFormat="1" applyFont="1" applyBorder="1"/>
    <xf numFmtId="0" fontId="2" fillId="0" borderId="0" xfId="0" applyFont="1"/>
    <xf numFmtId="167" fontId="12" fillId="0" borderId="4" xfId="0" applyNumberFormat="1" applyFont="1" applyBorder="1" applyAlignment="1"/>
    <xf numFmtId="0" fontId="2" fillId="0" borderId="0" xfId="3" applyFont="1" applyAlignment="1">
      <alignment horizontal="center"/>
    </xf>
    <xf numFmtId="0" fontId="9" fillId="0" borderId="4" xfId="3" applyFont="1" applyBorder="1" applyAlignment="1">
      <alignment horizontal="center"/>
    </xf>
    <xf numFmtId="0" fontId="9" fillId="0" borderId="1" xfId="3" applyFont="1" applyBorder="1" applyAlignment="1">
      <alignment horizontal="center"/>
    </xf>
    <xf numFmtId="0" fontId="12" fillId="0" borderId="3" xfId="3" applyFont="1" applyBorder="1" applyAlignment="1">
      <alignment horizontal="center"/>
    </xf>
    <xf numFmtId="0" fontId="9" fillId="0" borderId="1" xfId="3" applyFont="1" applyBorder="1" applyAlignment="1">
      <alignment vertical="center" wrapText="1"/>
    </xf>
    <xf numFmtId="2" fontId="9" fillId="0" borderId="4" xfId="3" applyNumberFormat="1" applyFont="1" applyFill="1" applyBorder="1" applyAlignment="1">
      <alignment vertical="center"/>
    </xf>
    <xf numFmtId="2" fontId="19" fillId="0" borderId="1" xfId="3" applyNumberFormat="1" applyFont="1" applyBorder="1" applyAlignment="1">
      <alignment horizontal="center" vertical="center"/>
    </xf>
    <xf numFmtId="0" fontId="9" fillId="0" borderId="4" xfId="3" applyFont="1" applyBorder="1"/>
    <xf numFmtId="2" fontId="6" fillId="0" borderId="1" xfId="3" applyNumberFormat="1" applyFont="1" applyFill="1" applyBorder="1" applyAlignment="1">
      <alignment horizontal="right"/>
    </xf>
    <xf numFmtId="2" fontId="18" fillId="0" borderId="1" xfId="3" applyNumberFormat="1" applyFont="1" applyBorder="1" applyAlignment="1">
      <alignment horizontal="center" vertical="center"/>
    </xf>
    <xf numFmtId="2" fontId="6" fillId="0" borderId="1" xfId="3" applyNumberFormat="1" applyFont="1" applyFill="1" applyBorder="1"/>
    <xf numFmtId="0" fontId="17" fillId="0" borderId="3" xfId="3" applyFont="1" applyBorder="1" applyAlignment="1">
      <alignment horizontal="center"/>
    </xf>
    <xf numFmtId="0" fontId="17" fillId="0" borderId="1" xfId="3" applyFont="1" applyFill="1" applyBorder="1" applyAlignment="1">
      <alignment horizontal="left" wrapText="1"/>
    </xf>
    <xf numFmtId="0" fontId="17" fillId="0" borderId="4" xfId="3" applyFont="1" applyBorder="1" applyAlignment="1">
      <alignment horizontal="right"/>
    </xf>
    <xf numFmtId="0" fontId="9" fillId="0" borderId="1" xfId="3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2" fontId="12" fillId="0" borderId="1" xfId="3" applyNumberFormat="1" applyFont="1" applyBorder="1" applyAlignment="1">
      <alignment horizontal="right" vertical="center"/>
    </xf>
    <xf numFmtId="0" fontId="19" fillId="0" borderId="1" xfId="0" applyFont="1" applyBorder="1" applyAlignment="1">
      <alignment horizontal="left"/>
    </xf>
    <xf numFmtId="0" fontId="2" fillId="0" borderId="4" xfId="0" applyFont="1" applyBorder="1"/>
    <xf numFmtId="0" fontId="10" fillId="0" borderId="3" xfId="0" applyFont="1" applyBorder="1" applyAlignment="1">
      <alignment horizontal="center" wrapText="1"/>
    </xf>
    <xf numFmtId="2" fontId="12" fillId="0" borderId="1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 vertical="top"/>
    </xf>
    <xf numFmtId="2" fontId="2" fillId="0" borderId="0" xfId="0" applyNumberFormat="1" applyFont="1" applyFill="1"/>
    <xf numFmtId="2" fontId="2" fillId="0" borderId="0" xfId="0" applyNumberFormat="1" applyFont="1" applyFill="1" applyBorder="1"/>
    <xf numFmtId="165" fontId="2" fillId="0" borderId="0" xfId="0" applyNumberFormat="1" applyFont="1" applyFill="1" applyBorder="1"/>
    <xf numFmtId="0" fontId="24" fillId="0" borderId="0" xfId="0" applyFont="1" applyBorder="1" applyAlignment="1">
      <alignment horizontal="center"/>
    </xf>
    <xf numFmtId="0" fontId="22" fillId="0" borderId="0" xfId="0" applyFont="1" applyBorder="1"/>
    <xf numFmtId="0" fontId="26" fillId="0" borderId="0" xfId="0" applyFont="1" applyFill="1" applyBorder="1" applyAlignment="1">
      <alignment horizontal="left"/>
    </xf>
    <xf numFmtId="164" fontId="24" fillId="0" borderId="0" xfId="0" applyNumberFormat="1" applyFont="1" applyBorder="1" applyAlignment="1">
      <alignment horizontal="center" vertical="center"/>
    </xf>
    <xf numFmtId="2" fontId="24" fillId="0" borderId="0" xfId="0" applyNumberFormat="1" applyFont="1" applyBorder="1" applyAlignment="1"/>
    <xf numFmtId="2" fontId="24" fillId="0" borderId="0" xfId="0" applyNumberFormat="1" applyFont="1" applyBorder="1" applyAlignment="1">
      <alignment horizontal="right"/>
    </xf>
    <xf numFmtId="2" fontId="24" fillId="0" borderId="0" xfId="0" applyNumberFormat="1" applyFont="1" applyFill="1" applyBorder="1" applyAlignment="1">
      <alignment horizontal="right"/>
    </xf>
    <xf numFmtId="0" fontId="24" fillId="0" borderId="0" xfId="0" applyFont="1" applyBorder="1" applyAlignment="1">
      <alignment vertical="center" wrapText="1"/>
    </xf>
    <xf numFmtId="0" fontId="24" fillId="0" borderId="0" xfId="0" applyFont="1" applyBorder="1" applyAlignment="1">
      <alignment horizontal="center" vertical="center" wrapText="1"/>
    </xf>
    <xf numFmtId="166" fontId="24" fillId="0" borderId="0" xfId="0" applyNumberFormat="1" applyFont="1" applyBorder="1" applyAlignment="1">
      <alignment vertical="center"/>
    </xf>
    <xf numFmtId="2" fontId="24" fillId="0" borderId="0" xfId="0" applyNumberFormat="1" applyFont="1" applyFill="1" applyBorder="1" applyAlignment="1">
      <alignment horizontal="right" vertical="center"/>
    </xf>
    <xf numFmtId="0" fontId="26" fillId="0" borderId="0" xfId="0" applyFont="1" applyBorder="1" applyAlignment="1">
      <alignment horizontal="right"/>
    </xf>
    <xf numFmtId="2" fontId="26" fillId="0" borderId="0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/>
    <xf numFmtId="2" fontId="26" fillId="0" borderId="0" xfId="0" applyNumberFormat="1" applyFont="1" applyBorder="1" applyAlignment="1">
      <alignment horizontal="right"/>
    </xf>
    <xf numFmtId="2" fontId="22" fillId="0" borderId="0" xfId="0" applyNumberFormat="1" applyFont="1" applyBorder="1"/>
    <xf numFmtId="0" fontId="26" fillId="0" borderId="0" xfId="0" applyFont="1" applyBorder="1" applyAlignment="1">
      <alignment horizontal="left"/>
    </xf>
    <xf numFmtId="165" fontId="26" fillId="0" borderId="0" xfId="0" applyNumberFormat="1" applyFont="1" applyFill="1" applyBorder="1" applyAlignment="1">
      <alignment horizontal="center" vertical="center"/>
    </xf>
    <xf numFmtId="2" fontId="26" fillId="0" borderId="0" xfId="0" applyNumberFormat="1" applyFont="1" applyFill="1" applyBorder="1"/>
    <xf numFmtId="2" fontId="26" fillId="0" borderId="0" xfId="0" applyNumberFormat="1" applyFont="1" applyFill="1" applyBorder="1" applyAlignment="1">
      <alignment horizontal="right" vertical="center"/>
    </xf>
    <xf numFmtId="0" fontId="24" fillId="0" borderId="0" xfId="0" applyFont="1" applyBorder="1" applyAlignment="1">
      <alignment horizontal="left"/>
    </xf>
    <xf numFmtId="0" fontId="24" fillId="0" borderId="0" xfId="0" applyFont="1" applyBorder="1" applyAlignment="1">
      <alignment horizontal="right" vertical="center"/>
    </xf>
    <xf numFmtId="2" fontId="24" fillId="0" borderId="0" xfId="0" applyNumberFormat="1" applyFont="1" applyFill="1" applyBorder="1" applyAlignment="1">
      <alignment vertical="center"/>
    </xf>
    <xf numFmtId="0" fontId="24" fillId="0" borderId="0" xfId="0" applyFont="1" applyBorder="1"/>
    <xf numFmtId="2" fontId="26" fillId="0" borderId="0" xfId="0" applyNumberFormat="1" applyFont="1" applyFill="1" applyBorder="1" applyAlignment="1">
      <alignment horizontal="right"/>
    </xf>
    <xf numFmtId="0" fontId="9" fillId="0" borderId="0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 applyAlignment="1">
      <alignment horizontal="center" vertical="top"/>
    </xf>
    <xf numFmtId="0" fontId="9" fillId="0" borderId="7" xfId="0" applyFont="1" applyBorder="1" applyAlignment="1">
      <alignment horizontal="left"/>
    </xf>
    <xf numFmtId="0" fontId="25" fillId="0" borderId="0" xfId="0" quotePrefix="1" applyFont="1" applyAlignment="1">
      <alignment horizontal="center"/>
    </xf>
    <xf numFmtId="0" fontId="2" fillId="0" borderId="0" xfId="0" applyFont="1" applyBorder="1" applyAlignment="1">
      <alignment horizontal="left"/>
    </xf>
  </cellXfs>
  <cellStyles count="4">
    <cellStyle name="Įprastas" xfId="0" builtinId="0"/>
    <cellStyle name="Įprastas 2" xfId="3"/>
    <cellStyle name="Normal_Sheet1" xfId="1"/>
    <cellStyle name="Normal_Sheet1_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66" name="Line 1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67" name="Line 2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</xdr:row>
      <xdr:rowOff>0</xdr:rowOff>
    </xdr:from>
    <xdr:to>
      <xdr:col>1</xdr:col>
      <xdr:colOff>0</xdr:colOff>
      <xdr:row>2</xdr:row>
      <xdr:rowOff>0</xdr:rowOff>
    </xdr:to>
    <xdr:sp macro="" textlink="">
      <xdr:nvSpPr>
        <xdr:cNvPr id="372868" name="Line 3"/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69" name="Line 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0" name="Line 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1" name="Line 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2" name="Line 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3" name="Line 8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4" name="Line 9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3</xdr:row>
      <xdr:rowOff>0</xdr:rowOff>
    </xdr:from>
    <xdr:to>
      <xdr:col>4</xdr:col>
      <xdr:colOff>142875</xdr:colOff>
      <xdr:row>3</xdr:row>
      <xdr:rowOff>0</xdr:rowOff>
    </xdr:to>
    <xdr:sp macro="" textlink="">
      <xdr:nvSpPr>
        <xdr:cNvPr id="372875" name="Line 12"/>
        <xdr:cNvSpPr>
          <a:spLocks noChangeShapeType="1"/>
        </xdr:cNvSpPr>
      </xdr:nvSpPr>
      <xdr:spPr bwMode="auto">
        <a:xfrm>
          <a:off x="4943475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6" name="Line 13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7" name="Line 1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8" name="Line 1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9" name="Line 1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0" name="Line 1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161</xdr:row>
      <xdr:rowOff>0</xdr:rowOff>
    </xdr:from>
    <xdr:to>
      <xdr:col>4</xdr:col>
      <xdr:colOff>142875</xdr:colOff>
      <xdr:row>161</xdr:row>
      <xdr:rowOff>0</xdr:rowOff>
    </xdr:to>
    <xdr:sp macro="" textlink="">
      <xdr:nvSpPr>
        <xdr:cNvPr id="372881" name="Line 22"/>
        <xdr:cNvSpPr>
          <a:spLocks noChangeShapeType="1"/>
        </xdr:cNvSpPr>
      </xdr:nvSpPr>
      <xdr:spPr bwMode="auto">
        <a:xfrm>
          <a:off x="4943475" y="4325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2" name="Line 23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3" name="Line 2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4" name="Line 2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5" name="Line 2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6" name="Line 2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176</xdr:row>
      <xdr:rowOff>0</xdr:rowOff>
    </xdr:from>
    <xdr:to>
      <xdr:col>4</xdr:col>
      <xdr:colOff>142875</xdr:colOff>
      <xdr:row>176</xdr:row>
      <xdr:rowOff>0</xdr:rowOff>
    </xdr:to>
    <xdr:sp macro="" textlink="">
      <xdr:nvSpPr>
        <xdr:cNvPr id="372887" name="Line 34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140</xdr:row>
      <xdr:rowOff>0</xdr:rowOff>
    </xdr:from>
    <xdr:to>
      <xdr:col>1</xdr:col>
      <xdr:colOff>0</xdr:colOff>
      <xdr:row>140</xdr:row>
      <xdr:rowOff>0</xdr:rowOff>
    </xdr:to>
    <xdr:sp macro="" textlink="">
      <xdr:nvSpPr>
        <xdr:cNvPr id="372888" name="Line 35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140</xdr:row>
      <xdr:rowOff>0</xdr:rowOff>
    </xdr:from>
    <xdr:to>
      <xdr:col>1</xdr:col>
      <xdr:colOff>0</xdr:colOff>
      <xdr:row>140</xdr:row>
      <xdr:rowOff>0</xdr:rowOff>
    </xdr:to>
    <xdr:sp macro="" textlink="">
      <xdr:nvSpPr>
        <xdr:cNvPr id="372889" name="Line 36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140</xdr:row>
      <xdr:rowOff>0</xdr:rowOff>
    </xdr:from>
    <xdr:to>
      <xdr:col>1</xdr:col>
      <xdr:colOff>0</xdr:colOff>
      <xdr:row>140</xdr:row>
      <xdr:rowOff>0</xdr:rowOff>
    </xdr:to>
    <xdr:sp macro="" textlink="">
      <xdr:nvSpPr>
        <xdr:cNvPr id="372890" name="Line 37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432</xdr:row>
      <xdr:rowOff>0</xdr:rowOff>
    </xdr:from>
    <xdr:to>
      <xdr:col>1</xdr:col>
      <xdr:colOff>0</xdr:colOff>
      <xdr:row>432</xdr:row>
      <xdr:rowOff>0</xdr:rowOff>
    </xdr:to>
    <xdr:sp macro="" textlink="">
      <xdr:nvSpPr>
        <xdr:cNvPr id="372891" name="Line 38"/>
        <xdr:cNvSpPr>
          <a:spLocks noChangeShapeType="1"/>
        </xdr:cNvSpPr>
      </xdr:nvSpPr>
      <xdr:spPr bwMode="auto">
        <a:xfrm>
          <a:off x="0" y="9668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432</xdr:row>
      <xdr:rowOff>0</xdr:rowOff>
    </xdr:from>
    <xdr:to>
      <xdr:col>1</xdr:col>
      <xdr:colOff>0</xdr:colOff>
      <xdr:row>432</xdr:row>
      <xdr:rowOff>0</xdr:rowOff>
    </xdr:to>
    <xdr:sp macro="" textlink="">
      <xdr:nvSpPr>
        <xdr:cNvPr id="372892" name="Line 39"/>
        <xdr:cNvSpPr>
          <a:spLocks noChangeShapeType="1"/>
        </xdr:cNvSpPr>
      </xdr:nvSpPr>
      <xdr:spPr bwMode="auto">
        <a:xfrm>
          <a:off x="0" y="9668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610</xdr:row>
      <xdr:rowOff>0</xdr:rowOff>
    </xdr:from>
    <xdr:to>
      <xdr:col>1</xdr:col>
      <xdr:colOff>0</xdr:colOff>
      <xdr:row>610</xdr:row>
      <xdr:rowOff>0</xdr:rowOff>
    </xdr:to>
    <xdr:sp macro="" textlink="">
      <xdr:nvSpPr>
        <xdr:cNvPr id="372893" name="Line 40"/>
        <xdr:cNvSpPr>
          <a:spLocks noChangeShapeType="1"/>
        </xdr:cNvSpPr>
      </xdr:nvSpPr>
      <xdr:spPr bwMode="auto">
        <a:xfrm>
          <a:off x="0" y="12551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610</xdr:row>
      <xdr:rowOff>0</xdr:rowOff>
    </xdr:from>
    <xdr:to>
      <xdr:col>1</xdr:col>
      <xdr:colOff>0</xdr:colOff>
      <xdr:row>610</xdr:row>
      <xdr:rowOff>0</xdr:rowOff>
    </xdr:to>
    <xdr:sp macro="" textlink="">
      <xdr:nvSpPr>
        <xdr:cNvPr id="372894" name="Line 41"/>
        <xdr:cNvSpPr>
          <a:spLocks noChangeShapeType="1"/>
        </xdr:cNvSpPr>
      </xdr:nvSpPr>
      <xdr:spPr bwMode="auto">
        <a:xfrm>
          <a:off x="0" y="12551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176</xdr:row>
      <xdr:rowOff>0</xdr:rowOff>
    </xdr:from>
    <xdr:to>
      <xdr:col>4</xdr:col>
      <xdr:colOff>142875</xdr:colOff>
      <xdr:row>176</xdr:row>
      <xdr:rowOff>0</xdr:rowOff>
    </xdr:to>
    <xdr:sp macro="" textlink="">
      <xdr:nvSpPr>
        <xdr:cNvPr id="372895" name="Line 56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176</xdr:row>
      <xdr:rowOff>0</xdr:rowOff>
    </xdr:from>
    <xdr:to>
      <xdr:col>4</xdr:col>
      <xdr:colOff>142875</xdr:colOff>
      <xdr:row>176</xdr:row>
      <xdr:rowOff>0</xdr:rowOff>
    </xdr:to>
    <xdr:sp macro="" textlink="">
      <xdr:nvSpPr>
        <xdr:cNvPr id="372896" name="Line 57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176</xdr:row>
      <xdr:rowOff>0</xdr:rowOff>
    </xdr:from>
    <xdr:to>
      <xdr:col>4</xdr:col>
      <xdr:colOff>142875</xdr:colOff>
      <xdr:row>176</xdr:row>
      <xdr:rowOff>0</xdr:rowOff>
    </xdr:to>
    <xdr:sp macro="" textlink="">
      <xdr:nvSpPr>
        <xdr:cNvPr id="372897" name="Line 58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176</xdr:row>
      <xdr:rowOff>0</xdr:rowOff>
    </xdr:from>
    <xdr:to>
      <xdr:col>4</xdr:col>
      <xdr:colOff>142875</xdr:colOff>
      <xdr:row>176</xdr:row>
      <xdr:rowOff>0</xdr:rowOff>
    </xdr:to>
    <xdr:sp macro="" textlink="">
      <xdr:nvSpPr>
        <xdr:cNvPr id="372898" name="Line 59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176</xdr:row>
      <xdr:rowOff>0</xdr:rowOff>
    </xdr:from>
    <xdr:to>
      <xdr:col>4</xdr:col>
      <xdr:colOff>142875</xdr:colOff>
      <xdr:row>176</xdr:row>
      <xdr:rowOff>0</xdr:rowOff>
    </xdr:to>
    <xdr:sp macro="" textlink="">
      <xdr:nvSpPr>
        <xdr:cNvPr id="372899" name="Line 60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176</xdr:row>
      <xdr:rowOff>0</xdr:rowOff>
    </xdr:from>
    <xdr:to>
      <xdr:col>4</xdr:col>
      <xdr:colOff>142875</xdr:colOff>
      <xdr:row>176</xdr:row>
      <xdr:rowOff>0</xdr:rowOff>
    </xdr:to>
    <xdr:sp macro="" textlink="">
      <xdr:nvSpPr>
        <xdr:cNvPr id="372900" name="Line 61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176</xdr:row>
      <xdr:rowOff>0</xdr:rowOff>
    </xdr:from>
    <xdr:to>
      <xdr:col>4</xdr:col>
      <xdr:colOff>142875</xdr:colOff>
      <xdr:row>176</xdr:row>
      <xdr:rowOff>0</xdr:rowOff>
    </xdr:to>
    <xdr:sp macro="" textlink="">
      <xdr:nvSpPr>
        <xdr:cNvPr id="372901" name="Line 62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176</xdr:row>
      <xdr:rowOff>0</xdr:rowOff>
    </xdr:from>
    <xdr:to>
      <xdr:col>4</xdr:col>
      <xdr:colOff>142875</xdr:colOff>
      <xdr:row>176</xdr:row>
      <xdr:rowOff>0</xdr:rowOff>
    </xdr:to>
    <xdr:sp macro="" textlink="">
      <xdr:nvSpPr>
        <xdr:cNvPr id="372902" name="Line 63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176</xdr:row>
      <xdr:rowOff>0</xdr:rowOff>
    </xdr:from>
    <xdr:to>
      <xdr:col>4</xdr:col>
      <xdr:colOff>142875</xdr:colOff>
      <xdr:row>176</xdr:row>
      <xdr:rowOff>0</xdr:rowOff>
    </xdr:to>
    <xdr:sp macro="" textlink="">
      <xdr:nvSpPr>
        <xdr:cNvPr id="372903" name="Line 64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176</xdr:row>
      <xdr:rowOff>0</xdr:rowOff>
    </xdr:from>
    <xdr:to>
      <xdr:col>4</xdr:col>
      <xdr:colOff>142875</xdr:colOff>
      <xdr:row>176</xdr:row>
      <xdr:rowOff>0</xdr:rowOff>
    </xdr:to>
    <xdr:sp macro="" textlink="">
      <xdr:nvSpPr>
        <xdr:cNvPr id="372904" name="Line 65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176</xdr:row>
      <xdr:rowOff>0</xdr:rowOff>
    </xdr:from>
    <xdr:to>
      <xdr:col>4</xdr:col>
      <xdr:colOff>142875</xdr:colOff>
      <xdr:row>176</xdr:row>
      <xdr:rowOff>0</xdr:rowOff>
    </xdr:to>
    <xdr:sp macro="" textlink="">
      <xdr:nvSpPr>
        <xdr:cNvPr id="372905" name="Line 66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176</xdr:row>
      <xdr:rowOff>0</xdr:rowOff>
    </xdr:from>
    <xdr:to>
      <xdr:col>4</xdr:col>
      <xdr:colOff>142875</xdr:colOff>
      <xdr:row>176</xdr:row>
      <xdr:rowOff>0</xdr:rowOff>
    </xdr:to>
    <xdr:sp macro="" textlink="">
      <xdr:nvSpPr>
        <xdr:cNvPr id="372906" name="Line 67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07" name="Line 68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08" name="Line 69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09" name="Line 70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10" name="Line 71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11" name="Line 72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12" name="Line 73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13" name="Line 74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14" name="Line 75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15" name="Line 76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16" name="Line 77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17" name="Line 78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18" name="Line 79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19" name="Line 80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20" name="Line 81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21" name="Line 82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22" name="Line 83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23" name="Line 84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24" name="Line 85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25" name="Line 86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26" name="Line 87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27" name="Line 88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28" name="Line 89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29" name="Line 90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180</xdr:row>
      <xdr:rowOff>0</xdr:rowOff>
    </xdr:from>
    <xdr:to>
      <xdr:col>4</xdr:col>
      <xdr:colOff>142875</xdr:colOff>
      <xdr:row>180</xdr:row>
      <xdr:rowOff>0</xdr:rowOff>
    </xdr:to>
    <xdr:sp macro="" textlink="">
      <xdr:nvSpPr>
        <xdr:cNvPr id="372930" name="Line 91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0</xdr:rowOff>
    </xdr:from>
    <xdr:to>
      <xdr:col>3</xdr:col>
      <xdr:colOff>142875</xdr:colOff>
      <xdr:row>1</xdr:row>
      <xdr:rowOff>0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4991100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4" name="Line 34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5" name="Line 56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6" name="Line 57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7" name="Line 58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8" name="Line 59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9" name="Line 60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0" name="Line 61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1" name="Line 62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2" name="Line 63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3" name="Line 64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4" name="Line 65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5" name="Line 66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6" name="Line 67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17" name="Line 6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18" name="Line 6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19" name="Line 7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0" name="Line 7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1" name="Line 72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2" name="Line 73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3" name="Line 74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4" name="Line 75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5" name="Line 76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6" name="Line 77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7" name="Line 7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8" name="Line 7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9" name="Line 8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0" name="Line 8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1" name="Line 82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2" name="Line 83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3" name="Line 84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4" name="Line 85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5" name="Line 86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6" name="Line 87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7" name="Line 8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8" name="Line 8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9" name="Line 9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40" name="Line 9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60"/>
  <sheetViews>
    <sheetView tabSelected="1" topLeftCell="A127" zoomScaleNormal="100" workbookViewId="0">
      <selection activeCell="K155" sqref="K155"/>
    </sheetView>
  </sheetViews>
  <sheetFormatPr defaultColWidth="9.140625" defaultRowHeight="12.75" x14ac:dyDescent="0.2"/>
  <cols>
    <col min="1" max="1" width="5.5703125" style="2" customWidth="1"/>
    <col min="2" max="2" width="3.85546875" style="2" customWidth="1"/>
    <col min="3" max="3" width="17.7109375" style="2" customWidth="1"/>
    <col min="4" max="4" width="51.140625" style="2" customWidth="1"/>
    <col min="5" max="5" width="6.28515625" style="2" customWidth="1"/>
    <col min="6" max="6" width="8.85546875" style="2" customWidth="1"/>
    <col min="7" max="7" width="8.140625" style="2" customWidth="1"/>
    <col min="8" max="9" width="12.28515625" style="13" customWidth="1"/>
    <col min="10" max="10" width="34.140625" style="2" customWidth="1"/>
    <col min="11" max="11" width="12.42578125" style="2" customWidth="1"/>
    <col min="12" max="12" width="13.7109375" style="2" customWidth="1"/>
    <col min="13" max="13" width="12.5703125" style="2" customWidth="1"/>
    <col min="14" max="14" width="40.140625" style="2" customWidth="1"/>
    <col min="15" max="23" width="9.140625" style="2"/>
    <col min="24" max="24" width="48.5703125" style="2" customWidth="1"/>
    <col min="25" max="25" width="35.5703125" style="2" customWidth="1"/>
    <col min="26" max="16384" width="9.140625" style="2"/>
  </cols>
  <sheetData>
    <row r="1" spans="2:11" s="143" customFormat="1" x14ac:dyDescent="0.2">
      <c r="H1" s="13"/>
      <c r="I1" s="13"/>
    </row>
    <row r="3" spans="2:11" ht="12.75" customHeight="1" x14ac:dyDescent="0.2">
      <c r="B3" s="17" t="s">
        <v>0</v>
      </c>
      <c r="C3" s="18"/>
      <c r="D3" s="5" t="s">
        <v>16</v>
      </c>
    </row>
    <row r="4" spans="2:11" x14ac:dyDescent="0.2">
      <c r="B4" s="17"/>
      <c r="C4" s="18"/>
      <c r="D4" s="5" t="s">
        <v>25</v>
      </c>
      <c r="H4" s="7" t="s">
        <v>20</v>
      </c>
      <c r="I4" s="7"/>
    </row>
    <row r="5" spans="2:11" x14ac:dyDescent="0.2">
      <c r="B5" s="17"/>
      <c r="D5" s="2" t="s">
        <v>17</v>
      </c>
      <c r="E5" s="5"/>
    </row>
    <row r="6" spans="2:11" x14ac:dyDescent="0.2">
      <c r="D6" s="3" t="s">
        <v>98</v>
      </c>
      <c r="E6" s="3"/>
      <c r="F6" s="18"/>
      <c r="G6" s="18"/>
      <c r="H6" s="19"/>
      <c r="I6" s="19"/>
    </row>
    <row r="7" spans="2:11" x14ac:dyDescent="0.2">
      <c r="D7" s="12" t="s">
        <v>18</v>
      </c>
      <c r="E7" s="18"/>
      <c r="F7" s="18"/>
      <c r="G7" s="18"/>
      <c r="H7" s="19"/>
      <c r="I7" s="19"/>
    </row>
    <row r="8" spans="2:11" x14ac:dyDescent="0.2">
      <c r="B8" s="20" t="s">
        <v>1</v>
      </c>
      <c r="C8" s="5"/>
      <c r="D8" s="5" t="s">
        <v>2</v>
      </c>
      <c r="E8" s="18"/>
      <c r="F8" s="18"/>
      <c r="G8" s="18"/>
      <c r="H8" s="19"/>
      <c r="I8" s="19"/>
    </row>
    <row r="9" spans="2:11" x14ac:dyDescent="0.2">
      <c r="B9" s="20"/>
      <c r="D9" s="18" t="s">
        <v>37</v>
      </c>
      <c r="E9" s="5"/>
      <c r="F9" s="18"/>
      <c r="G9" s="18"/>
      <c r="H9" s="19"/>
      <c r="I9" s="19"/>
    </row>
    <row r="10" spans="2:11" x14ac:dyDescent="0.2">
      <c r="D10" s="21" t="s">
        <v>82</v>
      </c>
      <c r="E10" s="18"/>
      <c r="F10" s="18"/>
      <c r="G10" s="18"/>
      <c r="H10" s="19"/>
      <c r="I10" s="19"/>
    </row>
    <row r="11" spans="2:11" x14ac:dyDescent="0.2">
      <c r="D11" s="21" t="s">
        <v>11</v>
      </c>
      <c r="E11" s="18"/>
      <c r="F11" s="18"/>
      <c r="G11" s="18"/>
      <c r="H11" s="19"/>
      <c r="I11" s="19"/>
    </row>
    <row r="12" spans="2:11" ht="6.75" customHeight="1" x14ac:dyDescent="0.2">
      <c r="D12" s="21"/>
      <c r="E12" s="18"/>
      <c r="F12" s="18"/>
      <c r="G12" s="18"/>
      <c r="H12" s="19"/>
      <c r="I12" s="19"/>
    </row>
    <row r="13" spans="2:11" x14ac:dyDescent="0.2">
      <c r="B13" s="18" t="s">
        <v>99</v>
      </c>
      <c r="C13" s="18"/>
      <c r="D13" s="18"/>
      <c r="E13" s="18"/>
      <c r="F13" s="18"/>
      <c r="G13" s="18"/>
      <c r="H13" s="19"/>
      <c r="I13" s="19"/>
    </row>
    <row r="14" spans="2:11" x14ac:dyDescent="0.2">
      <c r="B14" s="18" t="s">
        <v>28</v>
      </c>
      <c r="C14" s="18"/>
      <c r="D14" s="18"/>
      <c r="F14" s="18"/>
      <c r="G14" s="18"/>
      <c r="H14" s="19"/>
      <c r="I14" s="19"/>
      <c r="K14" s="23"/>
    </row>
    <row r="15" spans="2:11" ht="15" x14ac:dyDescent="0.2">
      <c r="B15" s="8" t="s">
        <v>100</v>
      </c>
      <c r="C15" s="9"/>
      <c r="D15" s="9"/>
      <c r="F15" s="18"/>
      <c r="G15" s="18"/>
      <c r="H15" s="19"/>
      <c r="I15" s="19"/>
      <c r="K15" s="40"/>
    </row>
    <row r="16" spans="2:11" ht="15" x14ac:dyDescent="0.2">
      <c r="B16" s="9" t="s">
        <v>41</v>
      </c>
      <c r="C16" s="9"/>
      <c r="D16" s="9"/>
      <c r="F16" s="18"/>
      <c r="G16" s="18"/>
      <c r="H16" s="19"/>
      <c r="I16" s="19"/>
      <c r="K16" s="40"/>
    </row>
    <row r="17" spans="2:29" ht="15" x14ac:dyDescent="0.2">
      <c r="B17" s="14" t="s">
        <v>40</v>
      </c>
      <c r="C17" s="9"/>
      <c r="D17" s="9"/>
      <c r="F17" s="18"/>
      <c r="G17" s="18"/>
      <c r="H17" s="19"/>
      <c r="I17" s="19"/>
      <c r="K17" s="40"/>
    </row>
    <row r="18" spans="2:29" ht="15" x14ac:dyDescent="0.2">
      <c r="B18" s="14" t="s">
        <v>48</v>
      </c>
      <c r="C18" s="9"/>
      <c r="D18" s="9"/>
      <c r="F18" s="18"/>
      <c r="G18" s="18"/>
      <c r="H18" s="19"/>
      <c r="I18" s="19"/>
      <c r="K18" s="40"/>
    </row>
    <row r="19" spans="2:29" ht="15" x14ac:dyDescent="0.2">
      <c r="B19" s="14"/>
      <c r="C19" s="9"/>
      <c r="D19" s="9"/>
      <c r="F19" s="18"/>
      <c r="G19" s="18"/>
      <c r="H19" s="19"/>
      <c r="I19" s="19"/>
      <c r="K19" s="40"/>
    </row>
    <row r="20" spans="2:29" ht="13.5" customHeight="1" x14ac:dyDescent="0.2">
      <c r="B20" s="14"/>
      <c r="C20" s="9"/>
      <c r="D20" s="9"/>
      <c r="F20" s="18"/>
      <c r="G20" s="18"/>
      <c r="H20" s="19"/>
      <c r="I20" s="19"/>
      <c r="K20" s="220"/>
    </row>
    <row r="21" spans="2:29" x14ac:dyDescent="0.2">
      <c r="B21" s="9"/>
      <c r="C21" s="9"/>
      <c r="D21" s="39" t="s">
        <v>34</v>
      </c>
      <c r="F21" s="18"/>
      <c r="G21" s="18"/>
      <c r="H21" s="19"/>
      <c r="I21" s="19"/>
      <c r="K21" s="220"/>
    </row>
    <row r="22" spans="2:29" x14ac:dyDescent="0.2">
      <c r="B22" s="9"/>
      <c r="C22" s="9"/>
      <c r="D22" s="10"/>
      <c r="F22" s="18"/>
      <c r="G22" s="18"/>
      <c r="H22" s="19"/>
      <c r="I22" s="19"/>
      <c r="K22" s="220"/>
    </row>
    <row r="23" spans="2:29" ht="14.25" customHeight="1" x14ac:dyDescent="0.25">
      <c r="C23" s="224" t="s">
        <v>44</v>
      </c>
      <c r="D23" s="224"/>
      <c r="E23" s="224"/>
      <c r="F23" s="224"/>
      <c r="G23" s="224"/>
      <c r="H23" s="19"/>
      <c r="I23" s="19"/>
      <c r="K23" s="220"/>
    </row>
    <row r="24" spans="2:29" ht="14.25" customHeight="1" x14ac:dyDescent="0.25">
      <c r="C24" s="18"/>
      <c r="D24" s="6"/>
      <c r="F24" s="18"/>
      <c r="G24" s="18"/>
      <c r="H24" s="19"/>
      <c r="I24" s="19"/>
      <c r="K24" s="40"/>
      <c r="N24" s="22"/>
    </row>
    <row r="25" spans="2:29" ht="15" x14ac:dyDescent="0.25">
      <c r="D25" s="161" t="s">
        <v>97</v>
      </c>
      <c r="H25" s="2"/>
      <c r="I25" s="2"/>
      <c r="K25" s="40"/>
      <c r="N25" s="22"/>
    </row>
    <row r="26" spans="2:29" ht="15" customHeight="1" thickBot="1" x14ac:dyDescent="0.3">
      <c r="D26" s="11"/>
      <c r="F26" s="223" t="s">
        <v>96</v>
      </c>
      <c r="G26" s="223"/>
      <c r="H26" s="223"/>
      <c r="I26" s="27"/>
      <c r="K26" s="40"/>
      <c r="N26" s="22"/>
      <c r="W26" s="50"/>
      <c r="Y26" s="30"/>
      <c r="Z26" s="30"/>
      <c r="AA26" s="30"/>
      <c r="AB26" s="30"/>
      <c r="AC26" s="31"/>
    </row>
    <row r="27" spans="2:29" ht="15" x14ac:dyDescent="0.25">
      <c r="B27" s="95" t="s">
        <v>12</v>
      </c>
      <c r="C27" s="95" t="s">
        <v>6</v>
      </c>
      <c r="D27" s="95" t="s">
        <v>3</v>
      </c>
      <c r="E27" s="95" t="s">
        <v>4</v>
      </c>
      <c r="F27" s="95" t="s">
        <v>9</v>
      </c>
      <c r="G27" s="95" t="s">
        <v>13</v>
      </c>
      <c r="H27" s="96" t="s">
        <v>14</v>
      </c>
      <c r="I27" s="50"/>
      <c r="K27" s="40"/>
      <c r="W27" s="50"/>
      <c r="Y27" s="30"/>
      <c r="Z27" s="30"/>
      <c r="AA27" s="30" t="s">
        <v>73</v>
      </c>
      <c r="AB27" s="30"/>
      <c r="AC27" s="31"/>
    </row>
    <row r="28" spans="2:29" ht="15" x14ac:dyDescent="0.25">
      <c r="B28" s="97" t="s">
        <v>5</v>
      </c>
      <c r="C28" s="97"/>
      <c r="D28" s="97" t="s">
        <v>7</v>
      </c>
      <c r="E28" s="97" t="s">
        <v>8</v>
      </c>
      <c r="F28" s="97"/>
      <c r="G28" s="97" t="s">
        <v>38</v>
      </c>
      <c r="H28" s="98" t="s">
        <v>39</v>
      </c>
      <c r="I28" s="50"/>
      <c r="K28" s="40"/>
      <c r="W28" s="51"/>
      <c r="Y28" s="32"/>
      <c r="Z28" s="30"/>
      <c r="AA28" s="30"/>
      <c r="AB28" s="30"/>
      <c r="AC28" s="31"/>
    </row>
    <row r="29" spans="2:29" ht="6.75" customHeight="1" x14ac:dyDescent="0.25">
      <c r="B29" s="67"/>
      <c r="C29" s="78"/>
      <c r="D29" s="99"/>
      <c r="E29" s="100"/>
      <c r="F29" s="16"/>
      <c r="G29" s="91"/>
      <c r="H29" s="101"/>
      <c r="I29" s="51"/>
      <c r="K29" s="40"/>
      <c r="W29" s="13"/>
      <c r="X29" s="145">
        <v>1</v>
      </c>
      <c r="Z29" s="30"/>
      <c r="AA29" s="36"/>
      <c r="AB29" s="30"/>
      <c r="AC29" s="31"/>
    </row>
    <row r="30" spans="2:29" ht="15" customHeight="1" x14ac:dyDescent="0.25">
      <c r="B30" s="67"/>
      <c r="C30" s="78"/>
      <c r="D30" s="99" t="s">
        <v>15</v>
      </c>
      <c r="E30" s="67"/>
      <c r="F30" s="75"/>
      <c r="G30" s="104"/>
      <c r="H30" s="105"/>
      <c r="I30" s="190"/>
      <c r="J30" s="43"/>
      <c r="K30" s="40"/>
      <c r="W30" s="51"/>
      <c r="X30" s="146"/>
      <c r="Y30" s="43"/>
      <c r="AA30" s="34"/>
      <c r="AB30" s="30"/>
      <c r="AC30" s="30"/>
    </row>
    <row r="31" spans="2:29" ht="15" customHeight="1" x14ac:dyDescent="0.25">
      <c r="B31" s="67"/>
      <c r="C31" s="67" t="s">
        <v>24</v>
      </c>
      <c r="D31" s="99" t="s">
        <v>42</v>
      </c>
      <c r="E31" s="67"/>
      <c r="F31" s="75"/>
      <c r="G31" s="104"/>
      <c r="H31" s="105"/>
      <c r="I31" s="190"/>
      <c r="J31" s="43"/>
      <c r="K31" s="40"/>
      <c r="W31" s="51"/>
      <c r="X31" s="148">
        <v>2</v>
      </c>
      <c r="Y31" s="42"/>
      <c r="AA31" s="34"/>
      <c r="AB31" s="30"/>
      <c r="AC31" s="30"/>
    </row>
    <row r="32" spans="2:29" ht="15" customHeight="1" x14ac:dyDescent="0.25">
      <c r="B32" s="67">
        <v>1</v>
      </c>
      <c r="C32" s="68" t="s">
        <v>54</v>
      </c>
      <c r="D32" s="142" t="s">
        <v>153</v>
      </c>
      <c r="E32" s="100" t="s">
        <v>29</v>
      </c>
      <c r="F32" s="16">
        <v>3</v>
      </c>
      <c r="G32" s="167">
        <v>0.99919999999999998</v>
      </c>
      <c r="H32" s="101">
        <f>+F32*G32</f>
        <v>2.9975999999999998</v>
      </c>
      <c r="I32" s="190"/>
      <c r="J32" s="43"/>
      <c r="K32" s="40"/>
      <c r="W32" s="51"/>
      <c r="X32" s="146"/>
      <c r="Y32" s="47" t="s">
        <v>55</v>
      </c>
      <c r="AA32" s="34"/>
      <c r="AB32" s="30"/>
      <c r="AC32" s="30"/>
    </row>
    <row r="33" spans="2:32" ht="15" customHeight="1" x14ac:dyDescent="0.25">
      <c r="B33" s="67">
        <v>2</v>
      </c>
      <c r="C33" s="68" t="s">
        <v>54</v>
      </c>
      <c r="D33" s="142" t="s">
        <v>154</v>
      </c>
      <c r="E33" s="100" t="s">
        <v>29</v>
      </c>
      <c r="F33" s="16">
        <v>20</v>
      </c>
      <c r="G33" s="167">
        <v>0.99919999999999998</v>
      </c>
      <c r="H33" s="101">
        <f t="shared" ref="H33:H38" si="0">+F33*G33</f>
        <v>19.983999999999998</v>
      </c>
      <c r="I33" s="190"/>
      <c r="J33" s="43"/>
      <c r="K33" s="40"/>
      <c r="W33" s="51"/>
      <c r="X33" s="146"/>
      <c r="Y33" s="23" t="s">
        <v>56</v>
      </c>
      <c r="AA33" s="34"/>
      <c r="AB33" s="30"/>
      <c r="AC33" s="30"/>
    </row>
    <row r="34" spans="2:32" ht="15" customHeight="1" x14ac:dyDescent="0.25">
      <c r="B34" s="67">
        <v>3</v>
      </c>
      <c r="C34" s="68" t="s">
        <v>54</v>
      </c>
      <c r="D34" s="142" t="s">
        <v>155</v>
      </c>
      <c r="E34" s="100" t="s">
        <v>29</v>
      </c>
      <c r="F34" s="16">
        <v>15</v>
      </c>
      <c r="G34" s="167">
        <v>0.99919999999999998</v>
      </c>
      <c r="H34" s="101">
        <f t="shared" si="0"/>
        <v>14.988</v>
      </c>
      <c r="I34" s="190"/>
      <c r="J34" s="43"/>
      <c r="K34" s="40"/>
      <c r="W34" s="51"/>
      <c r="X34" s="146"/>
      <c r="Y34" s="43"/>
      <c r="AA34" s="34"/>
      <c r="AB34" s="30"/>
      <c r="AC34" s="30"/>
    </row>
    <row r="35" spans="2:32" ht="15" customHeight="1" x14ac:dyDescent="0.25">
      <c r="B35" s="67">
        <v>4</v>
      </c>
      <c r="C35" s="68" t="s">
        <v>54</v>
      </c>
      <c r="D35" s="142" t="s">
        <v>156</v>
      </c>
      <c r="E35" s="100" t="s">
        <v>29</v>
      </c>
      <c r="F35" s="16">
        <v>5</v>
      </c>
      <c r="G35" s="167">
        <v>0.99919999999999998</v>
      </c>
      <c r="H35" s="101">
        <f t="shared" si="0"/>
        <v>4.9959999999999996</v>
      </c>
      <c r="I35" s="190"/>
      <c r="J35" s="43"/>
      <c r="K35" s="40"/>
      <c r="W35" s="51"/>
      <c r="X35" s="146"/>
      <c r="Y35" s="43"/>
      <c r="AA35" s="34"/>
      <c r="AB35" s="30"/>
      <c r="AC35" s="30"/>
    </row>
    <row r="36" spans="2:32" ht="15" customHeight="1" x14ac:dyDescent="0.25">
      <c r="B36" s="67">
        <v>5</v>
      </c>
      <c r="C36" s="68" t="s">
        <v>54</v>
      </c>
      <c r="D36" s="142" t="s">
        <v>157</v>
      </c>
      <c r="E36" s="100" t="s">
        <v>29</v>
      </c>
      <c r="F36" s="16">
        <v>3</v>
      </c>
      <c r="G36" s="167">
        <v>0.99919999999999998</v>
      </c>
      <c r="H36" s="101">
        <f t="shared" si="0"/>
        <v>2.9975999999999998</v>
      </c>
      <c r="I36" s="190"/>
      <c r="J36" s="43"/>
      <c r="K36" s="40"/>
      <c r="W36" s="51"/>
      <c r="X36" s="146"/>
      <c r="Y36" s="43"/>
      <c r="AA36" s="34"/>
      <c r="AB36" s="30"/>
      <c r="AC36" s="30"/>
    </row>
    <row r="37" spans="2:32" ht="15" customHeight="1" x14ac:dyDescent="0.25">
      <c r="B37" s="67">
        <v>6</v>
      </c>
      <c r="C37" s="68" t="s">
        <v>54</v>
      </c>
      <c r="D37" s="142" t="s">
        <v>158</v>
      </c>
      <c r="E37" s="100" t="s">
        <v>29</v>
      </c>
      <c r="F37" s="16">
        <v>3</v>
      </c>
      <c r="G37" s="167">
        <v>0.99919999999999998</v>
      </c>
      <c r="H37" s="101">
        <f t="shared" si="0"/>
        <v>2.9975999999999998</v>
      </c>
      <c r="I37" s="190"/>
      <c r="J37" s="43"/>
      <c r="K37" s="40"/>
      <c r="W37" s="51"/>
      <c r="X37" s="146"/>
      <c r="Y37" s="43"/>
      <c r="AA37" s="34"/>
      <c r="AB37" s="30"/>
      <c r="AC37" s="30"/>
    </row>
    <row r="38" spans="2:32" ht="15" customHeight="1" x14ac:dyDescent="0.25">
      <c r="B38" s="67">
        <v>7</v>
      </c>
      <c r="C38" s="68" t="s">
        <v>54</v>
      </c>
      <c r="D38" s="142" t="s">
        <v>159</v>
      </c>
      <c r="E38" s="100" t="s">
        <v>29</v>
      </c>
      <c r="F38" s="16">
        <v>15</v>
      </c>
      <c r="G38" s="167">
        <v>0.99919999999999998</v>
      </c>
      <c r="H38" s="101">
        <f t="shared" si="0"/>
        <v>14.988</v>
      </c>
      <c r="I38" s="190"/>
      <c r="J38" s="43"/>
      <c r="K38" s="40"/>
      <c r="W38" s="51"/>
      <c r="X38" s="146"/>
      <c r="Y38" s="43"/>
      <c r="AA38" s="34"/>
      <c r="AB38" s="30"/>
      <c r="AC38" s="30"/>
    </row>
    <row r="39" spans="2:32" ht="15" customHeight="1" x14ac:dyDescent="0.25">
      <c r="B39" s="67">
        <v>8</v>
      </c>
      <c r="C39" s="68" t="s">
        <v>54</v>
      </c>
      <c r="D39" s="142" t="s">
        <v>160</v>
      </c>
      <c r="E39" s="100" t="s">
        <v>29</v>
      </c>
      <c r="F39" s="16">
        <v>3</v>
      </c>
      <c r="G39" s="167">
        <v>0.99919999999999998</v>
      </c>
      <c r="H39" s="101">
        <f>+F39*G39</f>
        <v>2.9975999999999998</v>
      </c>
      <c r="I39" s="190"/>
      <c r="J39" s="43"/>
      <c r="K39" s="23"/>
      <c r="W39" s="51"/>
      <c r="X39" s="146"/>
      <c r="Y39" s="43"/>
      <c r="AA39" s="34"/>
      <c r="AB39" s="30"/>
      <c r="AC39" s="30"/>
    </row>
    <row r="40" spans="2:32" s="23" customFormat="1" ht="15" x14ac:dyDescent="0.25">
      <c r="B40" s="67"/>
      <c r="C40" s="67"/>
      <c r="D40" s="61" t="s">
        <v>10</v>
      </c>
      <c r="E40" s="67"/>
      <c r="F40" s="103">
        <f>SUM(F32:F39)</f>
        <v>67</v>
      </c>
      <c r="G40" s="106"/>
      <c r="H40" s="74">
        <f>+ROUND(SUM(H32:H39),2)</f>
        <v>66.95</v>
      </c>
      <c r="I40" s="30">
        <v>66.55</v>
      </c>
      <c r="W40" s="59"/>
      <c r="X40" s="147"/>
      <c r="Y40" s="30"/>
      <c r="Z40" s="40"/>
      <c r="AA40" s="30"/>
      <c r="AB40" s="30"/>
      <c r="AC40" s="30"/>
    </row>
    <row r="41" spans="2:32" s="23" customFormat="1" ht="15" x14ac:dyDescent="0.25">
      <c r="B41" s="67"/>
      <c r="C41" s="67"/>
      <c r="D41" s="61"/>
      <c r="E41" s="100"/>
      <c r="F41" s="103"/>
      <c r="G41" s="107"/>
      <c r="H41" s="74"/>
      <c r="I41" s="52"/>
      <c r="J41" s="30"/>
      <c r="W41" s="59"/>
      <c r="X41" s="147"/>
      <c r="Y41" s="30"/>
      <c r="Z41" s="30"/>
      <c r="AA41" s="30"/>
      <c r="AB41" s="30"/>
      <c r="AC41" s="30"/>
    </row>
    <row r="42" spans="2:32" s="23" customFormat="1" ht="15" x14ac:dyDescent="0.25">
      <c r="B42" s="67"/>
      <c r="C42" s="60"/>
      <c r="D42" s="133" t="s">
        <v>36</v>
      </c>
      <c r="E42" s="60"/>
      <c r="F42" s="138"/>
      <c r="G42" s="141"/>
      <c r="H42" s="102"/>
      <c r="I42" s="52"/>
      <c r="J42" s="30"/>
      <c r="K42" s="40"/>
      <c r="W42" s="59"/>
      <c r="X42" s="147"/>
      <c r="Y42" s="30"/>
      <c r="Z42" s="30"/>
      <c r="AA42" s="30"/>
      <c r="AB42" s="30"/>
      <c r="AC42" s="30"/>
    </row>
    <row r="43" spans="2:32" s="23" customFormat="1" ht="15" x14ac:dyDescent="0.25">
      <c r="B43" s="67">
        <v>1</v>
      </c>
      <c r="C43" s="109" t="s">
        <v>161</v>
      </c>
      <c r="D43" s="132" t="s">
        <v>162</v>
      </c>
      <c r="E43" s="136" t="s">
        <v>33</v>
      </c>
      <c r="F43" s="137">
        <v>0.3</v>
      </c>
      <c r="G43" s="141">
        <v>25.7</v>
      </c>
      <c r="H43" s="102">
        <f>(F43*G43)</f>
        <v>7.7099999999999991</v>
      </c>
      <c r="I43" s="52"/>
      <c r="J43" s="30"/>
      <c r="K43" s="40"/>
      <c r="W43" s="152"/>
      <c r="X43" s="153">
        <v>3</v>
      </c>
      <c r="Y43" s="154"/>
      <c r="Z43" s="155"/>
      <c r="AA43" s="30"/>
      <c r="AB43" s="30"/>
      <c r="AC43" s="30"/>
    </row>
    <row r="44" spans="2:32" s="23" customFormat="1" ht="15" x14ac:dyDescent="0.25">
      <c r="B44" s="67">
        <v>2</v>
      </c>
      <c r="C44" s="109" t="s">
        <v>161</v>
      </c>
      <c r="D44" s="132" t="s">
        <v>163</v>
      </c>
      <c r="E44" s="136" t="s">
        <v>33</v>
      </c>
      <c r="F44" s="137">
        <v>0.1</v>
      </c>
      <c r="G44" s="141">
        <v>25.7</v>
      </c>
      <c r="H44" s="102">
        <f t="shared" ref="H44:H80" si="1">(F44*G44)</f>
        <v>2.5700000000000003</v>
      </c>
      <c r="I44" s="52"/>
      <c r="J44" s="30"/>
      <c r="K44" s="40"/>
      <c r="W44" s="152"/>
      <c r="X44" s="153"/>
      <c r="Y44" s="156"/>
      <c r="Z44" s="155"/>
      <c r="AA44" s="30"/>
      <c r="AB44" s="30"/>
      <c r="AC44" s="30"/>
    </row>
    <row r="45" spans="2:32" s="23" customFormat="1" ht="15" x14ac:dyDescent="0.25">
      <c r="B45" s="67">
        <v>3</v>
      </c>
      <c r="C45" s="109" t="s">
        <v>161</v>
      </c>
      <c r="D45" s="132" t="s">
        <v>163</v>
      </c>
      <c r="E45" s="136" t="s">
        <v>33</v>
      </c>
      <c r="F45" s="137">
        <v>0.1</v>
      </c>
      <c r="G45" s="141">
        <v>25.7</v>
      </c>
      <c r="H45" s="102">
        <f t="shared" si="1"/>
        <v>2.5700000000000003</v>
      </c>
      <c r="I45" s="52"/>
      <c r="J45" s="30"/>
      <c r="K45" s="40"/>
      <c r="W45" s="152"/>
      <c r="X45" s="153"/>
      <c r="Y45" s="154"/>
      <c r="Z45" s="157"/>
      <c r="AA45" s="30"/>
      <c r="AB45" s="30"/>
      <c r="AC45" s="30"/>
    </row>
    <row r="46" spans="2:32" s="23" customFormat="1" ht="15" x14ac:dyDescent="0.25">
      <c r="B46" s="67">
        <v>4</v>
      </c>
      <c r="C46" s="109" t="s">
        <v>161</v>
      </c>
      <c r="D46" s="132" t="s">
        <v>164</v>
      </c>
      <c r="E46" s="136" t="s">
        <v>33</v>
      </c>
      <c r="F46" s="137">
        <v>0.1</v>
      </c>
      <c r="G46" s="141">
        <v>25.7</v>
      </c>
      <c r="H46" s="102">
        <f t="shared" si="1"/>
        <v>2.5700000000000003</v>
      </c>
      <c r="I46" s="52"/>
      <c r="J46" s="30"/>
      <c r="K46" s="40"/>
      <c r="W46" s="152"/>
      <c r="X46" s="153">
        <v>13.73</v>
      </c>
      <c r="Y46" s="154" t="s">
        <v>72</v>
      </c>
      <c r="Z46" s="157"/>
      <c r="AA46" s="30"/>
      <c r="AB46" s="30"/>
      <c r="AC46" s="30"/>
    </row>
    <row r="47" spans="2:32" s="23" customFormat="1" ht="15" x14ac:dyDescent="0.25">
      <c r="B47" s="67">
        <v>5</v>
      </c>
      <c r="C47" s="109" t="s">
        <v>161</v>
      </c>
      <c r="D47" s="132" t="s">
        <v>165</v>
      </c>
      <c r="E47" s="136" t="s">
        <v>33</v>
      </c>
      <c r="F47" s="137">
        <v>0.1</v>
      </c>
      <c r="G47" s="141">
        <v>25.7</v>
      </c>
      <c r="H47" s="102">
        <f t="shared" si="1"/>
        <v>2.5700000000000003</v>
      </c>
      <c r="I47" s="52"/>
      <c r="J47" s="30"/>
      <c r="K47" s="40"/>
      <c r="W47" s="152"/>
      <c r="X47" s="153">
        <v>5.8</v>
      </c>
      <c r="Y47" s="158" t="s">
        <v>89</v>
      </c>
      <c r="Z47" s="157"/>
      <c r="AA47" s="30"/>
      <c r="AB47" s="30"/>
      <c r="AC47" s="30"/>
    </row>
    <row r="48" spans="2:32" s="23" customFormat="1" ht="15" x14ac:dyDescent="0.25">
      <c r="B48" s="67">
        <v>6</v>
      </c>
      <c r="C48" s="109" t="s">
        <v>161</v>
      </c>
      <c r="D48" s="132" t="s">
        <v>123</v>
      </c>
      <c r="E48" s="136" t="s">
        <v>33</v>
      </c>
      <c r="F48" s="137">
        <v>0.2</v>
      </c>
      <c r="G48" s="141">
        <v>25.7</v>
      </c>
      <c r="H48" s="102">
        <f t="shared" si="1"/>
        <v>5.1400000000000006</v>
      </c>
      <c r="I48" s="52"/>
      <c r="J48" s="30"/>
      <c r="K48" s="40"/>
      <c r="W48" s="152"/>
      <c r="X48" s="159">
        <f>X46-X47</f>
        <v>7.9300000000000006</v>
      </c>
      <c r="Y48" s="158" t="s">
        <v>90</v>
      </c>
      <c r="Z48" s="157"/>
      <c r="AA48" s="30"/>
      <c r="AB48" s="30"/>
      <c r="AC48" s="30"/>
      <c r="AD48" s="2"/>
      <c r="AE48" s="2"/>
      <c r="AF48" s="2"/>
    </row>
    <row r="49" spans="2:29" ht="15" x14ac:dyDescent="0.25">
      <c r="B49" s="67">
        <v>7</v>
      </c>
      <c r="C49" s="109" t="s">
        <v>161</v>
      </c>
      <c r="D49" s="132" t="s">
        <v>166</v>
      </c>
      <c r="E49" s="136" t="s">
        <v>33</v>
      </c>
      <c r="F49" s="137">
        <v>0.2</v>
      </c>
      <c r="G49" s="141">
        <v>25.7</v>
      </c>
      <c r="H49" s="102">
        <f t="shared" si="1"/>
        <v>5.1400000000000006</v>
      </c>
      <c r="I49" s="52"/>
      <c r="J49" s="43"/>
      <c r="K49" s="40"/>
      <c r="W49" s="59"/>
      <c r="X49" s="146"/>
      <c r="Y49" s="30"/>
      <c r="Z49" s="23"/>
      <c r="AA49" s="40"/>
      <c r="AB49" s="30"/>
      <c r="AC49" s="30"/>
    </row>
    <row r="50" spans="2:29" ht="15" x14ac:dyDescent="0.25">
      <c r="B50" s="67">
        <v>8</v>
      </c>
      <c r="C50" s="109" t="s">
        <v>161</v>
      </c>
      <c r="D50" s="132" t="s">
        <v>167</v>
      </c>
      <c r="E50" s="136" t="s">
        <v>33</v>
      </c>
      <c r="F50" s="137">
        <v>0.5</v>
      </c>
      <c r="G50" s="141">
        <v>25.7</v>
      </c>
      <c r="H50" s="102">
        <f t="shared" si="1"/>
        <v>12.85</v>
      </c>
      <c r="I50" s="52"/>
      <c r="J50" s="43"/>
      <c r="K50" s="40"/>
      <c r="W50" s="59"/>
      <c r="X50" s="146"/>
      <c r="Y50" s="35"/>
      <c r="Z50" s="23"/>
      <c r="AA50" s="40"/>
      <c r="AB50" s="30"/>
      <c r="AC50" s="30"/>
    </row>
    <row r="51" spans="2:29" ht="15" x14ac:dyDescent="0.25">
      <c r="B51" s="67">
        <v>9</v>
      </c>
      <c r="C51" s="109" t="s">
        <v>161</v>
      </c>
      <c r="D51" s="132" t="s">
        <v>168</v>
      </c>
      <c r="E51" s="136" t="s">
        <v>33</v>
      </c>
      <c r="F51" s="137">
        <v>0.4</v>
      </c>
      <c r="G51" s="141">
        <v>25.7</v>
      </c>
      <c r="H51" s="102">
        <f t="shared" si="1"/>
        <v>10.280000000000001</v>
      </c>
      <c r="I51" s="52"/>
      <c r="J51" s="43"/>
      <c r="K51" s="40"/>
      <c r="W51" s="59"/>
      <c r="X51" s="146"/>
      <c r="Z51" s="23"/>
      <c r="AA51" s="40"/>
      <c r="AB51" s="30"/>
      <c r="AC51" s="30"/>
    </row>
    <row r="52" spans="2:29" ht="15" x14ac:dyDescent="0.25">
      <c r="B52" s="67">
        <v>10</v>
      </c>
      <c r="C52" s="109" t="s">
        <v>161</v>
      </c>
      <c r="D52" s="132" t="s">
        <v>169</v>
      </c>
      <c r="E52" s="136" t="s">
        <v>33</v>
      </c>
      <c r="F52" s="137">
        <v>0.2</v>
      </c>
      <c r="G52" s="141">
        <v>25.7</v>
      </c>
      <c r="H52" s="102">
        <f t="shared" si="1"/>
        <v>5.1400000000000006</v>
      </c>
      <c r="I52" s="52"/>
      <c r="J52" s="43"/>
      <c r="K52" s="220"/>
      <c r="W52" s="59"/>
      <c r="X52" s="146"/>
      <c r="Z52" s="23"/>
      <c r="AA52" s="40"/>
      <c r="AB52" s="30"/>
      <c r="AC52" s="30"/>
    </row>
    <row r="53" spans="2:29" ht="15" x14ac:dyDescent="0.25">
      <c r="B53" s="67">
        <v>11</v>
      </c>
      <c r="C53" s="109" t="s">
        <v>161</v>
      </c>
      <c r="D53" s="132" t="s">
        <v>170</v>
      </c>
      <c r="E53" s="136" t="s">
        <v>33</v>
      </c>
      <c r="F53" s="137">
        <v>0.1</v>
      </c>
      <c r="G53" s="141">
        <v>25.7</v>
      </c>
      <c r="H53" s="102">
        <f t="shared" si="1"/>
        <v>2.5700000000000003</v>
      </c>
      <c r="I53" s="52"/>
      <c r="J53" s="43"/>
      <c r="K53" s="220"/>
      <c r="W53" s="59"/>
      <c r="X53" s="146"/>
      <c r="Z53" s="23"/>
      <c r="AA53" s="40"/>
      <c r="AB53" s="30"/>
      <c r="AC53" s="30"/>
    </row>
    <row r="54" spans="2:29" s="166" customFormat="1" ht="15" x14ac:dyDescent="0.25">
      <c r="B54" s="67">
        <v>12</v>
      </c>
      <c r="C54" s="109" t="s">
        <v>161</v>
      </c>
      <c r="D54" s="132" t="s">
        <v>171</v>
      </c>
      <c r="E54" s="136" t="s">
        <v>33</v>
      </c>
      <c r="F54" s="137">
        <v>0.3</v>
      </c>
      <c r="G54" s="141">
        <v>25.7</v>
      </c>
      <c r="H54" s="102">
        <f t="shared" si="1"/>
        <v>7.7099999999999991</v>
      </c>
      <c r="I54" s="52"/>
      <c r="J54" s="43"/>
      <c r="K54" s="220"/>
      <c r="W54" s="59"/>
      <c r="X54" s="146"/>
      <c r="Z54" s="23"/>
      <c r="AA54" s="40"/>
      <c r="AB54" s="30"/>
      <c r="AC54" s="30"/>
    </row>
    <row r="55" spans="2:29" ht="15" x14ac:dyDescent="0.25">
      <c r="B55" s="67">
        <v>13</v>
      </c>
      <c r="C55" s="109" t="s">
        <v>161</v>
      </c>
      <c r="D55" s="132" t="s">
        <v>172</v>
      </c>
      <c r="E55" s="136" t="s">
        <v>33</v>
      </c>
      <c r="F55" s="137">
        <v>0.1</v>
      </c>
      <c r="G55" s="141">
        <v>25.7</v>
      </c>
      <c r="H55" s="102">
        <f t="shared" si="1"/>
        <v>2.5700000000000003</v>
      </c>
      <c r="I55" s="52"/>
      <c r="J55" s="43"/>
      <c r="K55" s="220"/>
      <c r="W55" s="53"/>
      <c r="X55" s="146"/>
      <c r="AA55" s="34"/>
      <c r="AB55" s="30"/>
      <c r="AC55" s="30"/>
    </row>
    <row r="56" spans="2:29" ht="15" x14ac:dyDescent="0.25">
      <c r="B56" s="67">
        <v>14</v>
      </c>
      <c r="C56" s="109" t="s">
        <v>161</v>
      </c>
      <c r="D56" s="132" t="s">
        <v>173</v>
      </c>
      <c r="E56" s="136" t="s">
        <v>33</v>
      </c>
      <c r="F56" s="137">
        <v>0.1</v>
      </c>
      <c r="G56" s="141">
        <v>25.7</v>
      </c>
      <c r="H56" s="102">
        <f t="shared" si="1"/>
        <v>2.5700000000000003</v>
      </c>
      <c r="I56" s="53"/>
      <c r="J56" s="43"/>
      <c r="K56" s="220"/>
      <c r="W56" s="128"/>
      <c r="X56" s="146"/>
      <c r="AA56" s="34"/>
      <c r="AB56" s="30"/>
      <c r="AC56" s="30"/>
    </row>
    <row r="57" spans="2:29" ht="15" x14ac:dyDescent="0.25">
      <c r="B57" s="67">
        <v>15</v>
      </c>
      <c r="C57" s="109" t="s">
        <v>161</v>
      </c>
      <c r="D57" s="132" t="s">
        <v>174</v>
      </c>
      <c r="E57" s="136" t="s">
        <v>33</v>
      </c>
      <c r="F57" s="137">
        <v>0.3</v>
      </c>
      <c r="G57" s="141">
        <v>25.7</v>
      </c>
      <c r="H57" s="102">
        <f t="shared" si="1"/>
        <v>7.7099999999999991</v>
      </c>
      <c r="I57" s="54"/>
      <c r="J57" s="43"/>
      <c r="K57" s="220"/>
      <c r="W57" s="129"/>
      <c r="X57" s="146"/>
      <c r="Y57" s="12">
        <v>5</v>
      </c>
      <c r="AA57" s="34"/>
      <c r="AB57" s="30"/>
      <c r="AC57" s="30"/>
    </row>
    <row r="58" spans="2:29" ht="13.5" customHeight="1" x14ac:dyDescent="0.25">
      <c r="B58" s="67">
        <v>16</v>
      </c>
      <c r="C58" s="109" t="s">
        <v>161</v>
      </c>
      <c r="D58" s="132" t="s">
        <v>175</v>
      </c>
      <c r="E58" s="136" t="s">
        <v>33</v>
      </c>
      <c r="F58" s="137">
        <v>0.1</v>
      </c>
      <c r="G58" s="141">
        <v>25.7</v>
      </c>
      <c r="H58" s="102">
        <f t="shared" si="1"/>
        <v>2.5700000000000003</v>
      </c>
      <c r="I58" s="52"/>
      <c r="J58" s="43"/>
      <c r="K58" s="220"/>
      <c r="W58" s="40"/>
      <c r="X58" s="146"/>
      <c r="Y58" s="44" t="s">
        <v>57</v>
      </c>
      <c r="AA58" s="40"/>
      <c r="AB58" s="30"/>
      <c r="AC58" s="30"/>
    </row>
    <row r="59" spans="2:29" ht="15" x14ac:dyDescent="0.25">
      <c r="B59" s="67">
        <v>17</v>
      </c>
      <c r="C59" s="109" t="s">
        <v>161</v>
      </c>
      <c r="D59" s="132" t="s">
        <v>176</v>
      </c>
      <c r="E59" s="136" t="s">
        <v>33</v>
      </c>
      <c r="F59" s="137">
        <v>0.2</v>
      </c>
      <c r="G59" s="141">
        <v>25.7</v>
      </c>
      <c r="H59" s="102">
        <f t="shared" si="1"/>
        <v>5.1400000000000006</v>
      </c>
      <c r="I59" s="191"/>
      <c r="J59" s="43"/>
      <c r="K59" s="40"/>
      <c r="W59" s="40"/>
      <c r="X59" s="146"/>
      <c r="Y59" s="2" t="s">
        <v>64</v>
      </c>
      <c r="AA59" s="40"/>
      <c r="AB59" s="30"/>
      <c r="AC59" s="30"/>
    </row>
    <row r="60" spans="2:29" ht="15" x14ac:dyDescent="0.25">
      <c r="B60" s="67">
        <v>18</v>
      </c>
      <c r="C60" s="109" t="s">
        <v>161</v>
      </c>
      <c r="D60" s="132" t="s">
        <v>177</v>
      </c>
      <c r="E60" s="136" t="s">
        <v>33</v>
      </c>
      <c r="F60" s="137">
        <v>0.1</v>
      </c>
      <c r="G60" s="141">
        <v>25.7</v>
      </c>
      <c r="H60" s="102">
        <f t="shared" si="1"/>
        <v>2.5700000000000003</v>
      </c>
      <c r="I60" s="191"/>
      <c r="J60" s="43"/>
      <c r="K60" s="40"/>
      <c r="W60" s="40"/>
      <c r="X60" s="146"/>
      <c r="AA60" s="40"/>
      <c r="AB60" s="30"/>
      <c r="AC60" s="30"/>
    </row>
    <row r="61" spans="2:29" ht="15" x14ac:dyDescent="0.25">
      <c r="B61" s="67">
        <v>19</v>
      </c>
      <c r="C61" s="109" t="s">
        <v>161</v>
      </c>
      <c r="D61" s="132" t="s">
        <v>137</v>
      </c>
      <c r="E61" s="136" t="s">
        <v>33</v>
      </c>
      <c r="F61" s="137">
        <v>0.5</v>
      </c>
      <c r="G61" s="141">
        <v>25.7</v>
      </c>
      <c r="H61" s="102">
        <f t="shared" si="1"/>
        <v>12.85</v>
      </c>
      <c r="I61" s="191"/>
      <c r="J61" s="43"/>
      <c r="K61" s="40"/>
      <c r="W61" s="40"/>
      <c r="X61" s="146"/>
      <c r="Y61" s="2">
        <v>1.44</v>
      </c>
      <c r="AA61" s="40"/>
      <c r="AB61" s="30"/>
      <c r="AC61" s="30"/>
    </row>
    <row r="62" spans="2:29" ht="15" x14ac:dyDescent="0.25">
      <c r="B62" s="67">
        <v>20</v>
      </c>
      <c r="C62" s="109" t="s">
        <v>161</v>
      </c>
      <c r="D62" s="132" t="s">
        <v>178</v>
      </c>
      <c r="E62" s="136" t="s">
        <v>33</v>
      </c>
      <c r="F62" s="137">
        <v>0.1</v>
      </c>
      <c r="G62" s="141">
        <v>25.7</v>
      </c>
      <c r="H62" s="102">
        <f t="shared" si="1"/>
        <v>2.5700000000000003</v>
      </c>
      <c r="I62" s="191"/>
      <c r="J62" s="43"/>
      <c r="K62" s="40"/>
      <c r="W62" s="40"/>
      <c r="X62" s="146"/>
      <c r="Z62" s="23"/>
      <c r="AA62" s="40"/>
      <c r="AB62" s="30"/>
      <c r="AC62" s="30"/>
    </row>
    <row r="63" spans="2:29" ht="15" x14ac:dyDescent="0.25">
      <c r="B63" s="67">
        <v>21</v>
      </c>
      <c r="C63" s="109" t="s">
        <v>161</v>
      </c>
      <c r="D63" s="132" t="s">
        <v>179</v>
      </c>
      <c r="E63" s="136" t="s">
        <v>33</v>
      </c>
      <c r="F63" s="137">
        <v>0.1</v>
      </c>
      <c r="G63" s="141">
        <v>25.7</v>
      </c>
      <c r="H63" s="102">
        <f t="shared" si="1"/>
        <v>2.5700000000000003</v>
      </c>
      <c r="I63" s="191"/>
      <c r="J63" s="43"/>
      <c r="K63" s="23"/>
      <c r="W63" s="40"/>
      <c r="X63" s="146"/>
      <c r="Y63" s="2">
        <v>3.95</v>
      </c>
      <c r="Z63" s="23"/>
      <c r="AA63" s="30"/>
      <c r="AB63" s="30"/>
      <c r="AC63" s="30"/>
    </row>
    <row r="64" spans="2:29" ht="15" x14ac:dyDescent="0.25">
      <c r="B64" s="67">
        <v>22</v>
      </c>
      <c r="C64" s="109" t="s">
        <v>161</v>
      </c>
      <c r="D64" s="132" t="s">
        <v>180</v>
      </c>
      <c r="E64" s="136" t="s">
        <v>33</v>
      </c>
      <c r="F64" s="137">
        <v>0.1</v>
      </c>
      <c r="G64" s="141">
        <v>25.7</v>
      </c>
      <c r="H64" s="102">
        <f t="shared" si="1"/>
        <v>2.5700000000000003</v>
      </c>
      <c r="I64" s="191"/>
      <c r="J64" s="43"/>
      <c r="K64" s="23"/>
      <c r="W64" s="40"/>
      <c r="Y64" s="23">
        <f>SUM(Y61:Y63)</f>
        <v>5.3900000000000006</v>
      </c>
      <c r="Z64" s="40"/>
      <c r="AA64" s="30"/>
      <c r="AB64" s="30"/>
      <c r="AC64" s="30"/>
    </row>
    <row r="65" spans="2:29" ht="15" x14ac:dyDescent="0.25">
      <c r="B65" s="67">
        <v>23</v>
      </c>
      <c r="C65" s="109" t="s">
        <v>161</v>
      </c>
      <c r="D65" s="132" t="s">
        <v>181</v>
      </c>
      <c r="E65" s="136" t="s">
        <v>33</v>
      </c>
      <c r="F65" s="137">
        <v>0.1</v>
      </c>
      <c r="G65" s="141">
        <v>25.7</v>
      </c>
      <c r="H65" s="102">
        <f t="shared" si="1"/>
        <v>2.5700000000000003</v>
      </c>
      <c r="I65" s="191"/>
      <c r="J65" s="43"/>
      <c r="K65" s="23"/>
      <c r="W65" s="40"/>
      <c r="X65" s="146">
        <v>4</v>
      </c>
      <c r="Z65" s="40"/>
      <c r="AA65" s="30"/>
      <c r="AB65" s="30"/>
      <c r="AC65" s="30"/>
    </row>
    <row r="66" spans="2:29" ht="15" x14ac:dyDescent="0.25">
      <c r="B66" s="67">
        <v>24</v>
      </c>
      <c r="C66" s="109" t="s">
        <v>161</v>
      </c>
      <c r="D66" s="132" t="s">
        <v>182</v>
      </c>
      <c r="E66" s="136" t="s">
        <v>33</v>
      </c>
      <c r="F66" s="137">
        <v>0.05</v>
      </c>
      <c r="G66" s="141">
        <v>25.7</v>
      </c>
      <c r="H66" s="102">
        <f t="shared" si="1"/>
        <v>1.2850000000000001</v>
      </c>
      <c r="I66" s="191"/>
      <c r="J66" s="43"/>
      <c r="W66" s="40"/>
      <c r="X66" s="148"/>
      <c r="Z66" s="40"/>
      <c r="AA66" s="34"/>
      <c r="AB66" s="30"/>
      <c r="AC66" s="30"/>
    </row>
    <row r="67" spans="2:29" ht="15" x14ac:dyDescent="0.25">
      <c r="B67" s="67">
        <v>25</v>
      </c>
      <c r="C67" s="109" t="s">
        <v>161</v>
      </c>
      <c r="D67" s="132" t="s">
        <v>183</v>
      </c>
      <c r="E67" s="136" t="s">
        <v>33</v>
      </c>
      <c r="F67" s="137">
        <v>0.05</v>
      </c>
      <c r="G67" s="141">
        <v>25.7</v>
      </c>
      <c r="H67" s="102">
        <f t="shared" si="1"/>
        <v>1.2850000000000001</v>
      </c>
      <c r="I67" s="191"/>
      <c r="J67" s="43"/>
      <c r="W67" s="40"/>
      <c r="X67" s="146"/>
      <c r="Z67" s="40"/>
      <c r="AA67" s="34"/>
      <c r="AB67" s="30"/>
      <c r="AC67" s="30"/>
    </row>
    <row r="68" spans="2:29" ht="15" x14ac:dyDescent="0.25">
      <c r="B68" s="67">
        <v>26</v>
      </c>
      <c r="C68" s="109" t="s">
        <v>161</v>
      </c>
      <c r="D68" s="132" t="s">
        <v>184</v>
      </c>
      <c r="E68" s="136" t="s">
        <v>33</v>
      </c>
      <c r="F68" s="137">
        <v>0.05</v>
      </c>
      <c r="G68" s="141">
        <v>25.7</v>
      </c>
      <c r="H68" s="102">
        <f t="shared" si="1"/>
        <v>1.2850000000000001</v>
      </c>
      <c r="I68" s="191"/>
      <c r="J68" s="43"/>
      <c r="W68" s="40"/>
      <c r="X68" s="146"/>
      <c r="Y68" s="34"/>
      <c r="Z68" s="40"/>
      <c r="AA68" s="34"/>
      <c r="AB68" s="30"/>
      <c r="AC68" s="30"/>
    </row>
    <row r="69" spans="2:29" ht="15" x14ac:dyDescent="0.25">
      <c r="B69" s="67">
        <v>27</v>
      </c>
      <c r="C69" s="109" t="s">
        <v>161</v>
      </c>
      <c r="D69" s="132" t="s">
        <v>185</v>
      </c>
      <c r="E69" s="136" t="s">
        <v>33</v>
      </c>
      <c r="F69" s="137">
        <v>0.05</v>
      </c>
      <c r="G69" s="141">
        <v>25.7</v>
      </c>
      <c r="H69" s="102">
        <f t="shared" si="1"/>
        <v>1.2850000000000001</v>
      </c>
      <c r="I69" s="191"/>
      <c r="J69" s="43"/>
      <c r="W69" s="130"/>
      <c r="X69" s="146"/>
      <c r="Y69" s="12" t="s">
        <v>94</v>
      </c>
      <c r="Z69" s="33"/>
      <c r="AA69" s="34"/>
      <c r="AB69" s="30"/>
      <c r="AC69" s="30"/>
    </row>
    <row r="70" spans="2:29" ht="15" x14ac:dyDescent="0.25">
      <c r="B70" s="67">
        <v>28</v>
      </c>
      <c r="C70" s="109" t="s">
        <v>161</v>
      </c>
      <c r="D70" s="132" t="s">
        <v>186</v>
      </c>
      <c r="E70" s="136" t="s">
        <v>33</v>
      </c>
      <c r="F70" s="137">
        <v>0.2</v>
      </c>
      <c r="G70" s="141">
        <v>25.7</v>
      </c>
      <c r="H70" s="102">
        <f t="shared" si="1"/>
        <v>5.1400000000000006</v>
      </c>
      <c r="I70" s="53"/>
      <c r="J70" s="43"/>
      <c r="W70" s="54"/>
      <c r="X70" s="146"/>
      <c r="Y70" s="12" t="s">
        <v>93</v>
      </c>
      <c r="Z70" s="33"/>
      <c r="AA70" s="34"/>
      <c r="AB70" s="30"/>
      <c r="AC70" s="30"/>
    </row>
    <row r="71" spans="2:29" ht="15" x14ac:dyDescent="0.25">
      <c r="B71" s="67">
        <v>29</v>
      </c>
      <c r="C71" s="109" t="s">
        <v>161</v>
      </c>
      <c r="D71" s="132" t="s">
        <v>187</v>
      </c>
      <c r="E71" s="136" t="s">
        <v>33</v>
      </c>
      <c r="F71" s="137">
        <v>0.1</v>
      </c>
      <c r="G71" s="141">
        <v>25.7</v>
      </c>
      <c r="H71" s="102">
        <f t="shared" si="1"/>
        <v>2.5700000000000003</v>
      </c>
      <c r="I71" s="54"/>
      <c r="J71" s="43"/>
      <c r="W71" s="54"/>
      <c r="X71" s="146"/>
      <c r="Y71" s="30" t="s">
        <v>92</v>
      </c>
      <c r="Z71" s="33"/>
      <c r="AA71" s="34"/>
      <c r="AB71" s="30"/>
      <c r="AC71" s="30"/>
    </row>
    <row r="72" spans="2:29" ht="15" x14ac:dyDescent="0.25">
      <c r="B72" s="67">
        <v>30</v>
      </c>
      <c r="C72" s="109" t="s">
        <v>161</v>
      </c>
      <c r="D72" s="132" t="s">
        <v>178</v>
      </c>
      <c r="E72" s="136" t="s">
        <v>33</v>
      </c>
      <c r="F72" s="137">
        <v>0.2</v>
      </c>
      <c r="G72" s="141">
        <v>25.7</v>
      </c>
      <c r="H72" s="102">
        <f t="shared" si="1"/>
        <v>5.1400000000000006</v>
      </c>
      <c r="I72" s="54"/>
      <c r="J72" s="43"/>
      <c r="W72" s="54"/>
      <c r="X72" s="146"/>
      <c r="Y72" s="12"/>
      <c r="Z72" s="33"/>
      <c r="AA72" s="34"/>
      <c r="AB72" s="30"/>
      <c r="AC72" s="30"/>
    </row>
    <row r="73" spans="2:29" ht="15" x14ac:dyDescent="0.25">
      <c r="B73" s="67">
        <v>31</v>
      </c>
      <c r="C73" s="109" t="s">
        <v>161</v>
      </c>
      <c r="D73" s="132" t="s">
        <v>150</v>
      </c>
      <c r="E73" s="136" t="s">
        <v>33</v>
      </c>
      <c r="F73" s="137">
        <v>0.6</v>
      </c>
      <c r="G73" s="141">
        <v>25.7</v>
      </c>
      <c r="H73" s="102">
        <f t="shared" si="1"/>
        <v>15.419999999999998</v>
      </c>
      <c r="I73" s="54"/>
      <c r="J73" s="43"/>
      <c r="W73" s="55"/>
      <c r="X73" s="146"/>
      <c r="Z73" s="33"/>
      <c r="AA73" s="34"/>
      <c r="AB73" s="30"/>
      <c r="AC73" s="30"/>
    </row>
    <row r="74" spans="2:29" ht="15" x14ac:dyDescent="0.25">
      <c r="B74" s="67">
        <v>32</v>
      </c>
      <c r="C74" s="109" t="s">
        <v>161</v>
      </c>
      <c r="D74" s="132" t="s">
        <v>188</v>
      </c>
      <c r="E74" s="136" t="s">
        <v>33</v>
      </c>
      <c r="F74" s="137">
        <v>0.25</v>
      </c>
      <c r="G74" s="141">
        <v>25.7</v>
      </c>
      <c r="H74" s="102">
        <f t="shared" si="1"/>
        <v>6.4249999999999998</v>
      </c>
      <c r="I74" s="55"/>
      <c r="J74" s="43"/>
      <c r="W74" s="55"/>
      <c r="X74" s="146"/>
      <c r="Z74" s="33"/>
      <c r="AA74" s="34"/>
      <c r="AB74" s="30"/>
      <c r="AC74" s="30"/>
    </row>
    <row r="75" spans="2:29" ht="15" x14ac:dyDescent="0.25">
      <c r="B75" s="67">
        <v>33</v>
      </c>
      <c r="C75" s="109" t="s">
        <v>161</v>
      </c>
      <c r="D75" s="132" t="s">
        <v>189</v>
      </c>
      <c r="E75" s="136" t="s">
        <v>33</v>
      </c>
      <c r="F75" s="137">
        <v>0.1</v>
      </c>
      <c r="G75" s="141">
        <v>25.7</v>
      </c>
      <c r="H75" s="102">
        <f t="shared" si="1"/>
        <v>2.5700000000000003</v>
      </c>
      <c r="I75" s="55"/>
      <c r="J75" s="43"/>
      <c r="W75" s="55"/>
      <c r="X75" s="146"/>
      <c r="Z75" s="33"/>
      <c r="AA75" s="34"/>
      <c r="AB75" s="30"/>
      <c r="AC75" s="30"/>
    </row>
    <row r="76" spans="2:29" ht="15" x14ac:dyDescent="0.25">
      <c r="B76" s="67">
        <v>34</v>
      </c>
      <c r="C76" s="109" t="s">
        <v>161</v>
      </c>
      <c r="D76" s="132" t="s">
        <v>190</v>
      </c>
      <c r="E76" s="136" t="s">
        <v>33</v>
      </c>
      <c r="F76" s="137">
        <v>0.2</v>
      </c>
      <c r="G76" s="141">
        <v>25.7</v>
      </c>
      <c r="H76" s="102">
        <f t="shared" si="1"/>
        <v>5.1400000000000006</v>
      </c>
      <c r="I76" s="55"/>
      <c r="J76" s="43"/>
      <c r="W76" s="55"/>
      <c r="X76" s="146"/>
      <c r="Z76" s="33"/>
      <c r="AA76" s="34"/>
      <c r="AB76" s="30"/>
      <c r="AC76" s="30"/>
    </row>
    <row r="77" spans="2:29" ht="15" x14ac:dyDescent="0.25">
      <c r="B77" s="67">
        <v>35</v>
      </c>
      <c r="C77" s="109" t="s">
        <v>161</v>
      </c>
      <c r="D77" s="132" t="s">
        <v>191</v>
      </c>
      <c r="E77" s="136" t="s">
        <v>33</v>
      </c>
      <c r="F77" s="137">
        <v>0.2</v>
      </c>
      <c r="G77" s="141">
        <v>25.7</v>
      </c>
      <c r="H77" s="102">
        <f t="shared" si="1"/>
        <v>5.1400000000000006</v>
      </c>
      <c r="I77" s="55"/>
      <c r="J77" s="43"/>
      <c r="W77" s="55"/>
      <c r="X77" s="146"/>
      <c r="Y77" s="43"/>
      <c r="Z77" s="33"/>
      <c r="AA77" s="34"/>
      <c r="AB77" s="30"/>
      <c r="AC77" s="30"/>
    </row>
    <row r="78" spans="2:29" ht="15" x14ac:dyDescent="0.25">
      <c r="B78" s="67">
        <v>36</v>
      </c>
      <c r="C78" s="109" t="s">
        <v>161</v>
      </c>
      <c r="D78" s="132" t="s">
        <v>192</v>
      </c>
      <c r="E78" s="136" t="s">
        <v>33</v>
      </c>
      <c r="F78" s="137">
        <v>0.3</v>
      </c>
      <c r="G78" s="141">
        <v>25.7</v>
      </c>
      <c r="H78" s="102">
        <f t="shared" si="1"/>
        <v>7.7099999999999991</v>
      </c>
      <c r="I78" s="55"/>
      <c r="J78" s="43"/>
      <c r="W78" s="55"/>
      <c r="X78" s="146"/>
      <c r="Y78" s="43"/>
      <c r="Z78" s="33"/>
      <c r="AA78" s="34"/>
      <c r="AB78" s="30"/>
      <c r="AC78" s="30"/>
    </row>
    <row r="79" spans="2:29" s="166" customFormat="1" ht="15" x14ac:dyDescent="0.25">
      <c r="B79" s="67">
        <v>37</v>
      </c>
      <c r="C79" s="109" t="s">
        <v>161</v>
      </c>
      <c r="D79" s="132" t="s">
        <v>193</v>
      </c>
      <c r="E79" s="136" t="s">
        <v>33</v>
      </c>
      <c r="F79" s="137">
        <v>0.2</v>
      </c>
      <c r="G79" s="141">
        <v>25.7</v>
      </c>
      <c r="H79" s="102">
        <f t="shared" si="1"/>
        <v>5.1400000000000006</v>
      </c>
      <c r="I79" s="55"/>
      <c r="J79" s="43"/>
      <c r="W79" s="55"/>
      <c r="X79" s="146"/>
      <c r="Y79" s="43"/>
      <c r="Z79" s="33"/>
      <c r="AA79" s="34"/>
      <c r="AB79" s="30"/>
      <c r="AC79" s="30"/>
    </row>
    <row r="80" spans="2:29" ht="15" x14ac:dyDescent="0.25">
      <c r="B80" s="67">
        <v>38</v>
      </c>
      <c r="C80" s="109" t="s">
        <v>161</v>
      </c>
      <c r="D80" s="132" t="s">
        <v>194</v>
      </c>
      <c r="E80" s="136" t="s">
        <v>33</v>
      </c>
      <c r="F80" s="137">
        <v>0.1</v>
      </c>
      <c r="G80" s="141">
        <v>25.7</v>
      </c>
      <c r="H80" s="102">
        <f t="shared" si="1"/>
        <v>2.5700000000000003</v>
      </c>
      <c r="I80" s="55"/>
      <c r="J80" s="43"/>
      <c r="W80" s="55"/>
      <c r="X80" s="146"/>
      <c r="Y80" s="43"/>
      <c r="Z80" s="33"/>
      <c r="AA80" s="34"/>
      <c r="AB80" s="30"/>
      <c r="AC80" s="30"/>
    </row>
    <row r="81" spans="2:29" ht="15" x14ac:dyDescent="0.25">
      <c r="B81" s="67">
        <v>39</v>
      </c>
      <c r="C81" s="109" t="s">
        <v>161</v>
      </c>
      <c r="D81" s="132" t="s">
        <v>195</v>
      </c>
      <c r="E81" s="136" t="s">
        <v>33</v>
      </c>
      <c r="F81" s="137">
        <v>0.1</v>
      </c>
      <c r="G81" s="141">
        <v>25.7</v>
      </c>
      <c r="H81" s="102">
        <f>(F81*G81)</f>
        <v>2.5700000000000003</v>
      </c>
      <c r="I81" s="192"/>
      <c r="J81" s="43"/>
      <c r="W81" s="53"/>
      <c r="X81" s="148">
        <v>5</v>
      </c>
      <c r="Y81" s="41" t="s">
        <v>32</v>
      </c>
      <c r="Z81" s="30"/>
      <c r="AA81" s="30"/>
      <c r="AB81" s="49"/>
      <c r="AC81" s="30"/>
    </row>
    <row r="82" spans="2:29" ht="15" x14ac:dyDescent="0.25">
      <c r="B82" s="108"/>
      <c r="C82" s="60"/>
      <c r="D82" s="61" t="s">
        <v>10</v>
      </c>
      <c r="E82" s="60"/>
      <c r="F82" s="139">
        <f>SUM(F43:F81)</f>
        <v>7.1499999999999968</v>
      </c>
      <c r="G82" s="76"/>
      <c r="H82" s="74">
        <f>+ROUND(SUM(H43:H81),2)</f>
        <v>183.76</v>
      </c>
      <c r="I82" s="43">
        <v>193.91</v>
      </c>
      <c r="J82" s="43"/>
      <c r="W82" s="15"/>
      <c r="X82" s="146"/>
      <c r="Y82" s="2" t="s">
        <v>91</v>
      </c>
      <c r="Z82" s="33"/>
      <c r="AA82" s="34"/>
      <c r="AB82" s="30"/>
      <c r="AC82" s="30"/>
    </row>
    <row r="83" spans="2:29" ht="15" customHeight="1" x14ac:dyDescent="0.25">
      <c r="B83" s="108"/>
      <c r="C83" s="60"/>
      <c r="D83" s="1"/>
      <c r="E83" s="60"/>
      <c r="F83" s="140"/>
      <c r="G83" s="76"/>
      <c r="H83" s="110"/>
      <c r="I83" s="192"/>
      <c r="W83" s="15"/>
      <c r="X83" s="146"/>
      <c r="Y83" s="12"/>
      <c r="Z83" s="33"/>
      <c r="AA83" s="34"/>
      <c r="AB83" s="30"/>
      <c r="AC83" s="30"/>
    </row>
    <row r="84" spans="2:29" ht="15" customHeight="1" x14ac:dyDescent="0.25">
      <c r="B84" s="108"/>
      <c r="C84" s="60"/>
      <c r="D84" s="135" t="s">
        <v>47</v>
      </c>
      <c r="E84" s="60"/>
      <c r="F84" s="138"/>
      <c r="G84" s="141"/>
      <c r="H84" s="102"/>
      <c r="I84" s="192"/>
      <c r="J84" s="43"/>
      <c r="W84" s="15"/>
      <c r="X84" s="146"/>
      <c r="Y84" s="12"/>
      <c r="Z84" s="33"/>
      <c r="AA84" s="34"/>
      <c r="AB84" s="30"/>
      <c r="AC84" s="30"/>
    </row>
    <row r="85" spans="2:29" s="166" customFormat="1" ht="15" customHeight="1" x14ac:dyDescent="0.25">
      <c r="B85" s="108">
        <v>1</v>
      </c>
      <c r="C85" s="131" t="s">
        <v>95</v>
      </c>
      <c r="D85" s="132" t="s">
        <v>196</v>
      </c>
      <c r="E85" s="136" t="s">
        <v>33</v>
      </c>
      <c r="F85" s="137">
        <v>0.2</v>
      </c>
      <c r="G85" s="149">
        <v>6.22</v>
      </c>
      <c r="H85" s="111">
        <f>+F85*G85</f>
        <v>1.244</v>
      </c>
      <c r="I85" s="43"/>
      <c r="J85" s="43"/>
      <c r="W85" s="15"/>
      <c r="X85" s="146"/>
      <c r="Y85" s="12"/>
      <c r="Z85" s="33"/>
      <c r="AA85" s="34"/>
      <c r="AB85" s="30"/>
      <c r="AC85" s="30"/>
    </row>
    <row r="86" spans="2:29" s="166" customFormat="1" ht="15" customHeight="1" x14ac:dyDescent="0.25">
      <c r="B86" s="108">
        <v>2</v>
      </c>
      <c r="C86" s="131" t="s">
        <v>95</v>
      </c>
      <c r="D86" s="132" t="s">
        <v>197</v>
      </c>
      <c r="E86" s="136" t="s">
        <v>33</v>
      </c>
      <c r="F86" s="137">
        <v>0.3</v>
      </c>
      <c r="G86" s="149">
        <v>6.2210000000000001</v>
      </c>
      <c r="H86" s="111">
        <f t="shared" ref="H86:H87" si="2">+F86*G86</f>
        <v>1.8662999999999998</v>
      </c>
      <c r="I86" s="43"/>
      <c r="J86" s="43"/>
      <c r="W86" s="15"/>
      <c r="X86" s="146"/>
      <c r="Y86" s="12"/>
      <c r="Z86" s="33"/>
      <c r="AA86" s="34"/>
      <c r="AB86" s="30"/>
      <c r="AC86" s="30"/>
    </row>
    <row r="87" spans="2:29" s="166" customFormat="1" ht="15" customHeight="1" x14ac:dyDescent="0.25">
      <c r="B87" s="108">
        <v>3</v>
      </c>
      <c r="C87" s="131" t="s">
        <v>95</v>
      </c>
      <c r="D87" s="132" t="s">
        <v>198</v>
      </c>
      <c r="E87" s="136" t="s">
        <v>33</v>
      </c>
      <c r="F87" s="137">
        <v>2</v>
      </c>
      <c r="G87" s="149">
        <v>6.22</v>
      </c>
      <c r="H87" s="111">
        <f t="shared" si="2"/>
        <v>12.44</v>
      </c>
      <c r="I87" s="43">
        <v>8.27</v>
      </c>
      <c r="J87" s="43"/>
      <c r="W87" s="15"/>
      <c r="X87" s="146"/>
      <c r="Y87" s="12"/>
      <c r="Z87" s="33"/>
      <c r="AA87" s="34"/>
      <c r="AB87" s="30"/>
      <c r="AC87" s="30"/>
    </row>
    <row r="88" spans="2:29" ht="15" x14ac:dyDescent="0.25">
      <c r="B88" s="67"/>
      <c r="C88" s="60"/>
      <c r="D88" s="134" t="s">
        <v>10</v>
      </c>
      <c r="E88" s="60"/>
      <c r="F88" s="112">
        <f>SUM(F85:F87)</f>
        <v>2.5</v>
      </c>
      <c r="G88" s="64"/>
      <c r="H88" s="74">
        <f>+ROUND(SUM(H85:H87),2)</f>
        <v>15.55</v>
      </c>
      <c r="I88" s="43">
        <v>9.81</v>
      </c>
      <c r="W88" s="15"/>
      <c r="X88" s="146"/>
      <c r="Y88" s="30"/>
      <c r="Z88" s="33"/>
      <c r="AA88" s="34"/>
      <c r="AB88" s="30"/>
      <c r="AC88" s="30"/>
    </row>
    <row r="89" spans="2:29" ht="15" x14ac:dyDescent="0.25">
      <c r="B89" s="67"/>
      <c r="C89" s="60"/>
      <c r="D89" s="61"/>
      <c r="E89" s="62"/>
      <c r="F89" s="63"/>
      <c r="G89" s="64"/>
      <c r="H89" s="65"/>
      <c r="I89" s="192"/>
      <c r="J89" s="43"/>
      <c r="W89" s="26"/>
      <c r="X89" s="146"/>
      <c r="Y89" s="43"/>
      <c r="Z89" s="33"/>
      <c r="AA89" s="34"/>
      <c r="AB89" s="30"/>
      <c r="AC89" s="30"/>
    </row>
    <row r="90" spans="2:29" ht="15" x14ac:dyDescent="0.25">
      <c r="B90" s="67"/>
      <c r="C90" s="67" t="s">
        <v>24</v>
      </c>
      <c r="D90" s="186" t="s">
        <v>101</v>
      </c>
      <c r="E90" s="62"/>
      <c r="F90" s="63"/>
      <c r="G90" s="64"/>
      <c r="H90" s="65"/>
      <c r="I90" s="55"/>
      <c r="J90" s="43"/>
      <c r="K90" s="2" t="s">
        <v>111</v>
      </c>
      <c r="W90" s="56"/>
      <c r="X90" s="146">
        <v>6</v>
      </c>
      <c r="Z90" s="33"/>
      <c r="AA90" s="34"/>
      <c r="AB90" s="30"/>
      <c r="AC90" s="30"/>
    </row>
    <row r="91" spans="2:29" ht="15.75" customHeight="1" x14ac:dyDescent="0.25">
      <c r="B91" s="67">
        <v>1</v>
      </c>
      <c r="C91" s="68" t="s">
        <v>116</v>
      </c>
      <c r="D91" s="69" t="s">
        <v>118</v>
      </c>
      <c r="E91" s="62" t="s">
        <v>29</v>
      </c>
      <c r="F91" s="29">
        <v>50</v>
      </c>
      <c r="G91" s="70">
        <v>0.13403999999999999</v>
      </c>
      <c r="H91" s="71">
        <f t="shared" ref="H91:H92" si="3">+ROUND(F91*G91,2)</f>
        <v>6.7</v>
      </c>
      <c r="I91" s="15"/>
      <c r="J91" s="43">
        <v>134</v>
      </c>
      <c r="K91" s="2" t="s">
        <v>112</v>
      </c>
      <c r="L91" s="2" t="s">
        <v>113</v>
      </c>
      <c r="W91" s="57"/>
      <c r="X91" s="148"/>
      <c r="Z91" s="33"/>
      <c r="AA91" s="34"/>
      <c r="AB91" s="30"/>
      <c r="AC91" s="30"/>
    </row>
    <row r="92" spans="2:29" ht="15.75" customHeight="1" x14ac:dyDescent="0.25">
      <c r="B92" s="67">
        <v>2</v>
      </c>
      <c r="C92" s="68" t="s">
        <v>116</v>
      </c>
      <c r="D92" s="69" t="s">
        <v>119</v>
      </c>
      <c r="E92" s="62" t="s">
        <v>29</v>
      </c>
      <c r="F92" s="29">
        <v>40</v>
      </c>
      <c r="G92" s="70">
        <v>0.13403999999999999</v>
      </c>
      <c r="H92" s="71">
        <f t="shared" si="3"/>
        <v>5.36</v>
      </c>
      <c r="I92" s="15"/>
      <c r="J92" s="43">
        <v>134.04</v>
      </c>
      <c r="K92" s="2" t="s">
        <v>114</v>
      </c>
      <c r="L92" s="2" t="s">
        <v>115</v>
      </c>
      <c r="W92" s="57"/>
      <c r="X92" s="146"/>
      <c r="Y92" s="2" t="s">
        <v>58</v>
      </c>
      <c r="Z92" s="33"/>
      <c r="AA92" s="34"/>
      <c r="AB92" s="30"/>
      <c r="AC92" s="30"/>
    </row>
    <row r="93" spans="2:29" ht="15" x14ac:dyDescent="0.25">
      <c r="B93" s="67">
        <v>3</v>
      </c>
      <c r="C93" s="68" t="s">
        <v>116</v>
      </c>
      <c r="D93" s="69" t="s">
        <v>120</v>
      </c>
      <c r="E93" s="62" t="s">
        <v>29</v>
      </c>
      <c r="F93" s="29">
        <v>40</v>
      </c>
      <c r="G93" s="70">
        <v>0.13403999999999999</v>
      </c>
      <c r="H93" s="71">
        <f>+ROUND(F93*G93,2)</f>
        <v>5.36</v>
      </c>
      <c r="I93" s="15"/>
      <c r="J93" s="43"/>
      <c r="W93" s="57"/>
      <c r="X93" s="146"/>
      <c r="Y93" s="30" t="s">
        <v>70</v>
      </c>
      <c r="Z93" s="33"/>
      <c r="AA93" s="34"/>
      <c r="AB93" s="30"/>
      <c r="AC93" s="30"/>
    </row>
    <row r="94" spans="2:29" ht="15" x14ac:dyDescent="0.25">
      <c r="B94" s="67">
        <v>4</v>
      </c>
      <c r="C94" s="68" t="s">
        <v>117</v>
      </c>
      <c r="D94" s="69" t="s">
        <v>121</v>
      </c>
      <c r="E94" s="62" t="s">
        <v>29</v>
      </c>
      <c r="F94" s="29">
        <v>50</v>
      </c>
      <c r="G94" s="70">
        <v>0.13400000000000001</v>
      </c>
      <c r="H94" s="71">
        <f>+ROUND(F94*G94,2)</f>
        <v>6.7</v>
      </c>
      <c r="I94" s="15"/>
      <c r="J94" s="43"/>
      <c r="K94" s="166"/>
      <c r="W94" s="57"/>
      <c r="X94" s="146"/>
      <c r="Y94" s="30"/>
      <c r="Z94" s="33"/>
      <c r="AA94" s="34"/>
      <c r="AB94" s="30"/>
      <c r="AC94" s="30"/>
    </row>
    <row r="95" spans="2:29" ht="15" x14ac:dyDescent="0.25">
      <c r="B95" s="67">
        <v>5</v>
      </c>
      <c r="C95" s="68" t="s">
        <v>117</v>
      </c>
      <c r="D95" s="69" t="s">
        <v>122</v>
      </c>
      <c r="E95" s="62" t="s">
        <v>29</v>
      </c>
      <c r="F95" s="29">
        <v>50</v>
      </c>
      <c r="G95" s="70">
        <v>0.13400000000000001</v>
      </c>
      <c r="H95" s="71">
        <f t="shared" ref="H95:H125" si="4">+ROUND(F95*G95,2)</f>
        <v>6.7</v>
      </c>
      <c r="I95" s="15"/>
      <c r="J95" s="43"/>
      <c r="K95" s="166"/>
      <c r="W95" s="57"/>
      <c r="X95" s="146"/>
      <c r="Y95" s="30"/>
      <c r="Z95" s="33"/>
      <c r="AA95" s="34"/>
      <c r="AB95" s="30"/>
      <c r="AC95" s="30"/>
    </row>
    <row r="96" spans="2:29" ht="15" x14ac:dyDescent="0.25">
      <c r="B96" s="67">
        <v>6</v>
      </c>
      <c r="C96" s="68" t="s">
        <v>117</v>
      </c>
      <c r="D96" s="69" t="s">
        <v>123</v>
      </c>
      <c r="E96" s="62" t="s">
        <v>29</v>
      </c>
      <c r="F96" s="29">
        <v>50</v>
      </c>
      <c r="G96" s="70">
        <v>0.13400000000000001</v>
      </c>
      <c r="H96" s="71">
        <f t="shared" si="4"/>
        <v>6.7</v>
      </c>
      <c r="I96" s="15"/>
      <c r="J96" s="43"/>
      <c r="K96" s="166"/>
      <c r="W96" s="57"/>
      <c r="X96" s="146"/>
      <c r="Y96" s="30"/>
      <c r="AA96" s="30"/>
      <c r="AB96" s="30"/>
      <c r="AC96" s="30"/>
    </row>
    <row r="97" spans="2:30" ht="15" x14ac:dyDescent="0.25">
      <c r="B97" s="67">
        <v>7</v>
      </c>
      <c r="C97" s="68" t="s">
        <v>116</v>
      </c>
      <c r="D97" s="69" t="s">
        <v>124</v>
      </c>
      <c r="E97" s="62" t="s">
        <v>29</v>
      </c>
      <c r="F97" s="29">
        <v>25</v>
      </c>
      <c r="G97" s="70">
        <v>0.13403999999999999</v>
      </c>
      <c r="H97" s="71">
        <f t="shared" si="4"/>
        <v>3.35</v>
      </c>
      <c r="I97" s="15"/>
      <c r="J97" s="43"/>
      <c r="K97" s="166"/>
      <c r="W97" s="57"/>
      <c r="X97" s="146"/>
      <c r="Y97" s="30"/>
      <c r="Z97" s="33">
        <v>17.079999999999998</v>
      </c>
      <c r="AA97" s="30"/>
      <c r="AB97" s="38"/>
      <c r="AC97" s="37"/>
      <c r="AD97" s="2" t="s">
        <v>49</v>
      </c>
    </row>
    <row r="98" spans="2:30" ht="15" x14ac:dyDescent="0.25">
      <c r="B98" s="67">
        <v>8</v>
      </c>
      <c r="C98" s="68" t="s">
        <v>117</v>
      </c>
      <c r="D98" s="69" t="s">
        <v>125</v>
      </c>
      <c r="E98" s="62" t="s">
        <v>29</v>
      </c>
      <c r="F98" s="29">
        <v>75</v>
      </c>
      <c r="G98" s="70">
        <v>0.13400000000000001</v>
      </c>
      <c r="H98" s="71">
        <f t="shared" si="4"/>
        <v>10.050000000000001</v>
      </c>
      <c r="I98" s="15"/>
      <c r="J98" s="43"/>
      <c r="K98" s="166"/>
      <c r="W98" s="53"/>
      <c r="X98" s="146">
        <v>7</v>
      </c>
      <c r="Y98" s="45"/>
      <c r="AB98" s="30"/>
      <c r="AC98" s="30"/>
    </row>
    <row r="99" spans="2:30" ht="15" x14ac:dyDescent="0.25">
      <c r="B99" s="67">
        <v>9</v>
      </c>
      <c r="C99" s="68" t="s">
        <v>117</v>
      </c>
      <c r="D99" s="69" t="s">
        <v>126</v>
      </c>
      <c r="E99" s="62" t="s">
        <v>29</v>
      </c>
      <c r="F99" s="29">
        <v>50</v>
      </c>
      <c r="G99" s="70">
        <v>0.13400000000000001</v>
      </c>
      <c r="H99" s="71">
        <f t="shared" si="4"/>
        <v>6.7</v>
      </c>
      <c r="I99" s="15"/>
      <c r="J99" s="43"/>
      <c r="K99" s="166"/>
      <c r="W99" s="53"/>
      <c r="X99" s="148"/>
      <c r="AA99" s="30"/>
      <c r="AB99" s="30"/>
      <c r="AC99" s="30"/>
    </row>
    <row r="100" spans="2:30" s="166" customFormat="1" ht="15" x14ac:dyDescent="0.25">
      <c r="B100" s="67">
        <v>10</v>
      </c>
      <c r="C100" s="68" t="s">
        <v>117</v>
      </c>
      <c r="D100" s="69" t="s">
        <v>127</v>
      </c>
      <c r="E100" s="62" t="s">
        <v>29</v>
      </c>
      <c r="F100" s="29">
        <v>100</v>
      </c>
      <c r="G100" s="70">
        <v>0.13400000000000001</v>
      </c>
      <c r="H100" s="71">
        <f t="shared" si="4"/>
        <v>13.4</v>
      </c>
      <c r="I100" s="15"/>
      <c r="J100" s="43"/>
      <c r="W100" s="53"/>
      <c r="X100" s="148"/>
      <c r="AA100" s="30"/>
      <c r="AB100" s="30"/>
      <c r="AC100" s="30"/>
    </row>
    <row r="101" spans="2:30" s="166" customFormat="1" ht="15" x14ac:dyDescent="0.25">
      <c r="B101" s="67">
        <v>11</v>
      </c>
      <c r="C101" s="68" t="s">
        <v>117</v>
      </c>
      <c r="D101" s="69" t="s">
        <v>128</v>
      </c>
      <c r="E101" s="62" t="s">
        <v>29</v>
      </c>
      <c r="F101" s="29">
        <v>125</v>
      </c>
      <c r="G101" s="70">
        <v>0.13400000000000001</v>
      </c>
      <c r="H101" s="71">
        <f t="shared" si="4"/>
        <v>16.75</v>
      </c>
      <c r="I101" s="15"/>
      <c r="J101" s="43"/>
      <c r="W101" s="53"/>
      <c r="X101" s="148"/>
      <c r="AA101" s="30"/>
      <c r="AB101" s="30"/>
      <c r="AC101" s="30"/>
    </row>
    <row r="102" spans="2:30" s="166" customFormat="1" ht="15" x14ac:dyDescent="0.25">
      <c r="B102" s="67">
        <v>12</v>
      </c>
      <c r="C102" s="68" t="s">
        <v>117</v>
      </c>
      <c r="D102" s="69" t="s">
        <v>129</v>
      </c>
      <c r="E102" s="62" t="s">
        <v>29</v>
      </c>
      <c r="F102" s="29">
        <v>50</v>
      </c>
      <c r="G102" s="70">
        <v>0.13400000000000001</v>
      </c>
      <c r="H102" s="71">
        <f t="shared" si="4"/>
        <v>6.7</v>
      </c>
      <c r="I102" s="15"/>
      <c r="J102" s="43"/>
      <c r="K102" s="2"/>
      <c r="W102" s="53"/>
      <c r="X102" s="148"/>
      <c r="AA102" s="30"/>
      <c r="AB102" s="30"/>
      <c r="AC102" s="30"/>
    </row>
    <row r="103" spans="2:30" s="166" customFormat="1" ht="15" x14ac:dyDescent="0.25">
      <c r="B103" s="67">
        <v>13</v>
      </c>
      <c r="C103" s="68" t="s">
        <v>117</v>
      </c>
      <c r="D103" s="69" t="s">
        <v>130</v>
      </c>
      <c r="E103" s="62" t="s">
        <v>29</v>
      </c>
      <c r="F103" s="29">
        <v>75</v>
      </c>
      <c r="G103" s="70">
        <v>0.13400000000000001</v>
      </c>
      <c r="H103" s="71">
        <f t="shared" si="4"/>
        <v>10.050000000000001</v>
      </c>
      <c r="I103" s="15"/>
      <c r="J103" s="43"/>
      <c r="K103" s="2"/>
      <c r="W103" s="53"/>
      <c r="X103" s="148"/>
      <c r="AA103" s="30"/>
      <c r="AB103" s="30"/>
      <c r="AC103" s="30"/>
    </row>
    <row r="104" spans="2:30" s="166" customFormat="1" ht="15" x14ac:dyDescent="0.25">
      <c r="B104" s="67">
        <v>14</v>
      </c>
      <c r="C104" s="68" t="s">
        <v>117</v>
      </c>
      <c r="D104" s="69" t="s">
        <v>131</v>
      </c>
      <c r="E104" s="62" t="s">
        <v>29</v>
      </c>
      <c r="F104" s="29">
        <v>125</v>
      </c>
      <c r="G104" s="70">
        <v>0.13400000000000001</v>
      </c>
      <c r="H104" s="71">
        <f t="shared" si="4"/>
        <v>16.75</v>
      </c>
      <c r="I104" s="55"/>
      <c r="J104" s="43"/>
      <c r="K104" s="2"/>
      <c r="W104" s="53"/>
      <c r="X104" s="148"/>
      <c r="AA104" s="30"/>
      <c r="AB104" s="30"/>
      <c r="AC104" s="30"/>
    </row>
    <row r="105" spans="2:30" ht="15" x14ac:dyDescent="0.25">
      <c r="B105" s="67">
        <v>15</v>
      </c>
      <c r="C105" s="68" t="s">
        <v>117</v>
      </c>
      <c r="D105" s="69" t="s">
        <v>132</v>
      </c>
      <c r="E105" s="62" t="s">
        <v>29</v>
      </c>
      <c r="F105" s="29">
        <v>100</v>
      </c>
      <c r="G105" s="70">
        <v>0.13400000000000001</v>
      </c>
      <c r="H105" s="71">
        <f t="shared" si="4"/>
        <v>13.4</v>
      </c>
      <c r="I105" s="53"/>
      <c r="J105" s="43"/>
      <c r="W105" s="57"/>
      <c r="X105" s="146"/>
      <c r="Y105" s="30" t="s">
        <v>53</v>
      </c>
      <c r="AA105" s="30"/>
      <c r="AB105" s="30"/>
      <c r="AC105" s="30"/>
    </row>
    <row r="106" spans="2:30" ht="15" x14ac:dyDescent="0.25">
      <c r="B106" s="67">
        <v>16</v>
      </c>
      <c r="C106" s="68" t="s">
        <v>117</v>
      </c>
      <c r="D106" s="69" t="s">
        <v>133</v>
      </c>
      <c r="E106" s="62" t="s">
        <v>29</v>
      </c>
      <c r="F106" s="29">
        <v>75</v>
      </c>
      <c r="G106" s="70">
        <v>0.13400000000000001</v>
      </c>
      <c r="H106" s="71">
        <f t="shared" si="4"/>
        <v>10.050000000000001</v>
      </c>
      <c r="I106" s="15"/>
      <c r="J106" s="43"/>
      <c r="W106" s="26"/>
      <c r="X106" s="146"/>
      <c r="Y106" s="14" t="s">
        <v>52</v>
      </c>
      <c r="AA106" s="30"/>
      <c r="AB106" s="30"/>
      <c r="AC106" s="30"/>
    </row>
    <row r="107" spans="2:30" ht="15" x14ac:dyDescent="0.25">
      <c r="B107" s="67">
        <v>17</v>
      </c>
      <c r="C107" s="68" t="s">
        <v>117</v>
      </c>
      <c r="D107" s="69" t="s">
        <v>134</v>
      </c>
      <c r="E107" s="62" t="s">
        <v>29</v>
      </c>
      <c r="F107" s="29">
        <v>25</v>
      </c>
      <c r="G107" s="70">
        <v>0.13400000000000001</v>
      </c>
      <c r="H107" s="71">
        <f t="shared" si="4"/>
        <v>3.35</v>
      </c>
      <c r="I107" s="193"/>
      <c r="J107" s="43"/>
      <c r="W107" s="26"/>
      <c r="X107" s="146"/>
      <c r="Y107" s="37" t="s">
        <v>66</v>
      </c>
      <c r="AA107" s="30"/>
      <c r="AB107" s="30"/>
      <c r="AC107" s="30"/>
    </row>
    <row r="108" spans="2:30" ht="15" x14ac:dyDescent="0.25">
      <c r="B108" s="67">
        <v>18</v>
      </c>
      <c r="C108" s="68" t="s">
        <v>117</v>
      </c>
      <c r="D108" s="69" t="s">
        <v>135</v>
      </c>
      <c r="E108" s="62" t="s">
        <v>29</v>
      </c>
      <c r="F108" s="29">
        <v>25</v>
      </c>
      <c r="G108" s="70">
        <v>0.13400000000000001</v>
      </c>
      <c r="H108" s="71">
        <f t="shared" si="4"/>
        <v>3.35</v>
      </c>
      <c r="I108" s="15"/>
      <c r="J108" s="43"/>
      <c r="W108" s="26"/>
      <c r="X108" s="146"/>
      <c r="AA108" s="30"/>
      <c r="AB108" s="30"/>
      <c r="AC108" s="30"/>
    </row>
    <row r="109" spans="2:30" ht="15" x14ac:dyDescent="0.25">
      <c r="B109" s="67">
        <v>19</v>
      </c>
      <c r="C109" s="68" t="s">
        <v>117</v>
      </c>
      <c r="D109" s="69" t="s">
        <v>136</v>
      </c>
      <c r="E109" s="62" t="s">
        <v>29</v>
      </c>
      <c r="F109" s="29">
        <v>25</v>
      </c>
      <c r="G109" s="70">
        <v>0.13400000000000001</v>
      </c>
      <c r="H109" s="71">
        <f t="shared" si="4"/>
        <v>3.35</v>
      </c>
      <c r="I109" s="194"/>
      <c r="J109" s="43"/>
      <c r="W109" s="53"/>
      <c r="X109" s="146"/>
      <c r="AA109" s="30"/>
      <c r="AB109" s="30"/>
      <c r="AC109" s="30"/>
    </row>
    <row r="110" spans="2:30" ht="15" x14ac:dyDescent="0.25">
      <c r="B110" s="67">
        <v>20</v>
      </c>
      <c r="C110" s="68" t="s">
        <v>117</v>
      </c>
      <c r="D110" s="69" t="s">
        <v>137</v>
      </c>
      <c r="E110" s="62" t="s">
        <v>29</v>
      </c>
      <c r="F110" s="29">
        <v>50</v>
      </c>
      <c r="G110" s="70">
        <v>0.13400000000000001</v>
      </c>
      <c r="H110" s="71">
        <f t="shared" si="4"/>
        <v>6.7</v>
      </c>
      <c r="I110" s="194"/>
      <c r="J110" s="43"/>
      <c r="W110" s="56"/>
      <c r="X110" s="146"/>
      <c r="AA110" s="30"/>
      <c r="AB110" s="30"/>
      <c r="AC110" s="30"/>
    </row>
    <row r="111" spans="2:30" ht="15" x14ac:dyDescent="0.25">
      <c r="B111" s="67">
        <v>21</v>
      </c>
      <c r="C111" s="68" t="s">
        <v>117</v>
      </c>
      <c r="D111" s="69" t="s">
        <v>138</v>
      </c>
      <c r="E111" s="62" t="s">
        <v>29</v>
      </c>
      <c r="F111" s="29">
        <v>25</v>
      </c>
      <c r="G111" s="70">
        <v>0.13400000000000001</v>
      </c>
      <c r="H111" s="71">
        <f t="shared" si="4"/>
        <v>3.35</v>
      </c>
      <c r="I111" s="194"/>
      <c r="J111" s="43"/>
      <c r="W111" s="57"/>
      <c r="X111" s="146"/>
      <c r="AA111" s="30"/>
      <c r="AB111" s="30"/>
      <c r="AC111" s="30"/>
    </row>
    <row r="112" spans="2:30" ht="16.5" customHeight="1" x14ac:dyDescent="0.25">
      <c r="B112" s="67">
        <v>22</v>
      </c>
      <c r="C112" s="68" t="s">
        <v>117</v>
      </c>
      <c r="D112" s="69" t="s">
        <v>139</v>
      </c>
      <c r="E112" s="62" t="s">
        <v>29</v>
      </c>
      <c r="F112" s="29">
        <v>75</v>
      </c>
      <c r="G112" s="70">
        <v>0.13400000000000001</v>
      </c>
      <c r="H112" s="71">
        <f t="shared" si="4"/>
        <v>10.050000000000001</v>
      </c>
      <c r="I112" s="194"/>
      <c r="J112" s="43"/>
      <c r="W112" s="26"/>
      <c r="X112" s="146"/>
      <c r="Y112" s="24" t="s">
        <v>67</v>
      </c>
      <c r="Z112" s="30"/>
      <c r="AA112" s="30"/>
      <c r="AB112" s="30"/>
      <c r="AC112" s="30"/>
    </row>
    <row r="113" spans="2:29" ht="15" x14ac:dyDescent="0.25">
      <c r="B113" s="67">
        <v>23</v>
      </c>
      <c r="C113" s="68" t="s">
        <v>117</v>
      </c>
      <c r="D113" s="69" t="s">
        <v>140</v>
      </c>
      <c r="E113" s="62" t="s">
        <v>29</v>
      </c>
      <c r="F113" s="29">
        <v>200</v>
      </c>
      <c r="G113" s="70">
        <v>0.13400000000000001</v>
      </c>
      <c r="H113" s="71">
        <f t="shared" si="4"/>
        <v>26.8</v>
      </c>
      <c r="I113" s="194"/>
      <c r="J113" s="43"/>
      <c r="W113" s="26"/>
      <c r="X113" s="93" t="s">
        <v>59</v>
      </c>
      <c r="Y113" s="46" t="s">
        <v>63</v>
      </c>
      <c r="Z113" s="36">
        <v>7.44</v>
      </c>
      <c r="AA113" s="30"/>
      <c r="AB113" s="30"/>
      <c r="AC113" s="30"/>
    </row>
    <row r="114" spans="2:29" ht="15" x14ac:dyDescent="0.25">
      <c r="B114" s="67">
        <v>24</v>
      </c>
      <c r="C114" s="68" t="s">
        <v>117</v>
      </c>
      <c r="D114" s="69" t="s">
        <v>141</v>
      </c>
      <c r="E114" s="62" t="s">
        <v>29</v>
      </c>
      <c r="F114" s="29">
        <v>35</v>
      </c>
      <c r="G114" s="70">
        <v>0.13400000000000001</v>
      </c>
      <c r="H114" s="71">
        <f t="shared" si="4"/>
        <v>4.6900000000000004</v>
      </c>
      <c r="I114" s="194"/>
      <c r="J114" s="43"/>
      <c r="W114" s="53"/>
      <c r="X114" s="146"/>
      <c r="Y114" s="23" t="s">
        <v>60</v>
      </c>
      <c r="Z114" s="2">
        <v>0.5</v>
      </c>
      <c r="AA114" s="30"/>
      <c r="AB114" s="30"/>
      <c r="AC114" s="30"/>
    </row>
    <row r="115" spans="2:29" ht="17.25" customHeight="1" x14ac:dyDescent="0.25">
      <c r="B115" s="67">
        <v>25</v>
      </c>
      <c r="C115" s="68" t="s">
        <v>117</v>
      </c>
      <c r="D115" s="69" t="s">
        <v>142</v>
      </c>
      <c r="E115" s="62" t="s">
        <v>29</v>
      </c>
      <c r="F115" s="29">
        <v>50</v>
      </c>
      <c r="G115" s="70">
        <v>0.13400000000000001</v>
      </c>
      <c r="H115" s="71">
        <f t="shared" si="4"/>
        <v>6.7</v>
      </c>
      <c r="I115" s="194"/>
      <c r="J115" s="43"/>
      <c r="W115" s="150"/>
      <c r="X115" s="146"/>
      <c r="Y115" s="46" t="s">
        <v>62</v>
      </c>
      <c r="Z115" s="2">
        <v>1.2</v>
      </c>
      <c r="AA115" s="30"/>
      <c r="AB115" s="30"/>
      <c r="AC115" s="30"/>
    </row>
    <row r="116" spans="2:29" ht="15.75" customHeight="1" x14ac:dyDescent="0.25">
      <c r="B116" s="67">
        <v>26</v>
      </c>
      <c r="C116" s="68" t="s">
        <v>117</v>
      </c>
      <c r="D116" s="69" t="s">
        <v>143</v>
      </c>
      <c r="E116" s="62" t="s">
        <v>29</v>
      </c>
      <c r="F116" s="29">
        <v>50</v>
      </c>
      <c r="G116" s="70">
        <v>0.13400000000000001</v>
      </c>
      <c r="H116" s="71">
        <f t="shared" si="4"/>
        <v>6.7</v>
      </c>
      <c r="I116" s="53"/>
      <c r="J116" s="43"/>
      <c r="W116" s="56"/>
      <c r="X116" s="146">
        <v>9</v>
      </c>
      <c r="Y116" s="48" t="s">
        <v>69</v>
      </c>
      <c r="Z116" s="23">
        <v>3.42</v>
      </c>
      <c r="AA116" s="30"/>
      <c r="AB116" s="30"/>
      <c r="AC116" s="30"/>
    </row>
    <row r="117" spans="2:29" ht="15" x14ac:dyDescent="0.25">
      <c r="B117" s="67">
        <v>27</v>
      </c>
      <c r="C117" s="68" t="s">
        <v>117</v>
      </c>
      <c r="D117" s="69" t="s">
        <v>144</v>
      </c>
      <c r="E117" s="62" t="s">
        <v>29</v>
      </c>
      <c r="F117" s="29">
        <v>150</v>
      </c>
      <c r="G117" s="70">
        <v>0.13400000000000001</v>
      </c>
      <c r="H117" s="71">
        <f t="shared" si="4"/>
        <v>20.100000000000001</v>
      </c>
      <c r="I117" s="53"/>
      <c r="J117" s="43"/>
      <c r="K117" s="166"/>
      <c r="W117" s="56"/>
      <c r="X117" s="146"/>
      <c r="Y117" s="37" t="s">
        <v>68</v>
      </c>
      <c r="Z117" s="23"/>
      <c r="AA117" s="30"/>
      <c r="AB117" s="30"/>
      <c r="AC117" s="30"/>
    </row>
    <row r="118" spans="2:29" ht="15" x14ac:dyDescent="0.25">
      <c r="B118" s="67">
        <v>28</v>
      </c>
      <c r="C118" s="68" t="s">
        <v>117</v>
      </c>
      <c r="D118" s="69" t="s">
        <v>145</v>
      </c>
      <c r="E118" s="62" t="s">
        <v>29</v>
      </c>
      <c r="F118" s="29">
        <v>50</v>
      </c>
      <c r="G118" s="70">
        <v>0.13400000000000001</v>
      </c>
      <c r="H118" s="71">
        <f t="shared" si="4"/>
        <v>6.7</v>
      </c>
      <c r="I118" s="53"/>
      <c r="J118" s="43"/>
      <c r="K118" s="166"/>
      <c r="W118" s="26"/>
      <c r="X118" s="146"/>
      <c r="Y118" s="30" t="s">
        <v>71</v>
      </c>
      <c r="Z118" s="30">
        <f>SUM(Z30:Z117)</f>
        <v>29.64</v>
      </c>
    </row>
    <row r="119" spans="2:29" ht="15" x14ac:dyDescent="0.25">
      <c r="B119" s="67">
        <v>29</v>
      </c>
      <c r="C119" s="68" t="s">
        <v>117</v>
      </c>
      <c r="D119" s="69" t="s">
        <v>146</v>
      </c>
      <c r="E119" s="62" t="s">
        <v>29</v>
      </c>
      <c r="F119" s="29">
        <v>75</v>
      </c>
      <c r="G119" s="70">
        <v>0.13400000000000001</v>
      </c>
      <c r="H119" s="71">
        <f t="shared" si="4"/>
        <v>10.050000000000001</v>
      </c>
      <c r="I119" s="53"/>
      <c r="J119" s="43"/>
      <c r="K119" s="166"/>
      <c r="W119" s="23"/>
      <c r="X119" s="146"/>
    </row>
    <row r="120" spans="2:29" ht="15" x14ac:dyDescent="0.25">
      <c r="B120" s="67">
        <v>30</v>
      </c>
      <c r="C120" s="68" t="s">
        <v>117</v>
      </c>
      <c r="D120" s="69" t="s">
        <v>147</v>
      </c>
      <c r="E120" s="62" t="s">
        <v>29</v>
      </c>
      <c r="F120" s="29">
        <v>25</v>
      </c>
      <c r="G120" s="70">
        <v>0.13400000000000001</v>
      </c>
      <c r="H120" s="71">
        <f t="shared" si="4"/>
        <v>3.35</v>
      </c>
      <c r="I120" s="53"/>
      <c r="J120" s="43"/>
      <c r="K120" s="166"/>
      <c r="W120" s="23"/>
      <c r="X120" s="146"/>
    </row>
    <row r="121" spans="2:29" ht="15" x14ac:dyDescent="0.25">
      <c r="B121" s="67">
        <v>31</v>
      </c>
      <c r="C121" s="68" t="s">
        <v>117</v>
      </c>
      <c r="D121" s="69" t="s">
        <v>148</v>
      </c>
      <c r="E121" s="62" t="s">
        <v>29</v>
      </c>
      <c r="F121" s="29">
        <v>50</v>
      </c>
      <c r="G121" s="70">
        <v>0.13400000000000001</v>
      </c>
      <c r="H121" s="71">
        <f t="shared" si="4"/>
        <v>6.7</v>
      </c>
      <c r="I121" s="53"/>
      <c r="J121" s="43"/>
      <c r="K121" s="166"/>
      <c r="W121" s="13"/>
      <c r="X121" s="146"/>
    </row>
    <row r="122" spans="2:29" ht="15" x14ac:dyDescent="0.25">
      <c r="B122" s="67">
        <v>32</v>
      </c>
      <c r="C122" s="68" t="s">
        <v>117</v>
      </c>
      <c r="D122" s="69" t="s">
        <v>149</v>
      </c>
      <c r="E122" s="62" t="s">
        <v>29</v>
      </c>
      <c r="F122" s="29">
        <v>100</v>
      </c>
      <c r="G122" s="70">
        <v>0.13400000000000001</v>
      </c>
      <c r="H122" s="71">
        <f t="shared" si="4"/>
        <v>13.4</v>
      </c>
      <c r="I122" s="53"/>
      <c r="J122" s="43"/>
      <c r="W122" s="13"/>
      <c r="X122" s="146"/>
    </row>
    <row r="123" spans="2:29" s="143" customFormat="1" ht="15" x14ac:dyDescent="0.25">
      <c r="B123" s="67">
        <v>33</v>
      </c>
      <c r="C123" s="68" t="s">
        <v>117</v>
      </c>
      <c r="D123" s="69" t="s">
        <v>150</v>
      </c>
      <c r="E123" s="62" t="s">
        <v>29</v>
      </c>
      <c r="F123" s="79">
        <v>25</v>
      </c>
      <c r="G123" s="70">
        <v>0.13400000000000001</v>
      </c>
      <c r="H123" s="71">
        <f t="shared" si="4"/>
        <v>3.35</v>
      </c>
      <c r="I123" s="194"/>
      <c r="J123" s="43"/>
      <c r="K123" s="2"/>
      <c r="W123" s="13"/>
      <c r="X123" s="146"/>
    </row>
    <row r="124" spans="2:29" s="143" customFormat="1" ht="15" x14ac:dyDescent="0.25">
      <c r="B124" s="67">
        <v>34</v>
      </c>
      <c r="C124" s="68" t="s">
        <v>117</v>
      </c>
      <c r="D124" s="69" t="s">
        <v>151</v>
      </c>
      <c r="E124" s="62" t="s">
        <v>29</v>
      </c>
      <c r="F124" s="79">
        <v>50</v>
      </c>
      <c r="G124" s="70">
        <v>0.13400000000000001</v>
      </c>
      <c r="H124" s="71">
        <f>+ROUND(F124*G124,2)</f>
        <v>6.7</v>
      </c>
      <c r="I124" s="193"/>
      <c r="J124" s="43"/>
      <c r="K124" s="2"/>
      <c r="W124" s="13"/>
      <c r="X124" s="146"/>
    </row>
    <row r="125" spans="2:29" ht="15" x14ac:dyDescent="0.25">
      <c r="B125" s="67">
        <v>35</v>
      </c>
      <c r="C125" s="68" t="s">
        <v>117</v>
      </c>
      <c r="D125" s="69" t="s">
        <v>152</v>
      </c>
      <c r="E125" s="62" t="s">
        <v>29</v>
      </c>
      <c r="F125" s="58">
        <v>50</v>
      </c>
      <c r="G125" s="70">
        <v>0.13400000000000001</v>
      </c>
      <c r="H125" s="71">
        <f t="shared" si="4"/>
        <v>6.7</v>
      </c>
      <c r="I125" s="193">
        <v>27.88</v>
      </c>
      <c r="J125" s="43"/>
      <c r="W125" s="13"/>
      <c r="X125" s="146"/>
    </row>
    <row r="126" spans="2:29" ht="15" x14ac:dyDescent="0.25">
      <c r="B126" s="113"/>
      <c r="C126" s="67"/>
      <c r="D126" s="80" t="s">
        <v>10</v>
      </c>
      <c r="E126" s="62"/>
      <c r="F126" s="72">
        <f>SUM(F91:F125)</f>
        <v>2215</v>
      </c>
      <c r="G126" s="187" t="s">
        <v>110</v>
      </c>
      <c r="H126" s="74">
        <f>+ROUND(SUM(H91:H125),2)</f>
        <v>296.81</v>
      </c>
      <c r="I126" s="193">
        <v>268.94</v>
      </c>
      <c r="J126" s="43"/>
      <c r="W126" s="13"/>
      <c r="X126" s="146"/>
    </row>
    <row r="127" spans="2:29" s="166" customFormat="1" ht="15" x14ac:dyDescent="0.25">
      <c r="B127" s="113"/>
      <c r="C127" s="67"/>
      <c r="D127" s="80"/>
      <c r="E127" s="62"/>
      <c r="F127" s="72"/>
      <c r="G127" s="73"/>
      <c r="H127" s="74"/>
      <c r="I127" s="193"/>
      <c r="J127" s="43"/>
      <c r="W127" s="13"/>
      <c r="X127" s="146"/>
    </row>
    <row r="128" spans="2:29" s="166" customFormat="1" ht="15" x14ac:dyDescent="0.25">
      <c r="B128" s="182"/>
      <c r="C128" s="179" t="s">
        <v>23</v>
      </c>
      <c r="D128" s="180" t="s">
        <v>43</v>
      </c>
      <c r="E128" s="169"/>
      <c r="F128" s="177"/>
      <c r="G128" s="175"/>
      <c r="H128" s="178"/>
      <c r="I128" s="193"/>
      <c r="J128" s="43"/>
      <c r="W128" s="13"/>
      <c r="X128" s="146"/>
    </row>
    <row r="129" spans="2:24" s="166" customFormat="1" ht="15" x14ac:dyDescent="0.25">
      <c r="B129" s="182">
        <v>1</v>
      </c>
      <c r="C129" s="171" t="s">
        <v>205</v>
      </c>
      <c r="D129" s="172" t="s">
        <v>199</v>
      </c>
      <c r="E129" s="169" t="s">
        <v>8</v>
      </c>
      <c r="F129" s="168">
        <v>1</v>
      </c>
      <c r="G129" s="185">
        <v>16.27</v>
      </c>
      <c r="H129" s="173">
        <f>+ROUND(F129*G129,2)</f>
        <v>16.27</v>
      </c>
      <c r="I129" s="193"/>
      <c r="J129" s="43"/>
      <c r="W129" s="13"/>
      <c r="X129" s="146"/>
    </row>
    <row r="130" spans="2:24" s="166" customFormat="1" ht="15" x14ac:dyDescent="0.25">
      <c r="B130" s="182">
        <v>2</v>
      </c>
      <c r="C130" s="171" t="s">
        <v>205</v>
      </c>
      <c r="D130" s="172" t="s">
        <v>200</v>
      </c>
      <c r="E130" s="169" t="s">
        <v>8</v>
      </c>
      <c r="F130" s="168">
        <v>1</v>
      </c>
      <c r="G130" s="185">
        <v>16.27</v>
      </c>
      <c r="H130" s="173">
        <f t="shared" ref="H130:H131" si="5">+ROUND(F130*G130,2)</f>
        <v>16.27</v>
      </c>
      <c r="I130" s="193"/>
      <c r="J130" s="43"/>
      <c r="W130" s="13"/>
      <c r="X130" s="146"/>
    </row>
    <row r="131" spans="2:24" s="166" customFormat="1" ht="15" x14ac:dyDescent="0.25">
      <c r="B131" s="182">
        <v>3</v>
      </c>
      <c r="C131" s="171" t="s">
        <v>205</v>
      </c>
      <c r="D131" s="172" t="s">
        <v>201</v>
      </c>
      <c r="E131" s="169" t="s">
        <v>8</v>
      </c>
      <c r="F131" s="168">
        <v>1</v>
      </c>
      <c r="G131" s="185">
        <v>16.27</v>
      </c>
      <c r="H131" s="173">
        <f t="shared" si="5"/>
        <v>16.27</v>
      </c>
      <c r="I131" s="193"/>
      <c r="J131" s="43"/>
      <c r="W131" s="13"/>
      <c r="X131" s="146"/>
    </row>
    <row r="132" spans="2:24" s="166" customFormat="1" ht="15" x14ac:dyDescent="0.25">
      <c r="B132" s="182"/>
      <c r="C132" s="170"/>
      <c r="D132" s="181" t="s">
        <v>10</v>
      </c>
      <c r="E132" s="169"/>
      <c r="F132" s="174">
        <f>SUM(F129:F131)</f>
        <v>3</v>
      </c>
      <c r="G132" s="175"/>
      <c r="H132" s="176">
        <f>SUM(H129:H131)</f>
        <v>48.81</v>
      </c>
      <c r="I132" s="193">
        <v>48.81</v>
      </c>
      <c r="J132" s="43"/>
      <c r="W132" s="13"/>
      <c r="X132" s="146"/>
    </row>
    <row r="133" spans="2:24" ht="15" x14ac:dyDescent="0.25">
      <c r="B133" s="113"/>
      <c r="C133" s="67"/>
      <c r="D133" s="80"/>
      <c r="E133" s="62"/>
      <c r="F133" s="75"/>
      <c r="G133" s="73"/>
      <c r="H133" s="76"/>
      <c r="I133" s="53"/>
      <c r="J133" s="43"/>
      <c r="W133" s="13"/>
      <c r="X133" s="146"/>
    </row>
    <row r="134" spans="2:24" ht="15" x14ac:dyDescent="0.25">
      <c r="B134" s="113"/>
      <c r="C134" s="77" t="s">
        <v>23</v>
      </c>
      <c r="D134" s="66" t="s">
        <v>22</v>
      </c>
      <c r="E134" s="67"/>
      <c r="F134" s="81"/>
      <c r="G134" s="82"/>
      <c r="H134" s="83"/>
      <c r="I134" s="15"/>
      <c r="J134" s="43"/>
      <c r="W134" s="13"/>
      <c r="X134" s="146"/>
    </row>
    <row r="135" spans="2:24" s="143" customFormat="1" ht="15" x14ac:dyDescent="0.25">
      <c r="B135" s="113"/>
      <c r="C135" s="67" t="s">
        <v>24</v>
      </c>
      <c r="D135" s="84"/>
      <c r="E135" s="67"/>
      <c r="F135" s="85"/>
      <c r="G135" s="86"/>
      <c r="H135" s="86"/>
      <c r="I135" s="194"/>
      <c r="J135" s="43"/>
      <c r="K135" s="2"/>
      <c r="W135" s="13"/>
      <c r="X135" s="146"/>
    </row>
    <row r="136" spans="2:24" s="143" customFormat="1" ht="15" x14ac:dyDescent="0.25">
      <c r="B136" s="113">
        <v>1</v>
      </c>
      <c r="C136" s="78" t="s">
        <v>52</v>
      </c>
      <c r="D136" s="69" t="s">
        <v>102</v>
      </c>
      <c r="E136" s="62" t="s">
        <v>8</v>
      </c>
      <c r="F136" s="29">
        <v>1</v>
      </c>
      <c r="G136" s="87">
        <v>9.6300000000000008</v>
      </c>
      <c r="H136" s="88">
        <f>+ROUND(F136*G136,2)</f>
        <v>9.6300000000000008</v>
      </c>
      <c r="I136" s="193">
        <v>48.15</v>
      </c>
      <c r="J136" s="43"/>
      <c r="K136" s="2">
        <v>5</v>
      </c>
      <c r="W136" s="13"/>
      <c r="X136" s="146"/>
    </row>
    <row r="137" spans="2:24" ht="15" x14ac:dyDescent="0.25">
      <c r="B137" s="113">
        <v>2</v>
      </c>
      <c r="C137" s="78" t="s">
        <v>52</v>
      </c>
      <c r="D137" s="69" t="s">
        <v>103</v>
      </c>
      <c r="E137" s="62" t="s">
        <v>8</v>
      </c>
      <c r="F137" s="29">
        <v>1</v>
      </c>
      <c r="G137" s="87">
        <v>9.6300000000000008</v>
      </c>
      <c r="H137" s="88">
        <f t="shared" ref="H137:H139" si="6">+ROUND(F137*G137,2)</f>
        <v>9.6300000000000008</v>
      </c>
      <c r="I137" s="193"/>
      <c r="J137" s="43"/>
      <c r="W137" s="13"/>
      <c r="X137" s="146"/>
    </row>
    <row r="138" spans="2:24" ht="15" x14ac:dyDescent="0.25">
      <c r="B138" s="113">
        <v>3</v>
      </c>
      <c r="C138" s="78" t="s">
        <v>52</v>
      </c>
      <c r="D138" s="69" t="s">
        <v>104</v>
      </c>
      <c r="E138" s="62" t="s">
        <v>8</v>
      </c>
      <c r="F138" s="29">
        <v>1</v>
      </c>
      <c r="G138" s="87">
        <v>9.6300000000000008</v>
      </c>
      <c r="H138" s="88">
        <f t="shared" si="6"/>
        <v>9.6300000000000008</v>
      </c>
      <c r="I138" s="53"/>
      <c r="J138" s="43"/>
    </row>
    <row r="139" spans="2:24" ht="15" x14ac:dyDescent="0.25">
      <c r="B139" s="113">
        <v>4</v>
      </c>
      <c r="C139" s="78" t="s">
        <v>52</v>
      </c>
      <c r="D139" s="69" t="s">
        <v>105</v>
      </c>
      <c r="E139" s="62" t="s">
        <v>8</v>
      </c>
      <c r="F139" s="29">
        <v>1</v>
      </c>
      <c r="G139" s="87">
        <v>9.6300000000000008</v>
      </c>
      <c r="H139" s="88">
        <f t="shared" si="6"/>
        <v>9.6300000000000008</v>
      </c>
      <c r="I139" s="15"/>
      <c r="J139" s="43"/>
    </row>
    <row r="140" spans="2:24" ht="15" x14ac:dyDescent="0.25">
      <c r="B140" s="113">
        <v>5</v>
      </c>
      <c r="C140" s="78" t="s">
        <v>52</v>
      </c>
      <c r="D140" s="69" t="s">
        <v>106</v>
      </c>
      <c r="E140" s="62" t="s">
        <v>8</v>
      </c>
      <c r="F140" s="29">
        <v>1</v>
      </c>
      <c r="G140" s="87">
        <v>9.6300000000000008</v>
      </c>
      <c r="H140" s="88">
        <f t="shared" ref="H140:H141" si="7">+ROUND(F140*G140,2)</f>
        <v>9.6300000000000008</v>
      </c>
      <c r="I140" s="15"/>
      <c r="J140" s="43"/>
    </row>
    <row r="141" spans="2:24" ht="15" x14ac:dyDescent="0.25">
      <c r="B141" s="113">
        <v>6</v>
      </c>
      <c r="C141" s="78" t="s">
        <v>52</v>
      </c>
      <c r="D141" s="69" t="s">
        <v>107</v>
      </c>
      <c r="E141" s="62" t="s">
        <v>8</v>
      </c>
      <c r="F141" s="29">
        <v>1</v>
      </c>
      <c r="G141" s="87">
        <v>9.6300000000000008</v>
      </c>
      <c r="H141" s="88">
        <f t="shared" si="7"/>
        <v>9.6300000000000008</v>
      </c>
      <c r="I141" s="15"/>
      <c r="J141" s="43"/>
    </row>
    <row r="142" spans="2:24" ht="15" x14ac:dyDescent="0.25">
      <c r="B142" s="113">
        <v>7</v>
      </c>
      <c r="C142" s="78" t="s">
        <v>52</v>
      </c>
      <c r="D142" s="69" t="s">
        <v>108</v>
      </c>
      <c r="E142" s="62" t="s">
        <v>8</v>
      </c>
      <c r="F142" s="29">
        <v>2</v>
      </c>
      <c r="G142" s="87">
        <v>9.6300000000000008</v>
      </c>
      <c r="H142" s="88">
        <f>+ROUND(F142*G142,2)</f>
        <v>19.260000000000002</v>
      </c>
      <c r="I142" s="30"/>
      <c r="J142" s="43"/>
    </row>
    <row r="143" spans="2:24" ht="15" x14ac:dyDescent="0.25">
      <c r="B143" s="82"/>
      <c r="C143" s="89"/>
      <c r="D143" s="61" t="s">
        <v>10</v>
      </c>
      <c r="E143" s="62"/>
      <c r="F143" s="90">
        <f>SUM(F136:F142)</f>
        <v>8</v>
      </c>
      <c r="G143" s="91"/>
      <c r="H143" s="74">
        <f>+ROUND(SUM(H136:H142),2)</f>
        <v>77.040000000000006</v>
      </c>
      <c r="I143" s="30">
        <v>193.5</v>
      </c>
      <c r="J143" s="43" t="s">
        <v>216</v>
      </c>
      <c r="K143" s="2">
        <v>3</v>
      </c>
    </row>
    <row r="144" spans="2:24" ht="15" x14ac:dyDescent="0.25">
      <c r="B144" s="82"/>
      <c r="C144" s="89"/>
      <c r="D144" s="61"/>
      <c r="E144" s="62"/>
      <c r="F144" s="90"/>
      <c r="G144" s="91"/>
      <c r="H144" s="74"/>
      <c r="I144" s="30"/>
      <c r="J144" s="43"/>
    </row>
    <row r="145" spans="2:11" ht="29.25" x14ac:dyDescent="0.25">
      <c r="B145" s="82"/>
      <c r="C145" s="67" t="s">
        <v>24</v>
      </c>
      <c r="D145" s="92" t="s">
        <v>109</v>
      </c>
      <c r="E145" s="62"/>
      <c r="F145" s="114"/>
      <c r="G145" s="83"/>
      <c r="H145" s="88"/>
      <c r="I145" s="192"/>
      <c r="J145" s="43"/>
    </row>
    <row r="146" spans="2:11" ht="15" x14ac:dyDescent="0.25">
      <c r="B146" s="67">
        <v>1</v>
      </c>
      <c r="C146" s="188" t="s">
        <v>206</v>
      </c>
      <c r="D146" s="151" t="s">
        <v>67</v>
      </c>
      <c r="E146" s="62" t="s">
        <v>207</v>
      </c>
      <c r="F146" s="115">
        <v>44</v>
      </c>
      <c r="G146" s="160">
        <v>6.2E-2</v>
      </c>
      <c r="H146" s="83">
        <f>ROUND(F146*G146,2)</f>
        <v>2.73</v>
      </c>
      <c r="I146" s="192">
        <v>4.3600000000000003</v>
      </c>
      <c r="J146" s="43"/>
      <c r="K146" s="143"/>
    </row>
    <row r="147" spans="2:11" ht="15" x14ac:dyDescent="0.25">
      <c r="B147" s="67">
        <v>1</v>
      </c>
      <c r="C147" s="93" t="s">
        <v>61</v>
      </c>
      <c r="D147" s="25" t="s">
        <v>46</v>
      </c>
      <c r="E147" s="62" t="s">
        <v>26</v>
      </c>
      <c r="F147" s="115">
        <v>11</v>
      </c>
      <c r="G147" s="116">
        <v>0.12</v>
      </c>
      <c r="H147" s="83">
        <f>ROUND(F147*G147,2)</f>
        <v>1.32</v>
      </c>
      <c r="I147" s="192">
        <v>1.32</v>
      </c>
      <c r="J147" s="43"/>
      <c r="K147" s="143"/>
    </row>
    <row r="148" spans="2:11" ht="15" x14ac:dyDescent="0.25">
      <c r="B148" s="67"/>
      <c r="C148" s="94"/>
      <c r="D148" s="61" t="s">
        <v>10</v>
      </c>
      <c r="E148" s="62"/>
      <c r="F148" s="117"/>
      <c r="G148" s="82"/>
      <c r="H148" s="74">
        <f>+ROUND(SUM(H146:H147),2)</f>
        <v>4.05</v>
      </c>
      <c r="I148" s="43"/>
      <c r="J148" s="43"/>
    </row>
    <row r="149" spans="2:11" s="166" customFormat="1" ht="15" x14ac:dyDescent="0.25">
      <c r="B149" s="67"/>
      <c r="C149" s="94"/>
      <c r="D149" s="61"/>
      <c r="E149" s="62"/>
      <c r="F149" s="117"/>
      <c r="G149" s="73"/>
      <c r="H149" s="74"/>
      <c r="I149" s="43"/>
      <c r="J149" s="43"/>
    </row>
    <row r="150" spans="2:11" s="166" customFormat="1" ht="15" x14ac:dyDescent="0.25">
      <c r="B150" s="67"/>
      <c r="C150" s="67" t="s">
        <v>24</v>
      </c>
      <c r="D150" s="66" t="s">
        <v>202</v>
      </c>
      <c r="E150" s="62"/>
      <c r="F150" s="117"/>
      <c r="G150" s="73"/>
      <c r="H150" s="74"/>
      <c r="I150" s="43"/>
      <c r="J150" s="43"/>
    </row>
    <row r="151" spans="2:11" s="166" customFormat="1" ht="15" x14ac:dyDescent="0.25">
      <c r="B151" s="67">
        <v>1</v>
      </c>
      <c r="C151" s="184" t="s">
        <v>204</v>
      </c>
      <c r="D151" s="25" t="s">
        <v>203</v>
      </c>
      <c r="E151" s="62" t="s">
        <v>26</v>
      </c>
      <c r="F151" s="183">
        <v>1</v>
      </c>
      <c r="G151" s="73">
        <v>0.25619999999999998</v>
      </c>
      <c r="H151" s="74">
        <f>+ROUND(F151*G151,2)</f>
        <v>0.26</v>
      </c>
      <c r="I151" s="43"/>
      <c r="J151" s="43"/>
    </row>
    <row r="152" spans="2:11" s="166" customFormat="1" ht="15" x14ac:dyDescent="0.25">
      <c r="B152" s="67"/>
      <c r="C152" s="94"/>
      <c r="D152" s="61"/>
      <c r="E152" s="62"/>
      <c r="F152" s="117"/>
      <c r="G152" s="73"/>
      <c r="H152" s="74"/>
      <c r="I152" s="43"/>
      <c r="J152" s="43"/>
    </row>
    <row r="153" spans="2:11" s="166" customFormat="1" ht="15" x14ac:dyDescent="0.25">
      <c r="B153" s="1"/>
      <c r="C153" s="67" t="s">
        <v>24</v>
      </c>
      <c r="D153" s="66" t="s">
        <v>211</v>
      </c>
      <c r="E153" s="62"/>
      <c r="F153" s="117"/>
      <c r="G153" s="73"/>
      <c r="H153" s="74"/>
      <c r="I153" s="43"/>
      <c r="J153" s="43"/>
    </row>
    <row r="154" spans="2:11" s="166" customFormat="1" ht="15" x14ac:dyDescent="0.25">
      <c r="B154" s="67">
        <v>1</v>
      </c>
      <c r="C154" s="184" t="s">
        <v>214</v>
      </c>
      <c r="D154" s="25" t="s">
        <v>213</v>
      </c>
      <c r="E154" s="62" t="s">
        <v>212</v>
      </c>
      <c r="F154" s="189">
        <v>1.25</v>
      </c>
      <c r="G154" s="73">
        <v>231.7</v>
      </c>
      <c r="H154" s="74">
        <f>+ROUND(F154*G154,2)</f>
        <v>289.63</v>
      </c>
      <c r="I154" s="43"/>
      <c r="J154" s="43" t="s">
        <v>217</v>
      </c>
    </row>
    <row r="155" spans="2:11" ht="15" x14ac:dyDescent="0.25">
      <c r="B155" s="82"/>
      <c r="C155" s="89"/>
      <c r="D155" s="61"/>
      <c r="E155" s="62"/>
      <c r="F155" s="118"/>
      <c r="G155" s="91"/>
      <c r="H155" s="86"/>
      <c r="I155" s="43"/>
      <c r="J155" s="43"/>
    </row>
    <row r="156" spans="2:11" ht="15" x14ac:dyDescent="0.25">
      <c r="B156" s="82"/>
      <c r="C156" s="119"/>
      <c r="D156" s="61"/>
      <c r="E156" s="67"/>
      <c r="F156" s="120"/>
      <c r="G156" s="82"/>
      <c r="H156" s="86"/>
      <c r="I156" s="43"/>
      <c r="J156" s="43"/>
    </row>
    <row r="157" spans="2:11" ht="15" x14ac:dyDescent="0.25">
      <c r="B157" s="82"/>
      <c r="C157" s="82"/>
      <c r="D157" s="121" t="s">
        <v>35</v>
      </c>
      <c r="E157" s="67"/>
      <c r="F157" s="122"/>
      <c r="G157" s="82"/>
      <c r="H157" s="86">
        <f>+ROUND(H40+H82+H88+H126+H132+H143+H148+H151+H154,2)</f>
        <v>982.86</v>
      </c>
      <c r="I157" s="43"/>
      <c r="J157" s="43"/>
    </row>
    <row r="158" spans="2:11" ht="15" x14ac:dyDescent="0.25">
      <c r="B158" s="82"/>
      <c r="C158" s="82"/>
      <c r="D158" s="121" t="s">
        <v>50</v>
      </c>
      <c r="E158" s="82"/>
      <c r="F158" s="124"/>
      <c r="G158" s="82"/>
      <c r="H158" s="83">
        <f>+ROUND(0.21*H157,2)</f>
        <v>206.4</v>
      </c>
      <c r="I158" s="43"/>
      <c r="J158" s="43"/>
    </row>
    <row r="159" spans="2:11" ht="15" x14ac:dyDescent="0.25">
      <c r="B159" s="123"/>
      <c r="C159" s="144"/>
      <c r="D159" s="125" t="s">
        <v>21</v>
      </c>
      <c r="E159" s="123"/>
      <c r="F159" s="126"/>
      <c r="G159" s="123"/>
      <c r="H159" s="127">
        <f>+ROUND(SUM(H157:H158),2)</f>
        <v>1189.26</v>
      </c>
      <c r="I159" s="43"/>
      <c r="J159" s="43"/>
    </row>
    <row r="160" spans="2:11" ht="15" x14ac:dyDescent="0.25">
      <c r="B160" s="162"/>
      <c r="C160" s="162"/>
      <c r="D160" s="163"/>
      <c r="E160" s="162"/>
      <c r="F160" s="164"/>
      <c r="G160" s="162"/>
      <c r="H160" s="165"/>
      <c r="I160" s="43"/>
      <c r="J160" s="43"/>
    </row>
    <row r="161" spans="2:9" ht="15" x14ac:dyDescent="0.25">
      <c r="B161" s="162"/>
      <c r="C161" s="162"/>
      <c r="D161" s="163"/>
      <c r="E161" s="162"/>
      <c r="F161" s="164"/>
      <c r="G161" s="162"/>
      <c r="H161" s="165"/>
      <c r="I161" s="2"/>
    </row>
    <row r="162" spans="2:9" x14ac:dyDescent="0.2">
      <c r="C162" s="4"/>
      <c r="D162" s="23"/>
      <c r="E162" s="23"/>
      <c r="F162" s="23"/>
      <c r="G162" s="23"/>
      <c r="H162" s="26"/>
      <c r="I162" s="2"/>
    </row>
    <row r="163" spans="2:9" x14ac:dyDescent="0.2">
      <c r="C163" s="23" t="s">
        <v>19</v>
      </c>
      <c r="D163" s="222" t="s">
        <v>85</v>
      </c>
      <c r="E163" s="222"/>
      <c r="F163" s="222"/>
      <c r="G163" s="222"/>
      <c r="H163" s="222"/>
      <c r="I163" s="2"/>
    </row>
    <row r="164" spans="2:9" x14ac:dyDescent="0.2">
      <c r="D164" s="23" t="s">
        <v>215</v>
      </c>
      <c r="E164" s="23"/>
      <c r="F164" s="23"/>
      <c r="G164" s="23"/>
      <c r="H164" s="26"/>
      <c r="I164" s="2"/>
    </row>
    <row r="165" spans="2:9" x14ac:dyDescent="0.2">
      <c r="D165" s="23"/>
      <c r="E165" s="23"/>
      <c r="F165" s="23"/>
      <c r="G165" s="23"/>
      <c r="H165" s="26"/>
      <c r="I165" s="2"/>
    </row>
    <row r="166" spans="2:9" x14ac:dyDescent="0.2">
      <c r="B166" s="143"/>
      <c r="C166" s="143"/>
      <c r="D166" s="23"/>
      <c r="E166" s="23"/>
      <c r="F166" s="23"/>
      <c r="G166" s="23"/>
      <c r="H166" s="26"/>
      <c r="I166" s="2"/>
    </row>
    <row r="167" spans="2:9" x14ac:dyDescent="0.2">
      <c r="B167" s="143"/>
      <c r="C167" s="143"/>
      <c r="D167" s="23"/>
      <c r="E167" s="23"/>
      <c r="F167" s="23"/>
      <c r="G167" s="23"/>
      <c r="H167" s="26"/>
      <c r="I167" s="2"/>
    </row>
    <row r="168" spans="2:9" x14ac:dyDescent="0.2">
      <c r="C168" s="23"/>
      <c r="D168" s="23"/>
      <c r="E168" s="23"/>
      <c r="F168" s="23"/>
      <c r="G168" s="23"/>
      <c r="H168" s="26"/>
      <c r="I168" s="2"/>
    </row>
    <row r="169" spans="2:9" x14ac:dyDescent="0.2">
      <c r="D169" s="27"/>
      <c r="E169" s="28"/>
      <c r="F169" s="23"/>
      <c r="G169" s="26"/>
      <c r="H169" s="23"/>
      <c r="I169" s="2"/>
    </row>
    <row r="170" spans="2:9" x14ac:dyDescent="0.2">
      <c r="C170" s="23" t="s">
        <v>27</v>
      </c>
      <c r="D170" s="225" t="s">
        <v>86</v>
      </c>
      <c r="E170" s="225"/>
      <c r="F170" s="225"/>
      <c r="G170" s="225"/>
      <c r="H170" s="225"/>
      <c r="I170" s="2"/>
    </row>
    <row r="171" spans="2:9" x14ac:dyDescent="0.2">
      <c r="D171" s="221" t="s">
        <v>87</v>
      </c>
      <c r="E171" s="221"/>
      <c r="F171" s="221"/>
      <c r="G171" s="221"/>
      <c r="H171" s="221"/>
      <c r="I171" s="2"/>
    </row>
    <row r="172" spans="2:9" x14ac:dyDescent="0.2">
      <c r="C172" s="12"/>
      <c r="D172" s="221" t="s">
        <v>88</v>
      </c>
      <c r="E172" s="221"/>
      <c r="F172" s="221"/>
      <c r="G172" s="221"/>
      <c r="H172" s="221"/>
      <c r="I172" s="2"/>
    </row>
    <row r="173" spans="2:9" x14ac:dyDescent="0.2">
      <c r="C173" s="12"/>
      <c r="I173" s="2"/>
    </row>
    <row r="174" spans="2:9" x14ac:dyDescent="0.2">
      <c r="I174" s="2"/>
    </row>
    <row r="175" spans="2:9" x14ac:dyDescent="0.2">
      <c r="I175" s="2"/>
    </row>
    <row r="176" spans="2:9" x14ac:dyDescent="0.2">
      <c r="I176" s="2"/>
    </row>
    <row r="177" spans="8:9" x14ac:dyDescent="0.2">
      <c r="I177" s="2"/>
    </row>
    <row r="178" spans="8:9" x14ac:dyDescent="0.2">
      <c r="H178" s="2"/>
      <c r="I178" s="2"/>
    </row>
    <row r="179" spans="8:9" x14ac:dyDescent="0.2">
      <c r="H179" s="2"/>
      <c r="I179" s="2"/>
    </row>
    <row r="180" spans="8:9" x14ac:dyDescent="0.2">
      <c r="H180" s="2"/>
      <c r="I180" s="2"/>
    </row>
    <row r="181" spans="8:9" x14ac:dyDescent="0.2">
      <c r="H181" s="2"/>
      <c r="I181" s="2"/>
    </row>
    <row r="182" spans="8:9" x14ac:dyDescent="0.2">
      <c r="H182" s="2"/>
      <c r="I182" s="2"/>
    </row>
    <row r="183" spans="8:9" x14ac:dyDescent="0.2">
      <c r="H183" s="2"/>
      <c r="I183" s="2"/>
    </row>
    <row r="184" spans="8:9" x14ac:dyDescent="0.2">
      <c r="H184" s="2"/>
      <c r="I184" s="2"/>
    </row>
    <row r="185" spans="8:9" x14ac:dyDescent="0.2">
      <c r="H185" s="2"/>
      <c r="I185" s="2"/>
    </row>
    <row r="186" spans="8:9" x14ac:dyDescent="0.2">
      <c r="H186" s="2"/>
      <c r="I186" s="2"/>
    </row>
    <row r="187" spans="8:9" x14ac:dyDescent="0.2">
      <c r="H187" s="2"/>
      <c r="I187" s="2"/>
    </row>
    <row r="188" spans="8:9" x14ac:dyDescent="0.2">
      <c r="H188" s="2"/>
      <c r="I188" s="2"/>
    </row>
    <row r="189" spans="8:9" x14ac:dyDescent="0.2">
      <c r="H189" s="2"/>
      <c r="I189" s="2"/>
    </row>
    <row r="190" spans="8:9" x14ac:dyDescent="0.2">
      <c r="H190" s="2"/>
      <c r="I190" s="2"/>
    </row>
    <row r="191" spans="8:9" x14ac:dyDescent="0.2">
      <c r="H191" s="2"/>
      <c r="I191" s="2"/>
    </row>
    <row r="192" spans="8:9" x14ac:dyDescent="0.2">
      <c r="H192" s="2"/>
      <c r="I192" s="2"/>
    </row>
    <row r="193" spans="1:9" x14ac:dyDescent="0.2">
      <c r="A193" s="196"/>
      <c r="B193" s="196"/>
      <c r="C193" s="196"/>
      <c r="D193" s="196"/>
      <c r="E193" s="196"/>
      <c r="F193" s="196"/>
      <c r="G193" s="196"/>
      <c r="H193" s="196"/>
      <c r="I193" s="196"/>
    </row>
    <row r="194" spans="1:9" x14ac:dyDescent="0.2">
      <c r="A194" s="196"/>
      <c r="B194" s="196"/>
      <c r="C194" s="196"/>
      <c r="D194" s="196"/>
      <c r="E194" s="196"/>
      <c r="F194" s="196"/>
      <c r="G194" s="196"/>
      <c r="H194" s="196"/>
      <c r="I194" s="196"/>
    </row>
    <row r="195" spans="1:9" x14ac:dyDescent="0.2">
      <c r="A195" s="196"/>
      <c r="B195" s="196"/>
      <c r="C195" s="196"/>
      <c r="D195" s="196"/>
      <c r="E195" s="196"/>
      <c r="F195" s="196"/>
      <c r="G195" s="196"/>
      <c r="H195" s="196"/>
      <c r="I195" s="196"/>
    </row>
    <row r="196" spans="1:9" ht="15" x14ac:dyDescent="0.25">
      <c r="A196" s="196"/>
      <c r="B196" s="195"/>
      <c r="C196" s="195"/>
      <c r="D196" s="197" t="s">
        <v>15</v>
      </c>
      <c r="E196" s="195"/>
      <c r="F196" s="198"/>
      <c r="G196" s="199"/>
      <c r="H196" s="200"/>
      <c r="I196" s="196"/>
    </row>
    <row r="197" spans="1:9" ht="15" x14ac:dyDescent="0.25">
      <c r="A197" s="196"/>
      <c r="B197" s="195"/>
      <c r="C197" s="195" t="s">
        <v>24</v>
      </c>
      <c r="D197" s="197" t="s">
        <v>30</v>
      </c>
      <c r="E197" s="195"/>
      <c r="F197" s="198"/>
      <c r="G197" s="199"/>
      <c r="H197" s="201"/>
      <c r="I197" s="196"/>
    </row>
    <row r="198" spans="1:9" ht="15" x14ac:dyDescent="0.25">
      <c r="A198" s="196"/>
      <c r="B198" s="195"/>
      <c r="C198" s="195"/>
      <c r="D198" s="197"/>
      <c r="E198" s="195"/>
      <c r="F198" s="198"/>
      <c r="G198" s="199"/>
      <c r="H198" s="201"/>
      <c r="I198" s="196"/>
    </row>
    <row r="199" spans="1:9" ht="15" x14ac:dyDescent="0.25">
      <c r="A199" s="196"/>
      <c r="B199" s="195">
        <v>1</v>
      </c>
      <c r="C199" s="195" t="s">
        <v>51</v>
      </c>
      <c r="D199" s="202" t="s">
        <v>83</v>
      </c>
      <c r="E199" s="195" t="s">
        <v>31</v>
      </c>
      <c r="F199" s="203">
        <v>0.02</v>
      </c>
      <c r="G199" s="204">
        <v>13.757</v>
      </c>
      <c r="H199" s="205">
        <f>SUM(G199*F199)</f>
        <v>0.27514</v>
      </c>
      <c r="I199" s="196"/>
    </row>
    <row r="200" spans="1:9" ht="15" x14ac:dyDescent="0.25">
      <c r="A200" s="196"/>
      <c r="B200" s="195">
        <v>2</v>
      </c>
      <c r="C200" s="195" t="s">
        <v>51</v>
      </c>
      <c r="D200" s="202" t="s">
        <v>81</v>
      </c>
      <c r="E200" s="195" t="s">
        <v>31</v>
      </c>
      <c r="F200" s="203">
        <v>0.02</v>
      </c>
      <c r="G200" s="204">
        <v>13.757</v>
      </c>
      <c r="H200" s="205">
        <f t="shared" ref="H200:H201" si="8">SUM(G200*F200)</f>
        <v>0.27514</v>
      </c>
      <c r="I200" s="196"/>
    </row>
    <row r="201" spans="1:9" ht="15" x14ac:dyDescent="0.25">
      <c r="A201" s="196"/>
      <c r="B201" s="195">
        <v>3</v>
      </c>
      <c r="C201" s="195" t="s">
        <v>51</v>
      </c>
      <c r="D201" s="202" t="s">
        <v>84</v>
      </c>
      <c r="E201" s="195" t="s">
        <v>31</v>
      </c>
      <c r="F201" s="203">
        <v>0.03</v>
      </c>
      <c r="G201" s="204">
        <v>13.757</v>
      </c>
      <c r="H201" s="205">
        <f t="shared" si="8"/>
        <v>0.41270999999999997</v>
      </c>
      <c r="I201" s="196"/>
    </row>
    <row r="202" spans="1:9" ht="15" x14ac:dyDescent="0.25">
      <c r="A202" s="196"/>
      <c r="B202" s="195"/>
      <c r="C202" s="195"/>
      <c r="D202" s="206" t="s">
        <v>10</v>
      </c>
      <c r="E202" s="195"/>
      <c r="F202" s="207">
        <f>SUM(F199:F201)</f>
        <v>7.0000000000000007E-2</v>
      </c>
      <c r="G202" s="208"/>
      <c r="H202" s="209">
        <f>ROUND(SUM(H199:H201),2)</f>
        <v>0.96</v>
      </c>
      <c r="I202" s="196"/>
    </row>
    <row r="203" spans="1:9" x14ac:dyDescent="0.2">
      <c r="A203" s="196"/>
      <c r="B203" s="196"/>
      <c r="C203" s="196"/>
      <c r="D203" s="210"/>
      <c r="E203" s="196"/>
      <c r="F203" s="210"/>
      <c r="G203" s="210"/>
      <c r="H203" s="196"/>
      <c r="I203" s="196"/>
    </row>
    <row r="204" spans="1:9" x14ac:dyDescent="0.2">
      <c r="A204" s="196"/>
      <c r="B204" s="196"/>
      <c r="C204" s="196"/>
      <c r="D204" s="210"/>
      <c r="E204" s="196"/>
      <c r="F204" s="210"/>
      <c r="G204" s="210"/>
      <c r="H204" s="196"/>
      <c r="I204" s="196"/>
    </row>
    <row r="205" spans="1:9" x14ac:dyDescent="0.2">
      <c r="A205" s="196"/>
      <c r="B205" s="196"/>
      <c r="C205" s="196"/>
      <c r="D205" s="210"/>
      <c r="E205" s="196"/>
      <c r="F205" s="210"/>
      <c r="G205" s="210"/>
      <c r="H205" s="196"/>
      <c r="I205" s="196"/>
    </row>
    <row r="206" spans="1:9" x14ac:dyDescent="0.2">
      <c r="A206" s="196"/>
      <c r="B206" s="196"/>
      <c r="C206" s="196"/>
      <c r="D206" s="210"/>
      <c r="E206" s="196"/>
      <c r="F206" s="210"/>
      <c r="G206" s="210"/>
      <c r="H206" s="196"/>
      <c r="I206" s="196"/>
    </row>
    <row r="207" spans="1:9" x14ac:dyDescent="0.2">
      <c r="A207" s="196"/>
      <c r="B207" s="196"/>
      <c r="C207" s="196"/>
      <c r="D207" s="210"/>
      <c r="E207" s="196"/>
      <c r="F207" s="210"/>
      <c r="G207" s="210"/>
      <c r="H207" s="196"/>
      <c r="I207" s="196"/>
    </row>
    <row r="208" spans="1:9" x14ac:dyDescent="0.2">
      <c r="A208" s="196"/>
      <c r="B208" s="196"/>
      <c r="C208" s="196"/>
      <c r="D208" s="210"/>
      <c r="E208" s="196"/>
      <c r="F208" s="210"/>
      <c r="G208" s="210"/>
      <c r="H208" s="196"/>
      <c r="I208" s="196"/>
    </row>
    <row r="209" spans="1:9" ht="15" x14ac:dyDescent="0.25">
      <c r="A209" s="196"/>
      <c r="B209" s="195"/>
      <c r="C209" s="195"/>
      <c r="D209" s="211" t="s">
        <v>45</v>
      </c>
      <c r="E209" s="195"/>
      <c r="F209" s="212"/>
      <c r="G209" s="213"/>
      <c r="H209" s="214"/>
      <c r="I209" s="196"/>
    </row>
    <row r="210" spans="1:9" ht="15" x14ac:dyDescent="0.25">
      <c r="A210" s="196"/>
      <c r="B210" s="195"/>
      <c r="C210" s="195" t="s">
        <v>24</v>
      </c>
      <c r="D210" s="215" t="s">
        <v>65</v>
      </c>
      <c r="E210" s="195"/>
      <c r="F210" s="212"/>
      <c r="G210" s="213"/>
      <c r="H210" s="214"/>
      <c r="I210" s="196"/>
    </row>
    <row r="211" spans="1:9" ht="15" x14ac:dyDescent="0.25">
      <c r="A211" s="196"/>
      <c r="B211" s="195">
        <v>1</v>
      </c>
      <c r="C211" s="195" t="s">
        <v>32</v>
      </c>
      <c r="D211" s="202" t="s">
        <v>74</v>
      </c>
      <c r="E211" s="195" t="s">
        <v>8</v>
      </c>
      <c r="F211" s="203">
        <v>1</v>
      </c>
      <c r="G211" s="216">
        <v>41.99</v>
      </c>
      <c r="H211" s="217">
        <f t="shared" ref="H211:H217" si="9">+ROUND(F211*G211,2)</f>
        <v>41.99</v>
      </c>
      <c r="I211" s="196"/>
    </row>
    <row r="212" spans="1:9" ht="15" x14ac:dyDescent="0.25">
      <c r="A212" s="196"/>
      <c r="B212" s="195">
        <v>2</v>
      </c>
      <c r="C212" s="195" t="s">
        <v>32</v>
      </c>
      <c r="D212" s="202" t="s">
        <v>75</v>
      </c>
      <c r="E212" s="195" t="s">
        <v>8</v>
      </c>
      <c r="F212" s="203">
        <v>1</v>
      </c>
      <c r="G212" s="216">
        <v>41.99</v>
      </c>
      <c r="H212" s="217">
        <f t="shared" si="9"/>
        <v>41.99</v>
      </c>
      <c r="I212" s="196"/>
    </row>
    <row r="213" spans="1:9" ht="15" x14ac:dyDescent="0.25">
      <c r="A213" s="196"/>
      <c r="B213" s="195">
        <v>3</v>
      </c>
      <c r="C213" s="195" t="s">
        <v>32</v>
      </c>
      <c r="D213" s="202" t="s">
        <v>76</v>
      </c>
      <c r="E213" s="195" t="s">
        <v>8</v>
      </c>
      <c r="F213" s="203">
        <v>1</v>
      </c>
      <c r="G213" s="216">
        <v>41.99</v>
      </c>
      <c r="H213" s="217">
        <f t="shared" si="9"/>
        <v>41.99</v>
      </c>
      <c r="I213" s="196"/>
    </row>
    <row r="214" spans="1:9" ht="15" x14ac:dyDescent="0.25">
      <c r="A214" s="196"/>
      <c r="B214" s="195">
        <v>4</v>
      </c>
      <c r="C214" s="195" t="s">
        <v>32</v>
      </c>
      <c r="D214" s="202" t="s">
        <v>77</v>
      </c>
      <c r="E214" s="195" t="s">
        <v>8</v>
      </c>
      <c r="F214" s="203">
        <v>1</v>
      </c>
      <c r="G214" s="216">
        <v>41.99</v>
      </c>
      <c r="H214" s="217">
        <f t="shared" si="9"/>
        <v>41.99</v>
      </c>
      <c r="I214" s="196"/>
    </row>
    <row r="215" spans="1:9" ht="15" x14ac:dyDescent="0.25">
      <c r="A215" s="196"/>
      <c r="B215" s="195">
        <v>5</v>
      </c>
      <c r="C215" s="195" t="s">
        <v>32</v>
      </c>
      <c r="D215" s="202" t="s">
        <v>78</v>
      </c>
      <c r="E215" s="195" t="s">
        <v>8</v>
      </c>
      <c r="F215" s="203">
        <v>1</v>
      </c>
      <c r="G215" s="216">
        <v>41.99</v>
      </c>
      <c r="H215" s="217">
        <f t="shared" si="9"/>
        <v>41.99</v>
      </c>
      <c r="I215" s="196"/>
    </row>
    <row r="216" spans="1:9" ht="15" x14ac:dyDescent="0.25">
      <c r="A216" s="196"/>
      <c r="B216" s="195">
        <v>6</v>
      </c>
      <c r="C216" s="195" t="s">
        <v>32</v>
      </c>
      <c r="D216" s="202" t="s">
        <v>79</v>
      </c>
      <c r="E216" s="195" t="s">
        <v>8</v>
      </c>
      <c r="F216" s="203">
        <v>1</v>
      </c>
      <c r="G216" s="216">
        <v>41.99</v>
      </c>
      <c r="H216" s="217">
        <f t="shared" si="9"/>
        <v>41.99</v>
      </c>
      <c r="I216" s="196"/>
    </row>
    <row r="217" spans="1:9" ht="15" x14ac:dyDescent="0.25">
      <c r="A217" s="196"/>
      <c r="B217" s="195">
        <v>7</v>
      </c>
      <c r="C217" s="195" t="s">
        <v>32</v>
      </c>
      <c r="D217" s="202" t="s">
        <v>80</v>
      </c>
      <c r="E217" s="195" t="s">
        <v>8</v>
      </c>
      <c r="F217" s="203">
        <v>1</v>
      </c>
      <c r="G217" s="216">
        <v>41.99</v>
      </c>
      <c r="H217" s="217">
        <f t="shared" si="9"/>
        <v>41.99</v>
      </c>
      <c r="I217" s="196"/>
    </row>
    <row r="218" spans="1:9" ht="15" x14ac:dyDescent="0.25">
      <c r="A218" s="196"/>
      <c r="B218" s="195"/>
      <c r="C218" s="195"/>
      <c r="D218" s="206" t="s">
        <v>10</v>
      </c>
      <c r="E218" s="195"/>
      <c r="F218" s="207">
        <f>SUM(F211:F217)</f>
        <v>7</v>
      </c>
      <c r="G218" s="218"/>
      <c r="H218" s="219">
        <f>+ROUND(SUM(H211:H217),2)</f>
        <v>293.93</v>
      </c>
      <c r="I218" s="196"/>
    </row>
    <row r="219" spans="1:9" x14ac:dyDescent="0.2">
      <c r="A219" s="196"/>
      <c r="B219" s="196"/>
      <c r="C219" s="196"/>
      <c r="D219" s="196"/>
      <c r="E219" s="196"/>
      <c r="F219" s="196"/>
      <c r="G219" s="196"/>
      <c r="H219" s="196"/>
      <c r="I219" s="196"/>
    </row>
    <row r="220" spans="1:9" x14ac:dyDescent="0.2">
      <c r="A220" s="196"/>
      <c r="B220" s="196"/>
      <c r="C220" s="196"/>
      <c r="D220" s="196"/>
      <c r="E220" s="196"/>
      <c r="F220" s="196"/>
      <c r="G220" s="196"/>
      <c r="H220" s="196"/>
      <c r="I220" s="196"/>
    </row>
    <row r="221" spans="1:9" x14ac:dyDescent="0.2">
      <c r="A221" s="196"/>
      <c r="B221" s="196"/>
      <c r="C221" s="196"/>
      <c r="D221" s="196"/>
      <c r="E221" s="196"/>
      <c r="F221" s="196"/>
      <c r="G221" s="196"/>
      <c r="H221" s="196"/>
      <c r="I221" s="196"/>
    </row>
    <row r="222" spans="1:9" ht="15" x14ac:dyDescent="0.25">
      <c r="A222" s="196"/>
      <c r="B222" s="195"/>
      <c r="C222" s="195"/>
      <c r="D222" s="197" t="s">
        <v>208</v>
      </c>
      <c r="E222" s="195"/>
      <c r="F222" s="198"/>
      <c r="G222" s="199"/>
      <c r="H222" s="200"/>
      <c r="I222" s="196"/>
    </row>
    <row r="223" spans="1:9" ht="15" x14ac:dyDescent="0.25">
      <c r="A223" s="196"/>
      <c r="B223" s="195"/>
      <c r="C223" s="195" t="s">
        <v>24</v>
      </c>
      <c r="D223" s="197" t="s">
        <v>30</v>
      </c>
      <c r="E223" s="195"/>
      <c r="F223" s="198"/>
      <c r="G223" s="199"/>
      <c r="H223" s="201"/>
      <c r="I223" s="196"/>
    </row>
    <row r="224" spans="1:9" ht="15" x14ac:dyDescent="0.25">
      <c r="A224" s="196"/>
      <c r="B224" s="195"/>
      <c r="C224" s="195"/>
      <c r="D224" s="197"/>
      <c r="E224" s="195"/>
      <c r="F224" s="198"/>
      <c r="G224" s="199"/>
      <c r="H224" s="201"/>
      <c r="I224" s="196"/>
    </row>
    <row r="225" spans="1:9" ht="15" x14ac:dyDescent="0.25">
      <c r="A225" s="196"/>
      <c r="B225" s="195">
        <v>1</v>
      </c>
      <c r="C225" s="195" t="s">
        <v>51</v>
      </c>
      <c r="D225" s="202" t="s">
        <v>210</v>
      </c>
      <c r="E225" s="195" t="s">
        <v>31</v>
      </c>
      <c r="F225" s="203">
        <v>0.02</v>
      </c>
      <c r="G225" s="204">
        <v>13.757</v>
      </c>
      <c r="H225" s="205">
        <f>SUM(G225*F225)</f>
        <v>0.27514</v>
      </c>
      <c r="I225" s="196"/>
    </row>
    <row r="226" spans="1:9" ht="15" x14ac:dyDescent="0.25">
      <c r="A226" s="196"/>
      <c r="B226" s="195">
        <v>2</v>
      </c>
      <c r="C226" s="195" t="s">
        <v>51</v>
      </c>
      <c r="D226" s="202" t="s">
        <v>81</v>
      </c>
      <c r="E226" s="195" t="s">
        <v>31</v>
      </c>
      <c r="F226" s="203">
        <v>0.02</v>
      </c>
      <c r="G226" s="204">
        <v>13.757</v>
      </c>
      <c r="H226" s="205">
        <f t="shared" ref="H226:H227" si="10">SUM(G226*F226)</f>
        <v>0.27514</v>
      </c>
      <c r="I226" s="196"/>
    </row>
    <row r="227" spans="1:9" ht="15" x14ac:dyDescent="0.25">
      <c r="A227" s="196"/>
      <c r="B227" s="195">
        <v>3</v>
      </c>
      <c r="C227" s="195" t="s">
        <v>51</v>
      </c>
      <c r="D227" s="202" t="s">
        <v>84</v>
      </c>
      <c r="E227" s="195" t="s">
        <v>31</v>
      </c>
      <c r="F227" s="203">
        <v>0.03</v>
      </c>
      <c r="G227" s="204">
        <v>13.757</v>
      </c>
      <c r="H227" s="205">
        <f t="shared" si="10"/>
        <v>0.41270999999999997</v>
      </c>
      <c r="I227" s="196"/>
    </row>
    <row r="228" spans="1:9" ht="15" x14ac:dyDescent="0.25">
      <c r="A228" s="196"/>
      <c r="B228" s="195"/>
      <c r="C228" s="195"/>
      <c r="D228" s="206" t="s">
        <v>10</v>
      </c>
      <c r="E228" s="195"/>
      <c r="F228" s="207">
        <f>SUM(F225:F227)</f>
        <v>7.0000000000000007E-2</v>
      </c>
      <c r="G228" s="208"/>
      <c r="H228" s="209">
        <f>ROUND(SUM(H225:H227),2)</f>
        <v>0.96</v>
      </c>
      <c r="I228" s="196"/>
    </row>
    <row r="229" spans="1:9" x14ac:dyDescent="0.2">
      <c r="A229" s="196"/>
      <c r="B229" s="196"/>
      <c r="C229" s="196"/>
      <c r="D229" s="196"/>
      <c r="E229" s="196"/>
      <c r="F229" s="196"/>
      <c r="G229" s="196"/>
      <c r="H229" s="196"/>
      <c r="I229" s="196"/>
    </row>
    <row r="230" spans="1:9" x14ac:dyDescent="0.2">
      <c r="A230" s="196"/>
      <c r="B230" s="196"/>
      <c r="C230" s="196"/>
      <c r="D230" s="196"/>
      <c r="E230" s="196"/>
      <c r="F230" s="196"/>
      <c r="G230" s="196"/>
      <c r="H230" s="196"/>
      <c r="I230" s="196"/>
    </row>
    <row r="231" spans="1:9" x14ac:dyDescent="0.2">
      <c r="A231" s="196"/>
      <c r="B231" s="196"/>
      <c r="C231" s="196"/>
      <c r="D231" s="196"/>
      <c r="E231" s="196"/>
      <c r="F231" s="196"/>
      <c r="G231" s="196"/>
      <c r="H231" s="196"/>
      <c r="I231" s="196"/>
    </row>
    <row r="232" spans="1:9" x14ac:dyDescent="0.2">
      <c r="A232" s="196"/>
      <c r="B232" s="196"/>
      <c r="C232" s="196"/>
      <c r="D232" s="196"/>
      <c r="E232" s="196"/>
      <c r="F232" s="196"/>
      <c r="G232" s="196"/>
      <c r="H232" s="196"/>
      <c r="I232" s="196"/>
    </row>
    <row r="233" spans="1:9" x14ac:dyDescent="0.2">
      <c r="A233" s="196"/>
      <c r="B233" s="196"/>
      <c r="C233" s="196"/>
      <c r="D233" s="196"/>
      <c r="E233" s="196"/>
      <c r="F233" s="196"/>
      <c r="G233" s="196"/>
      <c r="H233" s="196"/>
      <c r="I233" s="196"/>
    </row>
    <row r="234" spans="1:9" x14ac:dyDescent="0.2">
      <c r="A234" s="196"/>
      <c r="B234" s="196"/>
      <c r="C234" s="196"/>
      <c r="D234" s="196" t="s">
        <v>209</v>
      </c>
      <c r="E234" s="196"/>
      <c r="F234" s="196"/>
      <c r="G234" s="196"/>
      <c r="H234" s="196"/>
      <c r="I234" s="196"/>
    </row>
    <row r="235" spans="1:9" x14ac:dyDescent="0.2">
      <c r="A235" s="196"/>
      <c r="B235" s="196"/>
      <c r="C235" s="196"/>
      <c r="D235" s="196"/>
      <c r="E235" s="196"/>
      <c r="F235" s="196"/>
      <c r="G235" s="196"/>
      <c r="H235" s="196"/>
      <c r="I235" s="196"/>
    </row>
    <row r="236" spans="1:9" x14ac:dyDescent="0.2">
      <c r="A236" s="196"/>
      <c r="B236" s="196"/>
      <c r="C236" s="196"/>
      <c r="D236" s="196"/>
      <c r="E236" s="196"/>
      <c r="F236" s="196"/>
      <c r="G236" s="196"/>
      <c r="H236" s="196"/>
      <c r="I236" s="196"/>
    </row>
    <row r="237" spans="1:9" x14ac:dyDescent="0.2">
      <c r="A237" s="196"/>
      <c r="B237" s="196"/>
      <c r="C237" s="196"/>
      <c r="D237" s="196"/>
      <c r="E237" s="196"/>
      <c r="F237" s="196"/>
      <c r="G237" s="196"/>
      <c r="H237" s="196"/>
      <c r="I237" s="196"/>
    </row>
    <row r="238" spans="1:9" x14ac:dyDescent="0.2">
      <c r="A238" s="196"/>
      <c r="B238" s="196"/>
      <c r="C238" s="196"/>
      <c r="D238" s="196"/>
      <c r="E238" s="196"/>
      <c r="F238" s="196"/>
      <c r="G238" s="196"/>
      <c r="H238" s="196"/>
      <c r="I238" s="196"/>
    </row>
    <row r="239" spans="1:9" x14ac:dyDescent="0.2">
      <c r="A239" s="196"/>
      <c r="B239" s="196"/>
      <c r="C239" s="196"/>
      <c r="D239" s="196"/>
      <c r="E239" s="196"/>
      <c r="F239" s="196"/>
      <c r="G239" s="196"/>
      <c r="H239" s="196"/>
      <c r="I239" s="196"/>
    </row>
    <row r="240" spans="1:9" x14ac:dyDescent="0.2">
      <c r="H240" s="2"/>
      <c r="I240" s="2"/>
    </row>
    <row r="241" spans="8:9" x14ac:dyDescent="0.2">
      <c r="H241" s="2"/>
      <c r="I241" s="2"/>
    </row>
    <row r="242" spans="8:9" x14ac:dyDescent="0.2">
      <c r="H242" s="2"/>
      <c r="I242" s="2"/>
    </row>
    <row r="243" spans="8:9" x14ac:dyDescent="0.2">
      <c r="H243" s="2"/>
      <c r="I243" s="2"/>
    </row>
    <row r="244" spans="8:9" x14ac:dyDescent="0.2">
      <c r="H244" s="2"/>
      <c r="I244" s="2"/>
    </row>
    <row r="245" spans="8:9" x14ac:dyDescent="0.2">
      <c r="H245" s="2"/>
      <c r="I245" s="2"/>
    </row>
    <row r="246" spans="8:9" x14ac:dyDescent="0.2">
      <c r="H246" s="2"/>
      <c r="I246" s="2"/>
    </row>
    <row r="247" spans="8:9" x14ac:dyDescent="0.2">
      <c r="H247" s="2"/>
      <c r="I247" s="2"/>
    </row>
    <row r="248" spans="8:9" x14ac:dyDescent="0.2">
      <c r="H248" s="2"/>
      <c r="I248" s="2"/>
    </row>
    <row r="249" spans="8:9" x14ac:dyDescent="0.2">
      <c r="H249" s="2"/>
      <c r="I249" s="2"/>
    </row>
    <row r="250" spans="8:9" x14ac:dyDescent="0.2">
      <c r="H250" s="2"/>
      <c r="I250" s="2"/>
    </row>
    <row r="251" spans="8:9" x14ac:dyDescent="0.2">
      <c r="H251" s="2"/>
      <c r="I251" s="2"/>
    </row>
    <row r="252" spans="8:9" x14ac:dyDescent="0.2">
      <c r="H252" s="2"/>
      <c r="I252" s="2"/>
    </row>
    <row r="253" spans="8:9" x14ac:dyDescent="0.2">
      <c r="H253" s="2"/>
      <c r="I253" s="2"/>
    </row>
    <row r="254" spans="8:9" x14ac:dyDescent="0.2">
      <c r="H254" s="2"/>
      <c r="I254" s="2"/>
    </row>
    <row r="255" spans="8:9" x14ac:dyDescent="0.2">
      <c r="H255" s="2"/>
      <c r="I255" s="2"/>
    </row>
    <row r="256" spans="8:9" x14ac:dyDescent="0.2">
      <c r="H256" s="2"/>
      <c r="I256" s="2"/>
    </row>
    <row r="257" spans="8:9" x14ac:dyDescent="0.2">
      <c r="H257" s="2"/>
      <c r="I257" s="2"/>
    </row>
    <row r="258" spans="8:9" x14ac:dyDescent="0.2">
      <c r="H258" s="2"/>
      <c r="I258" s="2"/>
    </row>
    <row r="259" spans="8:9" x14ac:dyDescent="0.2">
      <c r="H259" s="2"/>
      <c r="I259" s="2"/>
    </row>
    <row r="260" spans="8:9" x14ac:dyDescent="0.2">
      <c r="H260" s="2"/>
      <c r="I260" s="2"/>
    </row>
    <row r="261" spans="8:9" x14ac:dyDescent="0.2">
      <c r="H261" s="2"/>
      <c r="I261" s="2"/>
    </row>
    <row r="262" spans="8:9" x14ac:dyDescent="0.2">
      <c r="H262" s="2"/>
      <c r="I262" s="2"/>
    </row>
    <row r="263" spans="8:9" x14ac:dyDescent="0.2">
      <c r="H263" s="2"/>
      <c r="I263" s="2"/>
    </row>
    <row r="264" spans="8:9" x14ac:dyDescent="0.2">
      <c r="H264" s="2"/>
      <c r="I264" s="2"/>
    </row>
    <row r="265" spans="8:9" x14ac:dyDescent="0.2">
      <c r="H265" s="2"/>
      <c r="I265" s="2"/>
    </row>
    <row r="266" spans="8:9" x14ac:dyDescent="0.2">
      <c r="H266" s="2"/>
      <c r="I266" s="2"/>
    </row>
    <row r="267" spans="8:9" x14ac:dyDescent="0.2">
      <c r="H267" s="2"/>
      <c r="I267" s="2"/>
    </row>
    <row r="268" spans="8:9" x14ac:dyDescent="0.2">
      <c r="H268" s="2"/>
      <c r="I268" s="2"/>
    </row>
    <row r="269" spans="8:9" x14ac:dyDescent="0.2">
      <c r="H269" s="2"/>
      <c r="I269" s="2"/>
    </row>
    <row r="270" spans="8:9" x14ac:dyDescent="0.2">
      <c r="H270" s="2"/>
      <c r="I270" s="2"/>
    </row>
    <row r="271" spans="8:9" x14ac:dyDescent="0.2">
      <c r="H271" s="2"/>
      <c r="I271" s="2"/>
    </row>
    <row r="272" spans="8:9" x14ac:dyDescent="0.2">
      <c r="H272" s="2"/>
      <c r="I272" s="2"/>
    </row>
    <row r="273" spans="8:9" x14ac:dyDescent="0.2">
      <c r="H273" s="2"/>
      <c r="I273" s="2"/>
    </row>
    <row r="274" spans="8:9" x14ac:dyDescent="0.2">
      <c r="H274" s="2"/>
      <c r="I274" s="2"/>
    </row>
    <row r="275" spans="8:9" x14ac:dyDescent="0.2">
      <c r="H275" s="2"/>
      <c r="I275" s="2"/>
    </row>
    <row r="276" spans="8:9" x14ac:dyDescent="0.2">
      <c r="H276" s="2"/>
      <c r="I276" s="2"/>
    </row>
    <row r="277" spans="8:9" x14ac:dyDescent="0.2">
      <c r="H277" s="2"/>
      <c r="I277" s="2"/>
    </row>
    <row r="278" spans="8:9" x14ac:dyDescent="0.2">
      <c r="H278" s="2"/>
      <c r="I278" s="2"/>
    </row>
    <row r="279" spans="8:9" x14ac:dyDescent="0.2">
      <c r="H279" s="2"/>
      <c r="I279" s="2"/>
    </row>
    <row r="280" spans="8:9" x14ac:dyDescent="0.2">
      <c r="H280" s="2"/>
      <c r="I280" s="2"/>
    </row>
    <row r="281" spans="8:9" x14ac:dyDescent="0.2">
      <c r="H281" s="2"/>
      <c r="I281" s="2"/>
    </row>
    <row r="282" spans="8:9" x14ac:dyDescent="0.2">
      <c r="H282" s="2"/>
      <c r="I282" s="2"/>
    </row>
    <row r="283" spans="8:9" x14ac:dyDescent="0.2">
      <c r="H283" s="2"/>
      <c r="I283" s="2"/>
    </row>
    <row r="284" spans="8:9" x14ac:dyDescent="0.2">
      <c r="H284" s="2"/>
      <c r="I284" s="2"/>
    </row>
    <row r="285" spans="8:9" x14ac:dyDescent="0.2">
      <c r="H285" s="2"/>
      <c r="I285" s="2"/>
    </row>
    <row r="286" spans="8:9" x14ac:dyDescent="0.2">
      <c r="H286" s="2"/>
      <c r="I286" s="2"/>
    </row>
    <row r="287" spans="8:9" x14ac:dyDescent="0.2">
      <c r="H287" s="2"/>
      <c r="I287" s="2"/>
    </row>
    <row r="288" spans="8:9" x14ac:dyDescent="0.2">
      <c r="H288" s="2"/>
      <c r="I288" s="2"/>
    </row>
    <row r="289" spans="8:9" x14ac:dyDescent="0.2">
      <c r="H289" s="2"/>
      <c r="I289" s="2"/>
    </row>
    <row r="290" spans="8:9" x14ac:dyDescent="0.2">
      <c r="H290" s="2"/>
      <c r="I290" s="2"/>
    </row>
    <row r="291" spans="8:9" x14ac:dyDescent="0.2">
      <c r="H291" s="2"/>
      <c r="I291" s="2"/>
    </row>
    <row r="292" spans="8:9" x14ac:dyDescent="0.2">
      <c r="H292" s="2"/>
      <c r="I292" s="2"/>
    </row>
    <row r="293" spans="8:9" x14ac:dyDescent="0.2">
      <c r="H293" s="2"/>
      <c r="I293" s="2"/>
    </row>
    <row r="294" spans="8:9" x14ac:dyDescent="0.2">
      <c r="H294" s="2"/>
      <c r="I294" s="2"/>
    </row>
    <row r="295" spans="8:9" x14ac:dyDescent="0.2">
      <c r="H295" s="2"/>
      <c r="I295" s="2"/>
    </row>
    <row r="296" spans="8:9" x14ac:dyDescent="0.2">
      <c r="H296" s="2"/>
      <c r="I296" s="2"/>
    </row>
    <row r="297" spans="8:9" x14ac:dyDescent="0.2">
      <c r="H297" s="2"/>
      <c r="I297" s="2"/>
    </row>
    <row r="298" spans="8:9" x14ac:dyDescent="0.2">
      <c r="H298" s="2"/>
      <c r="I298" s="2"/>
    </row>
    <row r="299" spans="8:9" x14ac:dyDescent="0.2">
      <c r="H299" s="2"/>
      <c r="I299" s="2"/>
    </row>
    <row r="300" spans="8:9" x14ac:dyDescent="0.2">
      <c r="H300" s="2"/>
      <c r="I300" s="2"/>
    </row>
    <row r="301" spans="8:9" x14ac:dyDescent="0.2">
      <c r="H301" s="2"/>
      <c r="I301" s="2"/>
    </row>
    <row r="302" spans="8:9" x14ac:dyDescent="0.2">
      <c r="H302" s="2"/>
      <c r="I302" s="2"/>
    </row>
    <row r="303" spans="8:9" x14ac:dyDescent="0.2">
      <c r="H303" s="2"/>
      <c r="I303" s="2"/>
    </row>
    <row r="304" spans="8:9" x14ac:dyDescent="0.2">
      <c r="H304" s="2"/>
      <c r="I304" s="2"/>
    </row>
    <row r="305" spans="8:9" x14ac:dyDescent="0.2">
      <c r="H305" s="2"/>
      <c r="I305" s="2"/>
    </row>
    <row r="306" spans="8:9" x14ac:dyDescent="0.2">
      <c r="H306" s="2"/>
      <c r="I306" s="2"/>
    </row>
    <row r="307" spans="8:9" x14ac:dyDescent="0.2">
      <c r="H307" s="2"/>
      <c r="I307" s="2"/>
    </row>
    <row r="308" spans="8:9" x14ac:dyDescent="0.2">
      <c r="H308" s="2"/>
      <c r="I308" s="2"/>
    </row>
    <row r="309" spans="8:9" x14ac:dyDescent="0.2">
      <c r="H309" s="2"/>
      <c r="I309" s="2"/>
    </row>
    <row r="310" spans="8:9" x14ac:dyDescent="0.2">
      <c r="H310" s="2"/>
      <c r="I310" s="2"/>
    </row>
    <row r="311" spans="8:9" x14ac:dyDescent="0.2">
      <c r="H311" s="2"/>
      <c r="I311" s="2"/>
    </row>
    <row r="312" spans="8:9" x14ac:dyDescent="0.2">
      <c r="H312" s="2"/>
      <c r="I312" s="2"/>
    </row>
    <row r="313" spans="8:9" x14ac:dyDescent="0.2">
      <c r="H313" s="2"/>
      <c r="I313" s="2"/>
    </row>
    <row r="314" spans="8:9" x14ac:dyDescent="0.2">
      <c r="H314" s="2"/>
      <c r="I314" s="2"/>
    </row>
    <row r="315" spans="8:9" x14ac:dyDescent="0.2">
      <c r="H315" s="2"/>
      <c r="I315" s="2"/>
    </row>
    <row r="316" spans="8:9" x14ac:dyDescent="0.2">
      <c r="H316" s="2"/>
      <c r="I316" s="2"/>
    </row>
    <row r="317" spans="8:9" x14ac:dyDescent="0.2">
      <c r="H317" s="2"/>
      <c r="I317" s="2"/>
    </row>
    <row r="318" spans="8:9" x14ac:dyDescent="0.2">
      <c r="H318" s="2"/>
      <c r="I318" s="2"/>
    </row>
    <row r="319" spans="8:9" x14ac:dyDescent="0.2">
      <c r="H319" s="2"/>
      <c r="I319" s="2"/>
    </row>
    <row r="320" spans="8:9" x14ac:dyDescent="0.2">
      <c r="H320" s="2"/>
      <c r="I320" s="2"/>
    </row>
    <row r="321" spans="8:9" x14ac:dyDescent="0.2">
      <c r="H321" s="2"/>
      <c r="I321" s="2"/>
    </row>
    <row r="322" spans="8:9" x14ac:dyDescent="0.2">
      <c r="H322" s="2"/>
      <c r="I322" s="2"/>
    </row>
    <row r="323" spans="8:9" x14ac:dyDescent="0.2">
      <c r="H323" s="2"/>
      <c r="I323" s="2"/>
    </row>
    <row r="324" spans="8:9" x14ac:dyDescent="0.2">
      <c r="H324" s="2"/>
      <c r="I324" s="2"/>
    </row>
    <row r="325" spans="8:9" x14ac:dyDescent="0.2">
      <c r="H325" s="2"/>
      <c r="I325" s="2"/>
    </row>
    <row r="326" spans="8:9" x14ac:dyDescent="0.2">
      <c r="H326" s="2"/>
      <c r="I326" s="2"/>
    </row>
    <row r="327" spans="8:9" x14ac:dyDescent="0.2">
      <c r="H327" s="2"/>
      <c r="I327" s="2"/>
    </row>
    <row r="328" spans="8:9" x14ac:dyDescent="0.2">
      <c r="H328" s="2"/>
      <c r="I328" s="2"/>
    </row>
    <row r="329" spans="8:9" x14ac:dyDescent="0.2">
      <c r="H329" s="2"/>
      <c r="I329" s="2"/>
    </row>
    <row r="330" spans="8:9" x14ac:dyDescent="0.2">
      <c r="H330" s="2"/>
      <c r="I330" s="2"/>
    </row>
    <row r="331" spans="8:9" x14ac:dyDescent="0.2">
      <c r="H331" s="2"/>
      <c r="I331" s="2"/>
    </row>
    <row r="332" spans="8:9" x14ac:dyDescent="0.2">
      <c r="H332" s="2"/>
      <c r="I332" s="2"/>
    </row>
    <row r="333" spans="8:9" x14ac:dyDescent="0.2">
      <c r="H333" s="2"/>
      <c r="I333" s="2"/>
    </row>
    <row r="334" spans="8:9" x14ac:dyDescent="0.2">
      <c r="H334" s="2"/>
      <c r="I334" s="2"/>
    </row>
    <row r="335" spans="8:9" x14ac:dyDescent="0.2">
      <c r="H335" s="2"/>
      <c r="I335" s="2"/>
    </row>
    <row r="336" spans="8:9" x14ac:dyDescent="0.2">
      <c r="H336" s="2"/>
      <c r="I336" s="2"/>
    </row>
    <row r="337" spans="8:9" x14ac:dyDescent="0.2">
      <c r="H337" s="2"/>
      <c r="I337" s="2"/>
    </row>
    <row r="338" spans="8:9" x14ac:dyDescent="0.2">
      <c r="H338" s="2"/>
      <c r="I338" s="2"/>
    </row>
    <row r="339" spans="8:9" x14ac:dyDescent="0.2">
      <c r="H339" s="2"/>
      <c r="I339" s="2"/>
    </row>
    <row r="340" spans="8:9" x14ac:dyDescent="0.2">
      <c r="H340" s="2"/>
      <c r="I340" s="2"/>
    </row>
    <row r="341" spans="8:9" x14ac:dyDescent="0.2">
      <c r="H341" s="2"/>
      <c r="I341" s="2"/>
    </row>
    <row r="342" spans="8:9" x14ac:dyDescent="0.2">
      <c r="H342" s="2"/>
      <c r="I342" s="2"/>
    </row>
    <row r="343" spans="8:9" x14ac:dyDescent="0.2">
      <c r="H343" s="2"/>
      <c r="I343" s="2"/>
    </row>
    <row r="344" spans="8:9" x14ac:dyDescent="0.2">
      <c r="H344" s="2"/>
      <c r="I344" s="2"/>
    </row>
    <row r="345" spans="8:9" x14ac:dyDescent="0.2">
      <c r="H345" s="2"/>
      <c r="I345" s="2"/>
    </row>
    <row r="346" spans="8:9" x14ac:dyDescent="0.2">
      <c r="H346" s="2"/>
      <c r="I346" s="2"/>
    </row>
    <row r="347" spans="8:9" x14ac:dyDescent="0.2">
      <c r="H347" s="2"/>
      <c r="I347" s="2"/>
    </row>
    <row r="348" spans="8:9" x14ac:dyDescent="0.2">
      <c r="H348" s="2"/>
      <c r="I348" s="2"/>
    </row>
    <row r="349" spans="8:9" x14ac:dyDescent="0.2">
      <c r="H349" s="2"/>
      <c r="I349" s="2"/>
    </row>
    <row r="350" spans="8:9" x14ac:dyDescent="0.2">
      <c r="H350" s="2"/>
      <c r="I350" s="2"/>
    </row>
    <row r="351" spans="8:9" x14ac:dyDescent="0.2">
      <c r="H351" s="2"/>
      <c r="I351" s="2"/>
    </row>
    <row r="352" spans="8:9" x14ac:dyDescent="0.2">
      <c r="H352" s="2"/>
      <c r="I352" s="2"/>
    </row>
    <row r="353" spans="8:9" x14ac:dyDescent="0.2">
      <c r="H353" s="2"/>
      <c r="I353" s="2"/>
    </row>
    <row r="354" spans="8:9" x14ac:dyDescent="0.2">
      <c r="H354" s="2"/>
      <c r="I354" s="2"/>
    </row>
    <row r="355" spans="8:9" x14ac:dyDescent="0.2">
      <c r="H355" s="2"/>
      <c r="I355" s="2"/>
    </row>
    <row r="356" spans="8:9" x14ac:dyDescent="0.2">
      <c r="H356" s="2"/>
      <c r="I356" s="2"/>
    </row>
    <row r="357" spans="8:9" x14ac:dyDescent="0.2">
      <c r="H357" s="2"/>
      <c r="I357" s="2"/>
    </row>
    <row r="358" spans="8:9" x14ac:dyDescent="0.2">
      <c r="H358" s="2"/>
      <c r="I358" s="2"/>
    </row>
    <row r="359" spans="8:9" x14ac:dyDescent="0.2">
      <c r="H359" s="2"/>
      <c r="I359" s="2"/>
    </row>
    <row r="360" spans="8:9" x14ac:dyDescent="0.2">
      <c r="H360" s="2"/>
      <c r="I360" s="2"/>
    </row>
    <row r="361" spans="8:9" x14ac:dyDescent="0.2">
      <c r="H361" s="2"/>
      <c r="I361" s="2"/>
    </row>
    <row r="362" spans="8:9" x14ac:dyDescent="0.2">
      <c r="H362" s="2"/>
      <c r="I362" s="2"/>
    </row>
    <row r="363" spans="8:9" x14ac:dyDescent="0.2">
      <c r="H363" s="2"/>
      <c r="I363" s="2"/>
    </row>
    <row r="364" spans="8:9" x14ac:dyDescent="0.2">
      <c r="H364" s="2"/>
      <c r="I364" s="2"/>
    </row>
    <row r="365" spans="8:9" x14ac:dyDescent="0.2">
      <c r="H365" s="2"/>
      <c r="I365" s="2"/>
    </row>
    <row r="366" spans="8:9" x14ac:dyDescent="0.2">
      <c r="H366" s="2"/>
      <c r="I366" s="2"/>
    </row>
    <row r="367" spans="8:9" x14ac:dyDescent="0.2">
      <c r="H367" s="2"/>
      <c r="I367" s="2"/>
    </row>
    <row r="368" spans="8:9" x14ac:dyDescent="0.2">
      <c r="H368" s="2"/>
      <c r="I368" s="2"/>
    </row>
    <row r="369" spans="8:9" x14ac:dyDescent="0.2">
      <c r="H369" s="2"/>
      <c r="I369" s="2"/>
    </row>
    <row r="370" spans="8:9" x14ac:dyDescent="0.2">
      <c r="H370" s="2"/>
      <c r="I370" s="2"/>
    </row>
    <row r="371" spans="8:9" x14ac:dyDescent="0.2">
      <c r="H371" s="2"/>
      <c r="I371" s="2"/>
    </row>
    <row r="372" spans="8:9" x14ac:dyDescent="0.2">
      <c r="H372" s="2"/>
      <c r="I372" s="2"/>
    </row>
    <row r="373" spans="8:9" x14ac:dyDescent="0.2">
      <c r="H373" s="2"/>
      <c r="I373" s="2"/>
    </row>
    <row r="374" spans="8:9" x14ac:dyDescent="0.2">
      <c r="H374" s="2"/>
      <c r="I374" s="2"/>
    </row>
    <row r="375" spans="8:9" x14ac:dyDescent="0.2">
      <c r="H375" s="2"/>
      <c r="I375" s="2"/>
    </row>
    <row r="376" spans="8:9" x14ac:dyDescent="0.2">
      <c r="H376" s="2"/>
      <c r="I376" s="2"/>
    </row>
    <row r="377" spans="8:9" x14ac:dyDescent="0.2">
      <c r="H377" s="2"/>
      <c r="I377" s="2"/>
    </row>
    <row r="378" spans="8:9" x14ac:dyDescent="0.2">
      <c r="H378" s="2"/>
      <c r="I378" s="2"/>
    </row>
    <row r="379" spans="8:9" x14ac:dyDescent="0.2">
      <c r="H379" s="2"/>
      <c r="I379" s="2"/>
    </row>
    <row r="380" spans="8:9" x14ac:dyDescent="0.2">
      <c r="H380" s="2"/>
      <c r="I380" s="2"/>
    </row>
    <row r="381" spans="8:9" x14ac:dyDescent="0.2">
      <c r="H381" s="2"/>
      <c r="I381" s="2"/>
    </row>
    <row r="382" spans="8:9" x14ac:dyDescent="0.2">
      <c r="H382" s="2"/>
      <c r="I382" s="2"/>
    </row>
    <row r="383" spans="8:9" x14ac:dyDescent="0.2">
      <c r="H383" s="2"/>
      <c r="I383" s="2"/>
    </row>
    <row r="384" spans="8:9" x14ac:dyDescent="0.2">
      <c r="H384" s="2"/>
      <c r="I384" s="2"/>
    </row>
    <row r="385" spans="8:9" x14ac:dyDescent="0.2">
      <c r="H385" s="2"/>
      <c r="I385" s="2"/>
    </row>
    <row r="386" spans="8:9" x14ac:dyDescent="0.2">
      <c r="H386" s="2"/>
      <c r="I386" s="2"/>
    </row>
    <row r="387" spans="8:9" x14ac:dyDescent="0.2">
      <c r="H387" s="2"/>
      <c r="I387" s="2"/>
    </row>
    <row r="388" spans="8:9" x14ac:dyDescent="0.2">
      <c r="H388" s="2"/>
      <c r="I388" s="2"/>
    </row>
    <row r="389" spans="8:9" x14ac:dyDescent="0.2">
      <c r="H389" s="2"/>
      <c r="I389" s="2"/>
    </row>
    <row r="390" spans="8:9" x14ac:dyDescent="0.2">
      <c r="H390" s="2"/>
      <c r="I390" s="2"/>
    </row>
    <row r="391" spans="8:9" x14ac:dyDescent="0.2">
      <c r="H391" s="2"/>
      <c r="I391" s="2"/>
    </row>
    <row r="392" spans="8:9" x14ac:dyDescent="0.2">
      <c r="H392" s="2"/>
      <c r="I392" s="2"/>
    </row>
    <row r="393" spans="8:9" x14ac:dyDescent="0.2">
      <c r="H393" s="2"/>
      <c r="I393" s="2"/>
    </row>
    <row r="394" spans="8:9" x14ac:dyDescent="0.2">
      <c r="H394" s="2"/>
      <c r="I394" s="2"/>
    </row>
    <row r="395" spans="8:9" x14ac:dyDescent="0.2">
      <c r="H395" s="2"/>
      <c r="I395" s="2"/>
    </row>
    <row r="396" spans="8:9" x14ac:dyDescent="0.2">
      <c r="H396" s="2"/>
      <c r="I396" s="2"/>
    </row>
    <row r="397" spans="8:9" x14ac:dyDescent="0.2">
      <c r="H397" s="2"/>
      <c r="I397" s="2"/>
    </row>
    <row r="398" spans="8:9" x14ac:dyDescent="0.2">
      <c r="H398" s="2"/>
      <c r="I398" s="2"/>
    </row>
    <row r="399" spans="8:9" x14ac:dyDescent="0.2">
      <c r="H399" s="2"/>
      <c r="I399" s="2"/>
    </row>
    <row r="400" spans="8:9" x14ac:dyDescent="0.2">
      <c r="H400" s="2"/>
      <c r="I400" s="2"/>
    </row>
    <row r="401" spans="8:9" x14ac:dyDescent="0.2">
      <c r="H401" s="2"/>
      <c r="I401" s="2"/>
    </row>
    <row r="402" spans="8:9" x14ac:dyDescent="0.2">
      <c r="H402" s="2"/>
      <c r="I402" s="2"/>
    </row>
    <row r="403" spans="8:9" x14ac:dyDescent="0.2">
      <c r="H403" s="2"/>
      <c r="I403" s="2"/>
    </row>
    <row r="404" spans="8:9" x14ac:dyDescent="0.2">
      <c r="H404" s="2"/>
      <c r="I404" s="2"/>
    </row>
    <row r="405" spans="8:9" x14ac:dyDescent="0.2">
      <c r="H405" s="2"/>
      <c r="I405" s="2"/>
    </row>
    <row r="406" spans="8:9" x14ac:dyDescent="0.2">
      <c r="H406" s="2"/>
      <c r="I406" s="2"/>
    </row>
    <row r="407" spans="8:9" x14ac:dyDescent="0.2">
      <c r="H407" s="2"/>
      <c r="I407" s="2"/>
    </row>
    <row r="408" spans="8:9" x14ac:dyDescent="0.2">
      <c r="H408" s="2"/>
      <c r="I408" s="2"/>
    </row>
    <row r="409" spans="8:9" x14ac:dyDescent="0.2">
      <c r="H409" s="2"/>
      <c r="I409" s="2"/>
    </row>
    <row r="410" spans="8:9" x14ac:dyDescent="0.2">
      <c r="H410" s="2"/>
      <c r="I410" s="2"/>
    </row>
    <row r="411" spans="8:9" x14ac:dyDescent="0.2">
      <c r="H411" s="2"/>
      <c r="I411" s="2"/>
    </row>
    <row r="412" spans="8:9" x14ac:dyDescent="0.2">
      <c r="H412" s="2"/>
      <c r="I412" s="2"/>
    </row>
    <row r="413" spans="8:9" x14ac:dyDescent="0.2">
      <c r="H413" s="2"/>
      <c r="I413" s="2"/>
    </row>
    <row r="414" spans="8:9" x14ac:dyDescent="0.2">
      <c r="H414" s="2"/>
      <c r="I414" s="2"/>
    </row>
    <row r="415" spans="8:9" x14ac:dyDescent="0.2">
      <c r="H415" s="2"/>
      <c r="I415" s="2"/>
    </row>
    <row r="416" spans="8:9" x14ac:dyDescent="0.2">
      <c r="H416" s="2"/>
      <c r="I416" s="2"/>
    </row>
    <row r="417" spans="8:9" x14ac:dyDescent="0.2">
      <c r="H417" s="2"/>
      <c r="I417" s="2"/>
    </row>
    <row r="418" spans="8:9" x14ac:dyDescent="0.2">
      <c r="H418" s="2"/>
      <c r="I418" s="2"/>
    </row>
    <row r="419" spans="8:9" x14ac:dyDescent="0.2">
      <c r="H419" s="2"/>
      <c r="I419" s="2"/>
    </row>
    <row r="420" spans="8:9" x14ac:dyDescent="0.2">
      <c r="H420" s="2"/>
      <c r="I420" s="2"/>
    </row>
    <row r="421" spans="8:9" x14ac:dyDescent="0.2">
      <c r="H421" s="2"/>
      <c r="I421" s="2"/>
    </row>
    <row r="422" spans="8:9" x14ac:dyDescent="0.2">
      <c r="H422" s="2"/>
      <c r="I422" s="2"/>
    </row>
    <row r="423" spans="8:9" x14ac:dyDescent="0.2">
      <c r="H423" s="2"/>
      <c r="I423" s="2"/>
    </row>
    <row r="424" spans="8:9" x14ac:dyDescent="0.2">
      <c r="H424" s="2"/>
      <c r="I424" s="2"/>
    </row>
    <row r="425" spans="8:9" x14ac:dyDescent="0.2">
      <c r="H425" s="2"/>
      <c r="I425" s="2"/>
    </row>
    <row r="426" spans="8:9" x14ac:dyDescent="0.2">
      <c r="H426" s="2"/>
      <c r="I426" s="2"/>
    </row>
    <row r="427" spans="8:9" x14ac:dyDescent="0.2">
      <c r="H427" s="2"/>
      <c r="I427" s="2"/>
    </row>
    <row r="428" spans="8:9" x14ac:dyDescent="0.2">
      <c r="H428" s="2"/>
      <c r="I428" s="2"/>
    </row>
    <row r="429" spans="8:9" x14ac:dyDescent="0.2">
      <c r="H429" s="2"/>
      <c r="I429" s="2"/>
    </row>
    <row r="430" spans="8:9" x14ac:dyDescent="0.2">
      <c r="H430" s="2"/>
      <c r="I430" s="2"/>
    </row>
    <row r="431" spans="8:9" x14ac:dyDescent="0.2">
      <c r="H431" s="2"/>
      <c r="I431" s="2"/>
    </row>
    <row r="432" spans="8:9" x14ac:dyDescent="0.2">
      <c r="H432" s="2"/>
      <c r="I432" s="2"/>
    </row>
    <row r="433" spans="8:9" x14ac:dyDescent="0.2">
      <c r="H433" s="2"/>
      <c r="I433" s="2"/>
    </row>
    <row r="434" spans="8:9" x14ac:dyDescent="0.2">
      <c r="H434" s="2"/>
      <c r="I434" s="2"/>
    </row>
    <row r="435" spans="8:9" x14ac:dyDescent="0.2">
      <c r="H435" s="2"/>
      <c r="I435" s="2"/>
    </row>
    <row r="436" spans="8:9" x14ac:dyDescent="0.2">
      <c r="H436" s="2"/>
      <c r="I436" s="2"/>
    </row>
    <row r="437" spans="8:9" x14ac:dyDescent="0.2">
      <c r="H437" s="2"/>
      <c r="I437" s="2"/>
    </row>
    <row r="438" spans="8:9" x14ac:dyDescent="0.2">
      <c r="H438" s="2"/>
      <c r="I438" s="2"/>
    </row>
    <row r="439" spans="8:9" x14ac:dyDescent="0.2">
      <c r="H439" s="2"/>
      <c r="I439" s="2"/>
    </row>
    <row r="440" spans="8:9" x14ac:dyDescent="0.2">
      <c r="H440" s="2"/>
      <c r="I440" s="2"/>
    </row>
    <row r="441" spans="8:9" x14ac:dyDescent="0.2">
      <c r="H441" s="2"/>
      <c r="I441" s="2"/>
    </row>
    <row r="442" spans="8:9" x14ac:dyDescent="0.2">
      <c r="H442" s="2"/>
      <c r="I442" s="2"/>
    </row>
    <row r="443" spans="8:9" x14ac:dyDescent="0.2">
      <c r="H443" s="2"/>
      <c r="I443" s="2"/>
    </row>
    <row r="444" spans="8:9" x14ac:dyDescent="0.2">
      <c r="H444" s="2"/>
      <c r="I444" s="2"/>
    </row>
    <row r="445" spans="8:9" x14ac:dyDescent="0.2">
      <c r="H445" s="2"/>
      <c r="I445" s="2"/>
    </row>
    <row r="446" spans="8:9" x14ac:dyDescent="0.2">
      <c r="H446" s="2"/>
      <c r="I446" s="2"/>
    </row>
    <row r="447" spans="8:9" x14ac:dyDescent="0.2">
      <c r="H447" s="2"/>
      <c r="I447" s="2"/>
    </row>
    <row r="448" spans="8:9" x14ac:dyDescent="0.2">
      <c r="H448" s="2"/>
      <c r="I448" s="2"/>
    </row>
    <row r="449" spans="8:9" x14ac:dyDescent="0.2">
      <c r="H449" s="2"/>
      <c r="I449" s="2"/>
    </row>
    <row r="450" spans="8:9" x14ac:dyDescent="0.2">
      <c r="H450" s="2"/>
      <c r="I450" s="2"/>
    </row>
    <row r="451" spans="8:9" x14ac:dyDescent="0.2">
      <c r="H451" s="2"/>
      <c r="I451" s="2"/>
    </row>
    <row r="452" spans="8:9" x14ac:dyDescent="0.2">
      <c r="H452" s="2"/>
      <c r="I452" s="2"/>
    </row>
    <row r="453" spans="8:9" x14ac:dyDescent="0.2">
      <c r="H453" s="2"/>
      <c r="I453" s="2"/>
    </row>
    <row r="454" spans="8:9" x14ac:dyDescent="0.2">
      <c r="H454" s="2"/>
      <c r="I454" s="2"/>
    </row>
    <row r="455" spans="8:9" x14ac:dyDescent="0.2">
      <c r="H455" s="2"/>
      <c r="I455" s="2"/>
    </row>
    <row r="456" spans="8:9" x14ac:dyDescent="0.2">
      <c r="H456" s="2"/>
      <c r="I456" s="2"/>
    </row>
    <row r="457" spans="8:9" x14ac:dyDescent="0.2">
      <c r="H457" s="2"/>
      <c r="I457" s="2"/>
    </row>
    <row r="458" spans="8:9" x14ac:dyDescent="0.2">
      <c r="H458" s="2"/>
      <c r="I458" s="2"/>
    </row>
    <row r="459" spans="8:9" x14ac:dyDescent="0.2">
      <c r="H459" s="2"/>
      <c r="I459" s="2"/>
    </row>
    <row r="460" spans="8:9" x14ac:dyDescent="0.2">
      <c r="H460" s="2"/>
      <c r="I460" s="2"/>
    </row>
    <row r="461" spans="8:9" x14ac:dyDescent="0.2">
      <c r="H461" s="2"/>
      <c r="I461" s="2"/>
    </row>
    <row r="462" spans="8:9" x14ac:dyDescent="0.2">
      <c r="H462" s="2"/>
      <c r="I462" s="2"/>
    </row>
    <row r="463" spans="8:9" x14ac:dyDescent="0.2">
      <c r="H463" s="2"/>
      <c r="I463" s="2"/>
    </row>
    <row r="464" spans="8:9" x14ac:dyDescent="0.2">
      <c r="H464" s="2"/>
      <c r="I464" s="2"/>
    </row>
    <row r="465" spans="8:9" x14ac:dyDescent="0.2">
      <c r="H465" s="2"/>
      <c r="I465" s="2"/>
    </row>
    <row r="466" spans="8:9" x14ac:dyDescent="0.2">
      <c r="H466" s="2"/>
      <c r="I466" s="2"/>
    </row>
    <row r="467" spans="8:9" x14ac:dyDescent="0.2">
      <c r="H467" s="2"/>
      <c r="I467" s="2"/>
    </row>
    <row r="468" spans="8:9" x14ac:dyDescent="0.2">
      <c r="H468" s="2"/>
      <c r="I468" s="2"/>
    </row>
    <row r="469" spans="8:9" x14ac:dyDescent="0.2">
      <c r="H469" s="2"/>
      <c r="I469" s="2"/>
    </row>
    <row r="470" spans="8:9" x14ac:dyDescent="0.2">
      <c r="H470" s="2"/>
      <c r="I470" s="2"/>
    </row>
    <row r="471" spans="8:9" x14ac:dyDescent="0.2">
      <c r="H471" s="2"/>
      <c r="I471" s="2"/>
    </row>
    <row r="472" spans="8:9" x14ac:dyDescent="0.2">
      <c r="H472" s="2"/>
      <c r="I472" s="2"/>
    </row>
    <row r="473" spans="8:9" x14ac:dyDescent="0.2">
      <c r="H473" s="2"/>
      <c r="I473" s="2"/>
    </row>
    <row r="474" spans="8:9" x14ac:dyDescent="0.2">
      <c r="H474" s="2"/>
      <c r="I474" s="2"/>
    </row>
    <row r="475" spans="8:9" x14ac:dyDescent="0.2">
      <c r="H475" s="2"/>
      <c r="I475" s="2"/>
    </row>
    <row r="476" spans="8:9" x14ac:dyDescent="0.2">
      <c r="H476" s="2"/>
      <c r="I476" s="2"/>
    </row>
    <row r="477" spans="8:9" x14ac:dyDescent="0.2">
      <c r="H477" s="2"/>
      <c r="I477" s="2"/>
    </row>
    <row r="478" spans="8:9" x14ac:dyDescent="0.2">
      <c r="H478" s="2"/>
      <c r="I478" s="2"/>
    </row>
    <row r="479" spans="8:9" x14ac:dyDescent="0.2">
      <c r="H479" s="2"/>
      <c r="I479" s="2"/>
    </row>
    <row r="480" spans="8:9" x14ac:dyDescent="0.2">
      <c r="H480" s="2"/>
      <c r="I480" s="2"/>
    </row>
    <row r="481" spans="8:9" x14ac:dyDescent="0.2">
      <c r="H481" s="2"/>
      <c r="I481" s="2"/>
    </row>
    <row r="482" spans="8:9" x14ac:dyDescent="0.2">
      <c r="H482" s="2"/>
      <c r="I482" s="2"/>
    </row>
    <row r="483" spans="8:9" x14ac:dyDescent="0.2">
      <c r="H483" s="2"/>
      <c r="I483" s="2"/>
    </row>
    <row r="484" spans="8:9" x14ac:dyDescent="0.2">
      <c r="H484" s="2"/>
      <c r="I484" s="2"/>
    </row>
    <row r="485" spans="8:9" x14ac:dyDescent="0.2">
      <c r="H485" s="2"/>
      <c r="I485" s="2"/>
    </row>
    <row r="486" spans="8:9" x14ac:dyDescent="0.2">
      <c r="H486" s="2"/>
      <c r="I486" s="2"/>
    </row>
    <row r="487" spans="8:9" x14ac:dyDescent="0.2">
      <c r="H487" s="2"/>
      <c r="I487" s="2"/>
    </row>
    <row r="488" spans="8:9" x14ac:dyDescent="0.2">
      <c r="H488" s="2"/>
      <c r="I488" s="2"/>
    </row>
    <row r="489" spans="8:9" x14ac:dyDescent="0.2">
      <c r="H489" s="2"/>
      <c r="I489" s="2"/>
    </row>
    <row r="490" spans="8:9" x14ac:dyDescent="0.2">
      <c r="H490" s="2"/>
      <c r="I490" s="2"/>
    </row>
    <row r="491" spans="8:9" x14ac:dyDescent="0.2">
      <c r="H491" s="2"/>
      <c r="I491" s="2"/>
    </row>
    <row r="492" spans="8:9" x14ac:dyDescent="0.2">
      <c r="H492" s="2"/>
      <c r="I492" s="2"/>
    </row>
    <row r="493" spans="8:9" x14ac:dyDescent="0.2">
      <c r="H493" s="2"/>
      <c r="I493" s="2"/>
    </row>
    <row r="494" spans="8:9" x14ac:dyDescent="0.2">
      <c r="H494" s="2"/>
      <c r="I494" s="2"/>
    </row>
    <row r="495" spans="8:9" x14ac:dyDescent="0.2">
      <c r="H495" s="2"/>
      <c r="I495" s="2"/>
    </row>
    <row r="496" spans="8:9" x14ac:dyDescent="0.2">
      <c r="H496" s="2"/>
      <c r="I496" s="2"/>
    </row>
    <row r="497" spans="8:9" x14ac:dyDescent="0.2">
      <c r="H497" s="2"/>
      <c r="I497" s="2"/>
    </row>
    <row r="498" spans="8:9" x14ac:dyDescent="0.2">
      <c r="H498" s="2"/>
      <c r="I498" s="2"/>
    </row>
    <row r="499" spans="8:9" x14ac:dyDescent="0.2">
      <c r="H499" s="2"/>
      <c r="I499" s="2"/>
    </row>
    <row r="500" spans="8:9" x14ac:dyDescent="0.2">
      <c r="H500" s="2"/>
      <c r="I500" s="2"/>
    </row>
    <row r="501" spans="8:9" x14ac:dyDescent="0.2">
      <c r="H501" s="2"/>
      <c r="I501" s="2"/>
    </row>
    <row r="502" spans="8:9" x14ac:dyDescent="0.2">
      <c r="H502" s="2"/>
      <c r="I502" s="2"/>
    </row>
    <row r="503" spans="8:9" x14ac:dyDescent="0.2">
      <c r="H503" s="2"/>
      <c r="I503" s="2"/>
    </row>
    <row r="504" spans="8:9" x14ac:dyDescent="0.2">
      <c r="H504" s="2"/>
      <c r="I504" s="2"/>
    </row>
    <row r="505" spans="8:9" x14ac:dyDescent="0.2">
      <c r="H505" s="2"/>
      <c r="I505" s="2"/>
    </row>
    <row r="506" spans="8:9" x14ac:dyDescent="0.2">
      <c r="H506" s="2"/>
      <c r="I506" s="2"/>
    </row>
    <row r="507" spans="8:9" x14ac:dyDescent="0.2">
      <c r="H507" s="2"/>
      <c r="I507" s="2"/>
    </row>
    <row r="508" spans="8:9" x14ac:dyDescent="0.2">
      <c r="H508" s="2"/>
      <c r="I508" s="2"/>
    </row>
    <row r="509" spans="8:9" x14ac:dyDescent="0.2">
      <c r="H509" s="2"/>
      <c r="I509" s="2"/>
    </row>
    <row r="510" spans="8:9" x14ac:dyDescent="0.2">
      <c r="H510" s="2"/>
      <c r="I510" s="2"/>
    </row>
    <row r="511" spans="8:9" x14ac:dyDescent="0.2">
      <c r="H511" s="2"/>
      <c r="I511" s="2"/>
    </row>
    <row r="512" spans="8:9" x14ac:dyDescent="0.2">
      <c r="H512" s="2"/>
      <c r="I512" s="2"/>
    </row>
    <row r="513" spans="8:9" x14ac:dyDescent="0.2">
      <c r="H513" s="2"/>
      <c r="I513" s="2"/>
    </row>
    <row r="514" spans="8:9" x14ac:dyDescent="0.2">
      <c r="H514" s="2"/>
      <c r="I514" s="2"/>
    </row>
    <row r="515" spans="8:9" x14ac:dyDescent="0.2">
      <c r="H515" s="2"/>
      <c r="I515" s="2"/>
    </row>
    <row r="516" spans="8:9" x14ac:dyDescent="0.2">
      <c r="H516" s="2"/>
      <c r="I516" s="2"/>
    </row>
    <row r="517" spans="8:9" x14ac:dyDescent="0.2">
      <c r="H517" s="2"/>
      <c r="I517" s="2"/>
    </row>
    <row r="518" spans="8:9" x14ac:dyDescent="0.2">
      <c r="H518" s="2"/>
      <c r="I518" s="2"/>
    </row>
    <row r="519" spans="8:9" x14ac:dyDescent="0.2">
      <c r="H519" s="2"/>
      <c r="I519" s="2"/>
    </row>
    <row r="520" spans="8:9" x14ac:dyDescent="0.2">
      <c r="H520" s="2"/>
      <c r="I520" s="2"/>
    </row>
    <row r="521" spans="8:9" x14ac:dyDescent="0.2">
      <c r="H521" s="2"/>
      <c r="I521" s="2"/>
    </row>
    <row r="522" spans="8:9" x14ac:dyDescent="0.2">
      <c r="H522" s="2"/>
      <c r="I522" s="2"/>
    </row>
    <row r="523" spans="8:9" x14ac:dyDescent="0.2">
      <c r="H523" s="2"/>
      <c r="I523" s="2"/>
    </row>
    <row r="524" spans="8:9" x14ac:dyDescent="0.2">
      <c r="H524" s="2"/>
      <c r="I524" s="2"/>
    </row>
    <row r="525" spans="8:9" x14ac:dyDescent="0.2">
      <c r="H525" s="2"/>
      <c r="I525" s="2"/>
    </row>
    <row r="526" spans="8:9" x14ac:dyDescent="0.2">
      <c r="H526" s="2"/>
      <c r="I526" s="2"/>
    </row>
    <row r="527" spans="8:9" x14ac:dyDescent="0.2">
      <c r="H527" s="2"/>
      <c r="I527" s="2"/>
    </row>
    <row r="528" spans="8:9" x14ac:dyDescent="0.2">
      <c r="H528" s="2"/>
      <c r="I528" s="2"/>
    </row>
    <row r="529" spans="8:9" x14ac:dyDescent="0.2">
      <c r="H529" s="2"/>
      <c r="I529" s="2"/>
    </row>
    <row r="530" spans="8:9" x14ac:dyDescent="0.2">
      <c r="H530" s="2"/>
      <c r="I530" s="2"/>
    </row>
    <row r="531" spans="8:9" x14ac:dyDescent="0.2">
      <c r="H531" s="2"/>
      <c r="I531" s="2"/>
    </row>
    <row r="532" spans="8:9" x14ac:dyDescent="0.2">
      <c r="H532" s="2"/>
      <c r="I532" s="2"/>
    </row>
    <row r="533" spans="8:9" x14ac:dyDescent="0.2">
      <c r="H533" s="2"/>
      <c r="I533" s="2"/>
    </row>
    <row r="534" spans="8:9" x14ac:dyDescent="0.2">
      <c r="H534" s="2"/>
      <c r="I534" s="2"/>
    </row>
    <row r="535" spans="8:9" x14ac:dyDescent="0.2">
      <c r="H535" s="2"/>
      <c r="I535" s="2"/>
    </row>
    <row r="536" spans="8:9" x14ac:dyDescent="0.2">
      <c r="H536" s="2"/>
      <c r="I536" s="2"/>
    </row>
    <row r="537" spans="8:9" x14ac:dyDescent="0.2">
      <c r="H537" s="2"/>
      <c r="I537" s="2"/>
    </row>
    <row r="538" spans="8:9" x14ac:dyDescent="0.2">
      <c r="H538" s="2"/>
      <c r="I538" s="2"/>
    </row>
    <row r="539" spans="8:9" x14ac:dyDescent="0.2">
      <c r="H539" s="2"/>
      <c r="I539" s="2"/>
    </row>
    <row r="540" spans="8:9" x14ac:dyDescent="0.2">
      <c r="H540" s="2"/>
      <c r="I540" s="2"/>
    </row>
    <row r="541" spans="8:9" x14ac:dyDescent="0.2">
      <c r="H541" s="2"/>
      <c r="I541" s="2"/>
    </row>
    <row r="542" spans="8:9" x14ac:dyDescent="0.2">
      <c r="H542" s="2"/>
      <c r="I542" s="2"/>
    </row>
    <row r="543" spans="8:9" x14ac:dyDescent="0.2">
      <c r="H543" s="2"/>
      <c r="I543" s="2"/>
    </row>
    <row r="544" spans="8:9" x14ac:dyDescent="0.2">
      <c r="H544" s="2"/>
      <c r="I544" s="2"/>
    </row>
    <row r="545" spans="8:9" x14ac:dyDescent="0.2">
      <c r="H545" s="2"/>
      <c r="I545" s="2"/>
    </row>
    <row r="546" spans="8:9" x14ac:dyDescent="0.2">
      <c r="H546" s="2"/>
      <c r="I546" s="2"/>
    </row>
    <row r="547" spans="8:9" x14ac:dyDescent="0.2">
      <c r="H547" s="2"/>
      <c r="I547" s="2"/>
    </row>
    <row r="548" spans="8:9" x14ac:dyDescent="0.2">
      <c r="H548" s="2"/>
      <c r="I548" s="2"/>
    </row>
    <row r="549" spans="8:9" x14ac:dyDescent="0.2">
      <c r="H549" s="2"/>
      <c r="I549" s="2"/>
    </row>
    <row r="550" spans="8:9" x14ac:dyDescent="0.2">
      <c r="H550" s="2"/>
      <c r="I550" s="2"/>
    </row>
    <row r="551" spans="8:9" x14ac:dyDescent="0.2">
      <c r="H551" s="2"/>
      <c r="I551" s="2"/>
    </row>
    <row r="552" spans="8:9" x14ac:dyDescent="0.2">
      <c r="H552" s="2"/>
      <c r="I552" s="2"/>
    </row>
    <row r="553" spans="8:9" x14ac:dyDescent="0.2">
      <c r="H553" s="2"/>
      <c r="I553" s="2"/>
    </row>
    <row r="554" spans="8:9" x14ac:dyDescent="0.2">
      <c r="H554" s="2"/>
      <c r="I554" s="2"/>
    </row>
    <row r="555" spans="8:9" x14ac:dyDescent="0.2">
      <c r="H555" s="2"/>
      <c r="I555" s="2"/>
    </row>
    <row r="556" spans="8:9" x14ac:dyDescent="0.2">
      <c r="H556" s="2"/>
      <c r="I556" s="2"/>
    </row>
    <row r="557" spans="8:9" x14ac:dyDescent="0.2">
      <c r="H557" s="2"/>
      <c r="I557" s="2"/>
    </row>
    <row r="558" spans="8:9" x14ac:dyDescent="0.2">
      <c r="H558" s="2"/>
      <c r="I558" s="2"/>
    </row>
    <row r="559" spans="8:9" x14ac:dyDescent="0.2">
      <c r="H559" s="2"/>
      <c r="I559" s="2"/>
    </row>
    <row r="560" spans="8:9" x14ac:dyDescent="0.2">
      <c r="H560" s="2"/>
      <c r="I560" s="2"/>
    </row>
    <row r="561" spans="8:9" x14ac:dyDescent="0.2">
      <c r="H561" s="2"/>
      <c r="I561" s="2"/>
    </row>
    <row r="562" spans="8:9" x14ac:dyDescent="0.2">
      <c r="H562" s="2"/>
      <c r="I562" s="2"/>
    </row>
    <row r="563" spans="8:9" x14ac:dyDescent="0.2">
      <c r="H563" s="2"/>
      <c r="I563" s="2"/>
    </row>
    <row r="564" spans="8:9" x14ac:dyDescent="0.2">
      <c r="H564" s="2"/>
      <c r="I564" s="2"/>
    </row>
    <row r="565" spans="8:9" x14ac:dyDescent="0.2">
      <c r="H565" s="2"/>
      <c r="I565" s="2"/>
    </row>
    <row r="566" spans="8:9" x14ac:dyDescent="0.2">
      <c r="H566" s="2"/>
      <c r="I566" s="2"/>
    </row>
    <row r="567" spans="8:9" x14ac:dyDescent="0.2">
      <c r="H567" s="2"/>
      <c r="I567" s="2"/>
    </row>
    <row r="568" spans="8:9" x14ac:dyDescent="0.2">
      <c r="H568" s="2"/>
      <c r="I568" s="2"/>
    </row>
    <row r="569" spans="8:9" x14ac:dyDescent="0.2">
      <c r="H569" s="2"/>
      <c r="I569" s="2"/>
    </row>
    <row r="570" spans="8:9" x14ac:dyDescent="0.2">
      <c r="H570" s="2"/>
      <c r="I570" s="2"/>
    </row>
    <row r="571" spans="8:9" x14ac:dyDescent="0.2">
      <c r="H571" s="2"/>
      <c r="I571" s="2"/>
    </row>
    <row r="572" spans="8:9" x14ac:dyDescent="0.2">
      <c r="H572" s="2"/>
      <c r="I572" s="2"/>
    </row>
    <row r="573" spans="8:9" x14ac:dyDescent="0.2">
      <c r="H573" s="2"/>
      <c r="I573" s="2"/>
    </row>
    <row r="574" spans="8:9" x14ac:dyDescent="0.2">
      <c r="H574" s="2"/>
      <c r="I574" s="2"/>
    </row>
    <row r="575" spans="8:9" x14ac:dyDescent="0.2">
      <c r="H575" s="2"/>
      <c r="I575" s="2"/>
    </row>
    <row r="576" spans="8:9" x14ac:dyDescent="0.2">
      <c r="H576" s="2"/>
      <c r="I576" s="2"/>
    </row>
    <row r="577" spans="8:9" x14ac:dyDescent="0.2">
      <c r="H577" s="2"/>
      <c r="I577" s="2"/>
    </row>
    <row r="578" spans="8:9" x14ac:dyDescent="0.2">
      <c r="H578" s="2"/>
      <c r="I578" s="2"/>
    </row>
    <row r="579" spans="8:9" x14ac:dyDescent="0.2">
      <c r="H579" s="2"/>
      <c r="I579" s="2"/>
    </row>
    <row r="580" spans="8:9" x14ac:dyDescent="0.2">
      <c r="H580" s="2"/>
      <c r="I580" s="2"/>
    </row>
    <row r="581" spans="8:9" x14ac:dyDescent="0.2">
      <c r="H581" s="2"/>
      <c r="I581" s="2"/>
    </row>
    <row r="582" spans="8:9" x14ac:dyDescent="0.2">
      <c r="H582" s="2"/>
      <c r="I582" s="2"/>
    </row>
    <row r="583" spans="8:9" x14ac:dyDescent="0.2">
      <c r="H583" s="2"/>
      <c r="I583" s="2"/>
    </row>
    <row r="584" spans="8:9" x14ac:dyDescent="0.2">
      <c r="H584" s="2"/>
      <c r="I584" s="2"/>
    </row>
    <row r="585" spans="8:9" x14ac:dyDescent="0.2">
      <c r="H585" s="2"/>
      <c r="I585" s="2"/>
    </row>
    <row r="586" spans="8:9" x14ac:dyDescent="0.2">
      <c r="H586" s="2"/>
      <c r="I586" s="2"/>
    </row>
    <row r="587" spans="8:9" x14ac:dyDescent="0.2">
      <c r="H587" s="2"/>
      <c r="I587" s="2"/>
    </row>
    <row r="588" spans="8:9" x14ac:dyDescent="0.2">
      <c r="H588" s="2"/>
      <c r="I588" s="2"/>
    </row>
    <row r="589" spans="8:9" x14ac:dyDescent="0.2">
      <c r="H589" s="2"/>
      <c r="I589" s="2"/>
    </row>
    <row r="590" spans="8:9" x14ac:dyDescent="0.2">
      <c r="H590" s="2"/>
      <c r="I590" s="2"/>
    </row>
    <row r="591" spans="8:9" x14ac:dyDescent="0.2">
      <c r="H591" s="2"/>
      <c r="I591" s="2"/>
    </row>
    <row r="592" spans="8:9" x14ac:dyDescent="0.2">
      <c r="H592" s="2"/>
      <c r="I592" s="2"/>
    </row>
    <row r="593" spans="8:9" x14ac:dyDescent="0.2">
      <c r="H593" s="2"/>
      <c r="I593" s="2"/>
    </row>
    <row r="594" spans="8:9" x14ac:dyDescent="0.2">
      <c r="H594" s="2"/>
      <c r="I594" s="2"/>
    </row>
    <row r="595" spans="8:9" x14ac:dyDescent="0.2">
      <c r="H595" s="2"/>
      <c r="I595" s="2"/>
    </row>
    <row r="596" spans="8:9" x14ac:dyDescent="0.2">
      <c r="H596" s="2"/>
      <c r="I596" s="2"/>
    </row>
    <row r="597" spans="8:9" x14ac:dyDescent="0.2">
      <c r="H597" s="2"/>
      <c r="I597" s="2"/>
    </row>
    <row r="598" spans="8:9" x14ac:dyDescent="0.2">
      <c r="H598" s="2"/>
      <c r="I598" s="2"/>
    </row>
    <row r="599" spans="8:9" x14ac:dyDescent="0.2">
      <c r="H599" s="2"/>
      <c r="I599" s="2"/>
    </row>
    <row r="600" spans="8:9" x14ac:dyDescent="0.2">
      <c r="H600" s="2"/>
      <c r="I600" s="2"/>
    </row>
    <row r="601" spans="8:9" x14ac:dyDescent="0.2">
      <c r="H601" s="2"/>
      <c r="I601" s="2"/>
    </row>
    <row r="602" spans="8:9" x14ac:dyDescent="0.2">
      <c r="H602" s="2"/>
      <c r="I602" s="2"/>
    </row>
    <row r="603" spans="8:9" x14ac:dyDescent="0.2">
      <c r="H603" s="2"/>
      <c r="I603" s="2"/>
    </row>
    <row r="604" spans="8:9" x14ac:dyDescent="0.2">
      <c r="H604" s="2"/>
      <c r="I604" s="2"/>
    </row>
    <row r="605" spans="8:9" x14ac:dyDescent="0.2">
      <c r="H605" s="2"/>
      <c r="I605" s="2"/>
    </row>
    <row r="606" spans="8:9" x14ac:dyDescent="0.2">
      <c r="H606" s="2"/>
      <c r="I606" s="2"/>
    </row>
    <row r="607" spans="8:9" x14ac:dyDescent="0.2">
      <c r="H607" s="2"/>
      <c r="I607" s="2"/>
    </row>
    <row r="608" spans="8:9" x14ac:dyDescent="0.2">
      <c r="H608" s="2"/>
      <c r="I608" s="2"/>
    </row>
    <row r="609" spans="8:9" x14ac:dyDescent="0.2">
      <c r="H609" s="2"/>
      <c r="I609" s="2"/>
    </row>
    <row r="610" spans="8:9" x14ac:dyDescent="0.2">
      <c r="H610" s="2"/>
      <c r="I610" s="2"/>
    </row>
    <row r="611" spans="8:9" x14ac:dyDescent="0.2">
      <c r="H611" s="2"/>
      <c r="I611" s="2"/>
    </row>
    <row r="612" spans="8:9" x14ac:dyDescent="0.2">
      <c r="H612" s="2"/>
      <c r="I612" s="2"/>
    </row>
    <row r="613" spans="8:9" x14ac:dyDescent="0.2">
      <c r="H613" s="2"/>
      <c r="I613" s="2"/>
    </row>
    <row r="614" spans="8:9" x14ac:dyDescent="0.2">
      <c r="H614" s="2"/>
      <c r="I614" s="2"/>
    </row>
    <row r="615" spans="8:9" x14ac:dyDescent="0.2">
      <c r="H615" s="2"/>
      <c r="I615" s="2"/>
    </row>
    <row r="616" spans="8:9" x14ac:dyDescent="0.2">
      <c r="H616" s="2"/>
      <c r="I616" s="2"/>
    </row>
    <row r="617" spans="8:9" x14ac:dyDescent="0.2">
      <c r="H617" s="2"/>
      <c r="I617" s="2"/>
    </row>
    <row r="618" spans="8:9" x14ac:dyDescent="0.2">
      <c r="H618" s="2"/>
      <c r="I618" s="2"/>
    </row>
    <row r="619" spans="8:9" x14ac:dyDescent="0.2">
      <c r="H619" s="2"/>
      <c r="I619" s="2"/>
    </row>
    <row r="620" spans="8:9" x14ac:dyDescent="0.2">
      <c r="H620" s="2"/>
      <c r="I620" s="2"/>
    </row>
    <row r="621" spans="8:9" x14ac:dyDescent="0.2">
      <c r="H621" s="2"/>
      <c r="I621" s="2"/>
    </row>
    <row r="622" spans="8:9" x14ac:dyDescent="0.2">
      <c r="H622" s="2"/>
      <c r="I622" s="2"/>
    </row>
    <row r="623" spans="8:9" x14ac:dyDescent="0.2">
      <c r="H623" s="2"/>
      <c r="I623" s="2"/>
    </row>
    <row r="624" spans="8:9" x14ac:dyDescent="0.2">
      <c r="H624" s="2"/>
      <c r="I624" s="2"/>
    </row>
    <row r="625" spans="8:9" x14ac:dyDescent="0.2">
      <c r="H625" s="2"/>
      <c r="I625" s="2"/>
    </row>
    <row r="626" spans="8:9" x14ac:dyDescent="0.2">
      <c r="H626" s="2"/>
      <c r="I626" s="2"/>
    </row>
    <row r="627" spans="8:9" x14ac:dyDescent="0.2">
      <c r="H627" s="2"/>
      <c r="I627" s="2"/>
    </row>
    <row r="628" spans="8:9" x14ac:dyDescent="0.2">
      <c r="H628" s="2"/>
      <c r="I628" s="2"/>
    </row>
    <row r="629" spans="8:9" x14ac:dyDescent="0.2">
      <c r="H629" s="2"/>
      <c r="I629" s="2"/>
    </row>
    <row r="630" spans="8:9" x14ac:dyDescent="0.2">
      <c r="H630" s="2"/>
      <c r="I630" s="2"/>
    </row>
    <row r="631" spans="8:9" x14ac:dyDescent="0.2">
      <c r="H631" s="2"/>
      <c r="I631" s="2"/>
    </row>
    <row r="632" spans="8:9" x14ac:dyDescent="0.2">
      <c r="H632" s="2"/>
      <c r="I632" s="2"/>
    </row>
    <row r="633" spans="8:9" x14ac:dyDescent="0.2">
      <c r="H633" s="2"/>
      <c r="I633" s="2"/>
    </row>
    <row r="634" spans="8:9" x14ac:dyDescent="0.2">
      <c r="H634" s="2"/>
      <c r="I634" s="2"/>
    </row>
    <row r="635" spans="8:9" x14ac:dyDescent="0.2">
      <c r="H635" s="2"/>
      <c r="I635" s="2"/>
    </row>
    <row r="636" spans="8:9" x14ac:dyDescent="0.2">
      <c r="H636" s="2"/>
      <c r="I636" s="2"/>
    </row>
    <row r="637" spans="8:9" x14ac:dyDescent="0.2">
      <c r="H637" s="2"/>
      <c r="I637" s="2"/>
    </row>
    <row r="638" spans="8:9" x14ac:dyDescent="0.2">
      <c r="H638" s="2"/>
      <c r="I638" s="2"/>
    </row>
    <row r="639" spans="8:9" x14ac:dyDescent="0.2">
      <c r="H639" s="2"/>
      <c r="I639" s="2"/>
    </row>
    <row r="640" spans="8:9" x14ac:dyDescent="0.2">
      <c r="H640" s="2"/>
      <c r="I640" s="2"/>
    </row>
    <row r="641" spans="8:9" x14ac:dyDescent="0.2">
      <c r="H641" s="2"/>
      <c r="I641" s="2"/>
    </row>
    <row r="642" spans="8:9" x14ac:dyDescent="0.2">
      <c r="H642" s="2"/>
      <c r="I642" s="2"/>
    </row>
    <row r="643" spans="8:9" x14ac:dyDescent="0.2">
      <c r="H643" s="2"/>
      <c r="I643" s="2"/>
    </row>
    <row r="644" spans="8:9" x14ac:dyDescent="0.2">
      <c r="H644" s="2"/>
      <c r="I644" s="2"/>
    </row>
    <row r="645" spans="8:9" x14ac:dyDescent="0.2">
      <c r="H645" s="2"/>
      <c r="I645" s="2"/>
    </row>
    <row r="646" spans="8:9" x14ac:dyDescent="0.2">
      <c r="H646" s="2"/>
      <c r="I646" s="2"/>
    </row>
    <row r="647" spans="8:9" x14ac:dyDescent="0.2">
      <c r="H647" s="2"/>
      <c r="I647" s="2"/>
    </row>
    <row r="648" spans="8:9" x14ac:dyDescent="0.2">
      <c r="H648" s="2"/>
      <c r="I648" s="2"/>
    </row>
    <row r="649" spans="8:9" x14ac:dyDescent="0.2">
      <c r="H649" s="2"/>
      <c r="I649" s="2"/>
    </row>
    <row r="650" spans="8:9" x14ac:dyDescent="0.2">
      <c r="H650" s="2"/>
      <c r="I650" s="2"/>
    </row>
    <row r="651" spans="8:9" x14ac:dyDescent="0.2">
      <c r="H651" s="2"/>
      <c r="I651" s="2"/>
    </row>
    <row r="652" spans="8:9" x14ac:dyDescent="0.2">
      <c r="H652" s="2"/>
      <c r="I652" s="2"/>
    </row>
    <row r="653" spans="8:9" x14ac:dyDescent="0.2">
      <c r="H653" s="2"/>
      <c r="I653" s="2"/>
    </row>
    <row r="654" spans="8:9" x14ac:dyDescent="0.2">
      <c r="H654" s="2"/>
      <c r="I654" s="2"/>
    </row>
    <row r="655" spans="8:9" x14ac:dyDescent="0.2">
      <c r="H655" s="2"/>
      <c r="I655" s="2"/>
    </row>
    <row r="656" spans="8:9" x14ac:dyDescent="0.2">
      <c r="H656" s="2"/>
      <c r="I656" s="2"/>
    </row>
    <row r="657" spans="8:9" x14ac:dyDescent="0.2">
      <c r="H657" s="2"/>
      <c r="I657" s="2"/>
    </row>
    <row r="658" spans="8:9" x14ac:dyDescent="0.2">
      <c r="H658" s="2"/>
      <c r="I658" s="2"/>
    </row>
    <row r="659" spans="8:9" x14ac:dyDescent="0.2">
      <c r="H659" s="2"/>
      <c r="I659" s="2"/>
    </row>
    <row r="660" spans="8:9" x14ac:dyDescent="0.2">
      <c r="H660" s="2"/>
      <c r="I660" s="2"/>
    </row>
    <row r="661" spans="8:9" x14ac:dyDescent="0.2">
      <c r="H661" s="2"/>
      <c r="I661" s="2"/>
    </row>
    <row r="662" spans="8:9" x14ac:dyDescent="0.2">
      <c r="H662" s="2"/>
      <c r="I662" s="2"/>
    </row>
    <row r="663" spans="8:9" x14ac:dyDescent="0.2">
      <c r="H663" s="2"/>
      <c r="I663" s="2"/>
    </row>
    <row r="664" spans="8:9" x14ac:dyDescent="0.2">
      <c r="H664" s="2"/>
      <c r="I664" s="2"/>
    </row>
    <row r="665" spans="8:9" x14ac:dyDescent="0.2">
      <c r="H665" s="2"/>
      <c r="I665" s="2"/>
    </row>
    <row r="666" spans="8:9" x14ac:dyDescent="0.2">
      <c r="H666" s="2"/>
      <c r="I666" s="2"/>
    </row>
    <row r="667" spans="8:9" x14ac:dyDescent="0.2">
      <c r="H667" s="2"/>
      <c r="I667" s="2"/>
    </row>
    <row r="668" spans="8:9" x14ac:dyDescent="0.2">
      <c r="H668" s="2"/>
      <c r="I668" s="2"/>
    </row>
    <row r="669" spans="8:9" x14ac:dyDescent="0.2">
      <c r="H669" s="2"/>
      <c r="I669" s="2"/>
    </row>
    <row r="670" spans="8:9" x14ac:dyDescent="0.2">
      <c r="H670" s="2"/>
      <c r="I670" s="2"/>
    </row>
    <row r="671" spans="8:9" x14ac:dyDescent="0.2">
      <c r="H671" s="2"/>
      <c r="I671" s="2"/>
    </row>
    <row r="672" spans="8:9" x14ac:dyDescent="0.2">
      <c r="H672" s="2"/>
      <c r="I672" s="2"/>
    </row>
    <row r="673" spans="8:9" x14ac:dyDescent="0.2">
      <c r="H673" s="2"/>
      <c r="I673" s="2"/>
    </row>
    <row r="674" spans="8:9" x14ac:dyDescent="0.2">
      <c r="H674" s="2"/>
      <c r="I674" s="2"/>
    </row>
    <row r="675" spans="8:9" x14ac:dyDescent="0.2">
      <c r="H675" s="2"/>
      <c r="I675" s="2"/>
    </row>
    <row r="676" spans="8:9" x14ac:dyDescent="0.2">
      <c r="H676" s="2"/>
      <c r="I676" s="2"/>
    </row>
    <row r="677" spans="8:9" x14ac:dyDescent="0.2">
      <c r="H677" s="2"/>
      <c r="I677" s="2"/>
    </row>
    <row r="678" spans="8:9" x14ac:dyDescent="0.2">
      <c r="H678" s="2"/>
      <c r="I678" s="2"/>
    </row>
    <row r="679" spans="8:9" x14ac:dyDescent="0.2">
      <c r="H679" s="2"/>
      <c r="I679" s="2"/>
    </row>
    <row r="680" spans="8:9" x14ac:dyDescent="0.2">
      <c r="H680" s="2"/>
      <c r="I680" s="2"/>
    </row>
    <row r="681" spans="8:9" x14ac:dyDescent="0.2">
      <c r="H681" s="2"/>
      <c r="I681" s="2"/>
    </row>
    <row r="682" spans="8:9" x14ac:dyDescent="0.2">
      <c r="H682" s="2"/>
      <c r="I682" s="2"/>
    </row>
    <row r="683" spans="8:9" x14ac:dyDescent="0.2">
      <c r="H683" s="2"/>
      <c r="I683" s="2"/>
    </row>
    <row r="684" spans="8:9" x14ac:dyDescent="0.2">
      <c r="H684" s="2"/>
      <c r="I684" s="2"/>
    </row>
    <row r="685" spans="8:9" x14ac:dyDescent="0.2">
      <c r="H685" s="2"/>
      <c r="I685" s="2"/>
    </row>
    <row r="686" spans="8:9" x14ac:dyDescent="0.2">
      <c r="H686" s="2"/>
      <c r="I686" s="2"/>
    </row>
    <row r="687" spans="8:9" x14ac:dyDescent="0.2">
      <c r="H687" s="2"/>
      <c r="I687" s="2"/>
    </row>
    <row r="688" spans="8:9" x14ac:dyDescent="0.2">
      <c r="H688" s="2"/>
      <c r="I688" s="2"/>
    </row>
    <row r="689" spans="8:9" x14ac:dyDescent="0.2">
      <c r="H689" s="2"/>
      <c r="I689" s="2"/>
    </row>
    <row r="690" spans="8:9" x14ac:dyDescent="0.2">
      <c r="H690" s="2"/>
      <c r="I690" s="2"/>
    </row>
    <row r="691" spans="8:9" x14ac:dyDescent="0.2">
      <c r="H691" s="2"/>
      <c r="I691" s="2"/>
    </row>
    <row r="692" spans="8:9" x14ac:dyDescent="0.2">
      <c r="H692" s="2"/>
      <c r="I692" s="2"/>
    </row>
    <row r="693" spans="8:9" x14ac:dyDescent="0.2">
      <c r="H693" s="2"/>
      <c r="I693" s="2"/>
    </row>
    <row r="694" spans="8:9" x14ac:dyDescent="0.2">
      <c r="H694" s="2"/>
      <c r="I694" s="2"/>
    </row>
    <row r="695" spans="8:9" x14ac:dyDescent="0.2">
      <c r="H695" s="2"/>
      <c r="I695" s="2"/>
    </row>
    <row r="696" spans="8:9" x14ac:dyDescent="0.2">
      <c r="H696" s="2"/>
      <c r="I696" s="2"/>
    </row>
    <row r="697" spans="8:9" x14ac:dyDescent="0.2">
      <c r="H697" s="2"/>
      <c r="I697" s="2"/>
    </row>
    <row r="698" spans="8:9" x14ac:dyDescent="0.2">
      <c r="H698" s="2"/>
      <c r="I698" s="2"/>
    </row>
    <row r="699" spans="8:9" x14ac:dyDescent="0.2">
      <c r="H699" s="2"/>
      <c r="I699" s="2"/>
    </row>
    <row r="700" spans="8:9" x14ac:dyDescent="0.2">
      <c r="H700" s="2"/>
      <c r="I700" s="2"/>
    </row>
    <row r="701" spans="8:9" x14ac:dyDescent="0.2">
      <c r="H701" s="2"/>
      <c r="I701" s="2"/>
    </row>
    <row r="702" spans="8:9" x14ac:dyDescent="0.2">
      <c r="H702" s="2"/>
      <c r="I702" s="2"/>
    </row>
    <row r="703" spans="8:9" x14ac:dyDescent="0.2">
      <c r="H703" s="2"/>
      <c r="I703" s="2"/>
    </row>
    <row r="704" spans="8:9" x14ac:dyDescent="0.2">
      <c r="H704" s="2"/>
      <c r="I704" s="2"/>
    </row>
    <row r="705" spans="8:9" x14ac:dyDescent="0.2">
      <c r="H705" s="2"/>
      <c r="I705" s="2"/>
    </row>
    <row r="706" spans="8:9" x14ac:dyDescent="0.2">
      <c r="H706" s="2"/>
      <c r="I706" s="2"/>
    </row>
    <row r="707" spans="8:9" x14ac:dyDescent="0.2">
      <c r="H707" s="2"/>
      <c r="I707" s="2"/>
    </row>
    <row r="708" spans="8:9" x14ac:dyDescent="0.2">
      <c r="H708" s="2"/>
      <c r="I708" s="2"/>
    </row>
    <row r="709" spans="8:9" x14ac:dyDescent="0.2">
      <c r="H709" s="2"/>
      <c r="I709" s="2"/>
    </row>
    <row r="710" spans="8:9" x14ac:dyDescent="0.2">
      <c r="H710" s="2"/>
      <c r="I710" s="2"/>
    </row>
    <row r="711" spans="8:9" x14ac:dyDescent="0.2">
      <c r="H711" s="2"/>
      <c r="I711" s="2"/>
    </row>
    <row r="712" spans="8:9" x14ac:dyDescent="0.2">
      <c r="H712" s="2"/>
      <c r="I712" s="2"/>
    </row>
    <row r="713" spans="8:9" x14ac:dyDescent="0.2">
      <c r="H713" s="2"/>
      <c r="I713" s="2"/>
    </row>
    <row r="714" spans="8:9" x14ac:dyDescent="0.2">
      <c r="H714" s="2"/>
      <c r="I714" s="2"/>
    </row>
    <row r="715" spans="8:9" x14ac:dyDescent="0.2">
      <c r="H715" s="2"/>
      <c r="I715" s="2"/>
    </row>
    <row r="716" spans="8:9" x14ac:dyDescent="0.2">
      <c r="H716" s="2"/>
      <c r="I716" s="2"/>
    </row>
    <row r="717" spans="8:9" x14ac:dyDescent="0.2">
      <c r="H717" s="2"/>
      <c r="I717" s="2"/>
    </row>
    <row r="718" spans="8:9" x14ac:dyDescent="0.2">
      <c r="H718" s="2"/>
      <c r="I718" s="2"/>
    </row>
    <row r="719" spans="8:9" x14ac:dyDescent="0.2">
      <c r="H719" s="2"/>
      <c r="I719" s="2"/>
    </row>
    <row r="720" spans="8:9" x14ac:dyDescent="0.2">
      <c r="H720" s="2"/>
      <c r="I720" s="2"/>
    </row>
    <row r="721" spans="8:9" x14ac:dyDescent="0.2">
      <c r="H721" s="2"/>
      <c r="I721" s="2"/>
    </row>
    <row r="722" spans="8:9" x14ac:dyDescent="0.2">
      <c r="H722" s="2"/>
      <c r="I722" s="2"/>
    </row>
    <row r="723" spans="8:9" x14ac:dyDescent="0.2">
      <c r="H723" s="2"/>
      <c r="I723" s="2"/>
    </row>
    <row r="724" spans="8:9" x14ac:dyDescent="0.2">
      <c r="H724" s="2"/>
      <c r="I724" s="2"/>
    </row>
    <row r="725" spans="8:9" x14ac:dyDescent="0.2">
      <c r="H725" s="2"/>
      <c r="I725" s="2"/>
    </row>
    <row r="726" spans="8:9" x14ac:dyDescent="0.2">
      <c r="H726" s="2"/>
    </row>
    <row r="727" spans="8:9" x14ac:dyDescent="0.2">
      <c r="H727" s="2"/>
    </row>
    <row r="728" spans="8:9" x14ac:dyDescent="0.2">
      <c r="H728" s="2"/>
    </row>
    <row r="729" spans="8:9" x14ac:dyDescent="0.2">
      <c r="H729" s="2"/>
    </row>
    <row r="730" spans="8:9" x14ac:dyDescent="0.2">
      <c r="H730" s="2"/>
    </row>
    <row r="731" spans="8:9" x14ac:dyDescent="0.2">
      <c r="H731" s="2"/>
    </row>
    <row r="732" spans="8:9" x14ac:dyDescent="0.2">
      <c r="H732" s="2"/>
    </row>
    <row r="733" spans="8:9" x14ac:dyDescent="0.2">
      <c r="H733" s="2"/>
    </row>
    <row r="734" spans="8:9" x14ac:dyDescent="0.2">
      <c r="H734" s="2"/>
    </row>
    <row r="735" spans="8:9" x14ac:dyDescent="0.2">
      <c r="H735" s="2"/>
    </row>
    <row r="736" spans="8:9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</sheetData>
  <mergeCells count="11">
    <mergeCell ref="D172:H172"/>
    <mergeCell ref="D163:H163"/>
    <mergeCell ref="F26:H26"/>
    <mergeCell ref="C23:G23"/>
    <mergeCell ref="D170:H170"/>
    <mergeCell ref="D171:H171"/>
    <mergeCell ref="K52:K54"/>
    <mergeCell ref="K55:K56"/>
    <mergeCell ref="K57:K58"/>
    <mergeCell ref="K20:K21"/>
    <mergeCell ref="K22:K23"/>
  </mergeCells>
  <phoneticPr fontId="0" type="noConversion"/>
  <pageMargins left="0.7" right="0.7" top="0.75" bottom="0.75" header="0.3" footer="0.3"/>
  <pageSetup paperSize="9" scale="19" fitToHeight="0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73" zoomScaleNormal="100" workbookViewId="0">
      <selection activeCell="B119" sqref="B119"/>
    </sheetView>
  </sheetViews>
  <sheetFormatPr defaultColWidth="9.140625" defaultRowHeight="12.75" x14ac:dyDescent="0.2"/>
  <cols>
    <col min="1" max="1" width="3.85546875" style="2" customWidth="1"/>
    <col min="2" max="2" width="17.7109375" style="2" customWidth="1"/>
    <col min="3" max="3" width="51.140625" style="2" customWidth="1"/>
    <col min="4" max="4" width="6.28515625" style="2" customWidth="1"/>
    <col min="5" max="5" width="7.85546875" style="2" customWidth="1"/>
    <col min="6" max="6" width="8.140625" style="2" customWidth="1"/>
    <col min="7" max="7" width="11.42578125" style="2" customWidth="1"/>
    <col min="8" max="8" width="34" style="2" customWidth="1"/>
    <col min="9" max="9" width="43.85546875" style="2" customWidth="1"/>
    <col min="10" max="10" width="9.5703125" style="2" customWidth="1"/>
    <col min="11" max="11" width="37.85546875" style="2" customWidth="1"/>
    <col min="12" max="12" width="40.140625" style="2" customWidth="1"/>
    <col min="13" max="16384" width="9.140625" style="2"/>
  </cols>
  <sheetData>
    <row r="1" spans="1:12" ht="12.75" customHeight="1" x14ac:dyDescent="0.2">
      <c r="A1" s="17"/>
      <c r="B1" s="18"/>
      <c r="C1" s="5"/>
    </row>
    <row r="2" spans="1:12" x14ac:dyDescent="0.2">
      <c r="A2" s="17"/>
      <c r="B2" s="18"/>
      <c r="C2" s="5"/>
    </row>
    <row r="3" spans="1:12" x14ac:dyDescent="0.2">
      <c r="A3" s="17"/>
      <c r="D3" s="5"/>
    </row>
    <row r="4" spans="1:12" x14ac:dyDescent="0.2">
      <c r="C4" s="3"/>
      <c r="D4" s="3"/>
      <c r="E4" s="18"/>
      <c r="F4" s="18"/>
    </row>
    <row r="5" spans="1:12" x14ac:dyDescent="0.2">
      <c r="C5" s="12"/>
      <c r="D5" s="18"/>
      <c r="E5" s="18"/>
      <c r="F5" s="18"/>
    </row>
    <row r="6" spans="1:12" x14ac:dyDescent="0.2">
      <c r="A6" s="20"/>
      <c r="B6" s="5"/>
      <c r="C6" s="5"/>
      <c r="D6" s="18"/>
      <c r="E6" s="18"/>
      <c r="F6" s="18"/>
    </row>
    <row r="7" spans="1:12" x14ac:dyDescent="0.2">
      <c r="A7" s="20"/>
      <c r="C7" s="18"/>
      <c r="D7" s="5"/>
      <c r="E7" s="18"/>
      <c r="F7" s="18"/>
    </row>
    <row r="8" spans="1:12" x14ac:dyDescent="0.2">
      <c r="C8" s="21"/>
      <c r="D8" s="18"/>
      <c r="E8" s="18"/>
      <c r="F8" s="18"/>
    </row>
    <row r="9" spans="1:12" x14ac:dyDescent="0.2">
      <c r="C9" s="21"/>
      <c r="D9" s="18"/>
      <c r="E9" s="18"/>
      <c r="F9" s="18"/>
    </row>
    <row r="10" spans="1:12" x14ac:dyDescent="0.2">
      <c r="A10" s="18"/>
      <c r="B10" s="18"/>
      <c r="C10" s="18"/>
      <c r="D10" s="18"/>
      <c r="E10" s="18"/>
      <c r="F10" s="18"/>
    </row>
    <row r="11" spans="1:12" x14ac:dyDescent="0.2">
      <c r="A11" s="18"/>
      <c r="B11" s="18"/>
      <c r="C11" s="18"/>
      <c r="E11" s="18"/>
      <c r="F11" s="18"/>
    </row>
    <row r="12" spans="1:12" x14ac:dyDescent="0.2">
      <c r="A12" s="8"/>
      <c r="B12" s="9"/>
      <c r="C12" s="9"/>
      <c r="E12" s="18"/>
      <c r="F12" s="18"/>
    </row>
    <row r="13" spans="1:12" x14ac:dyDescent="0.2">
      <c r="A13" s="9"/>
      <c r="B13" s="9"/>
      <c r="C13" s="9"/>
      <c r="E13" s="18"/>
      <c r="F13" s="18"/>
    </row>
    <row r="14" spans="1:12" x14ac:dyDescent="0.2">
      <c r="A14" s="14"/>
      <c r="B14" s="9"/>
      <c r="C14" s="9"/>
      <c r="E14" s="18"/>
      <c r="F14" s="18"/>
    </row>
    <row r="15" spans="1:12" x14ac:dyDescent="0.2">
      <c r="A15" s="14"/>
      <c r="B15" s="9"/>
      <c r="C15" s="9"/>
      <c r="E15" s="18"/>
      <c r="F15" s="18"/>
    </row>
    <row r="16" spans="1:12" x14ac:dyDescent="0.2">
      <c r="B16" s="23"/>
      <c r="C16" s="222"/>
      <c r="D16" s="222"/>
      <c r="E16" s="222"/>
      <c r="F16" s="222"/>
      <c r="H16" s="30"/>
      <c r="I16" s="30"/>
      <c r="J16" s="30"/>
      <c r="K16" s="30"/>
      <c r="L16" s="30"/>
    </row>
    <row r="17" spans="2:12" x14ac:dyDescent="0.2">
      <c r="C17" s="23"/>
      <c r="D17" s="23"/>
      <c r="E17" s="23"/>
      <c r="F17" s="23"/>
      <c r="H17" s="30"/>
      <c r="I17" s="30"/>
      <c r="J17" s="30"/>
      <c r="K17" s="30"/>
      <c r="L17" s="30"/>
    </row>
    <row r="18" spans="2:12" x14ac:dyDescent="0.2">
      <c r="B18" s="23"/>
      <c r="C18" s="23"/>
      <c r="D18" s="23"/>
      <c r="E18" s="23"/>
      <c r="F18" s="23"/>
      <c r="H18" s="30"/>
      <c r="I18" s="30"/>
      <c r="J18" s="30"/>
      <c r="K18" s="30"/>
      <c r="L18" s="30"/>
    </row>
    <row r="19" spans="2:12" x14ac:dyDescent="0.2">
      <c r="B19" s="23"/>
      <c r="C19" s="27"/>
      <c r="D19" s="28"/>
      <c r="E19" s="23"/>
      <c r="F19" s="26"/>
      <c r="H19" s="30"/>
      <c r="I19" s="30"/>
      <c r="J19" s="30"/>
      <c r="K19" s="30"/>
      <c r="L19" s="30"/>
    </row>
    <row r="20" spans="2:12" x14ac:dyDescent="0.2">
      <c r="B20" s="23"/>
      <c r="C20" s="27"/>
      <c r="D20" s="28"/>
      <c r="E20" s="23"/>
      <c r="F20" s="26"/>
      <c r="H20" s="30"/>
      <c r="I20" s="30"/>
      <c r="J20" s="30"/>
      <c r="K20" s="30"/>
      <c r="L20" s="30"/>
    </row>
    <row r="21" spans="2:12" x14ac:dyDescent="0.2">
      <c r="D21" s="28"/>
      <c r="E21" s="23"/>
      <c r="F21" s="26"/>
      <c r="H21" s="30"/>
      <c r="I21" s="30"/>
      <c r="J21" s="30"/>
      <c r="K21" s="30"/>
      <c r="L21" s="30"/>
    </row>
    <row r="22" spans="2:12" x14ac:dyDescent="0.2">
      <c r="B22" s="12"/>
      <c r="H22" s="30"/>
      <c r="I22" s="30"/>
      <c r="J22" s="30"/>
      <c r="K22" s="30"/>
      <c r="L22" s="30"/>
    </row>
    <row r="23" spans="2:12" x14ac:dyDescent="0.2">
      <c r="B23" s="12"/>
      <c r="H23" s="30"/>
      <c r="I23" s="30"/>
      <c r="J23" s="30"/>
      <c r="K23" s="30"/>
      <c r="L23" s="30"/>
    </row>
    <row r="24" spans="2:12" x14ac:dyDescent="0.2">
      <c r="H24" s="30"/>
      <c r="I24" s="30"/>
      <c r="J24" s="30"/>
      <c r="K24" s="30"/>
      <c r="L24" s="30"/>
    </row>
    <row r="25" spans="2:12" x14ac:dyDescent="0.2">
      <c r="H25" s="30"/>
      <c r="I25" s="30"/>
      <c r="J25" s="30"/>
      <c r="K25" s="30"/>
      <c r="L25" s="30"/>
    </row>
    <row r="26" spans="2:12" x14ac:dyDescent="0.2">
      <c r="H26" s="30"/>
      <c r="I26" s="30"/>
      <c r="J26" s="30"/>
      <c r="K26" s="30"/>
      <c r="L26" s="30"/>
    </row>
    <row r="27" spans="2:12" x14ac:dyDescent="0.2">
      <c r="H27" s="30"/>
      <c r="I27" s="30"/>
      <c r="J27" s="30"/>
      <c r="K27" s="30"/>
      <c r="L27" s="30"/>
    </row>
    <row r="28" spans="2:12" x14ac:dyDescent="0.2">
      <c r="H28" s="30"/>
      <c r="I28" s="30"/>
      <c r="J28" s="30"/>
      <c r="K28" s="30"/>
      <c r="L28" s="30"/>
    </row>
    <row r="29" spans="2:12" x14ac:dyDescent="0.2">
      <c r="H29" s="30"/>
      <c r="I29" s="30"/>
      <c r="J29" s="30"/>
      <c r="K29" s="30"/>
      <c r="L29" s="30"/>
    </row>
    <row r="47" spans="3:3" x14ac:dyDescent="0.2">
      <c r="C47" s="13"/>
    </row>
    <row r="48" spans="3:3" x14ac:dyDescent="0.2">
      <c r="C48" s="13"/>
    </row>
    <row r="49" spans="3:6" x14ac:dyDescent="0.2">
      <c r="C49" s="13"/>
    </row>
    <row r="50" spans="3:6" x14ac:dyDescent="0.2">
      <c r="C50" s="13"/>
    </row>
    <row r="51" spans="3:6" x14ac:dyDescent="0.2">
      <c r="C51" s="13"/>
      <c r="E51" s="13"/>
      <c r="F51" s="13"/>
    </row>
    <row r="52" spans="3:6" x14ac:dyDescent="0.2">
      <c r="C52" s="13"/>
      <c r="E52" s="13"/>
      <c r="F52" s="13"/>
    </row>
    <row r="53" spans="3:6" x14ac:dyDescent="0.2">
      <c r="C53" s="13"/>
      <c r="E53" s="13"/>
      <c r="F53" s="13"/>
    </row>
    <row r="54" spans="3:6" x14ac:dyDescent="0.2">
      <c r="C54" s="13"/>
      <c r="E54" s="13"/>
      <c r="F54" s="13"/>
    </row>
    <row r="55" spans="3:6" x14ac:dyDescent="0.2">
      <c r="C55" s="13"/>
      <c r="E55" s="13"/>
      <c r="F55" s="13"/>
    </row>
    <row r="56" spans="3:6" x14ac:dyDescent="0.2">
      <c r="C56" s="13"/>
      <c r="E56" s="13"/>
      <c r="F56" s="13"/>
    </row>
    <row r="57" spans="3:6" x14ac:dyDescent="0.2">
      <c r="C57" s="13"/>
      <c r="E57" s="13"/>
      <c r="F57" s="13"/>
    </row>
    <row r="58" spans="3:6" x14ac:dyDescent="0.2">
      <c r="C58" s="13"/>
      <c r="E58" s="13"/>
      <c r="F58" s="13"/>
    </row>
    <row r="59" spans="3:6" x14ac:dyDescent="0.2">
      <c r="C59" s="13"/>
      <c r="E59" s="13"/>
      <c r="F59" s="13"/>
    </row>
    <row r="60" spans="3:6" x14ac:dyDescent="0.2">
      <c r="C60" s="13"/>
      <c r="E60" s="13"/>
      <c r="F60" s="13"/>
    </row>
    <row r="61" spans="3:6" x14ac:dyDescent="0.2">
      <c r="E61" s="13"/>
      <c r="F61" s="13"/>
    </row>
    <row r="62" spans="3:6" x14ac:dyDescent="0.2">
      <c r="E62" s="13"/>
      <c r="F62" s="13"/>
    </row>
    <row r="63" spans="3:6" x14ac:dyDescent="0.2">
      <c r="E63" s="13"/>
      <c r="F63" s="13"/>
    </row>
    <row r="64" spans="3:6" x14ac:dyDescent="0.2">
      <c r="E64" s="13"/>
      <c r="F64" s="13"/>
    </row>
    <row r="65" spans="6:6" x14ac:dyDescent="0.2">
      <c r="F65" s="13"/>
    </row>
  </sheetData>
  <mergeCells count="1">
    <mergeCell ref="C16:F16"/>
  </mergeCells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Aktas</vt:lpstr>
      <vt:lpstr>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Akvilė</cp:lastModifiedBy>
  <cp:lastPrinted>2016-02-04T06:17:39Z</cp:lastPrinted>
  <dcterms:created xsi:type="dcterms:W3CDTF">2003-09-03T05:10:25Z</dcterms:created>
  <dcterms:modified xsi:type="dcterms:W3CDTF">2016-02-17T08:41:44Z</dcterms:modified>
</cp:coreProperties>
</file>