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75" yWindow="255" windowWidth="25710" windowHeight="12765"/>
  </bookViews>
  <sheets>
    <sheet name="Aktas" sheetId="1" r:id="rId1"/>
    <sheet name="0" sheetId="2" r:id="rId2"/>
  </sheets>
  <definedNames>
    <definedName name="_GoBack" localSheetId="0">Aktas!#REF!</definedName>
  </definedNames>
  <calcPr calcId="145621"/>
</workbook>
</file>

<file path=xl/calcChain.xml><?xml version="1.0" encoding="utf-8"?>
<calcChain xmlns="http://schemas.openxmlformats.org/spreadsheetml/2006/main">
  <c r="F162" i="1" l="1"/>
  <c r="F133" i="1"/>
  <c r="F82" i="1"/>
  <c r="F47" i="1"/>
  <c r="F215" i="1"/>
  <c r="F205" i="1"/>
  <c r="F189" i="1"/>
  <c r="F175" i="1"/>
  <c r="H175" i="1"/>
  <c r="H82" i="1"/>
  <c r="H133" i="1"/>
  <c r="H139" i="1"/>
  <c r="H162" i="1"/>
  <c r="H189" i="1"/>
  <c r="H205" i="1"/>
  <c r="H211" i="1"/>
  <c r="H214" i="1"/>
  <c r="H77" i="1" l="1"/>
  <c r="H78" i="1"/>
  <c r="H79" i="1"/>
  <c r="H80" i="1"/>
  <c r="H81" i="1"/>
  <c r="H167" i="1"/>
  <c r="H168" i="1"/>
  <c r="H169" i="1"/>
  <c r="H170" i="1"/>
  <c r="H171" i="1"/>
  <c r="H172" i="1"/>
  <c r="H173" i="1"/>
  <c r="H174" i="1"/>
  <c r="H209" i="1"/>
  <c r="H210" i="1"/>
  <c r="H208" i="1" l="1"/>
  <c r="H86" i="1"/>
  <c r="H87" i="1" s="1"/>
  <c r="H217" i="1" s="1"/>
  <c r="H137" i="1"/>
  <c r="H71" i="1"/>
  <c r="H70" i="1"/>
  <c r="H69" i="1"/>
  <c r="H68" i="1"/>
  <c r="H67" i="1"/>
  <c r="H43" i="1"/>
  <c r="H42" i="1"/>
  <c r="H41" i="1"/>
  <c r="H40" i="1"/>
  <c r="H39" i="1"/>
  <c r="H38" i="1"/>
  <c r="H179" i="1"/>
  <c r="H180" i="1"/>
  <c r="H181" i="1"/>
  <c r="H182" i="1"/>
  <c r="H183" i="1"/>
  <c r="H184" i="1"/>
  <c r="H185" i="1"/>
  <c r="H186" i="1"/>
  <c r="H187" i="1"/>
  <c r="H188" i="1"/>
  <c r="H215" i="1" l="1"/>
  <c r="F139" i="1" l="1"/>
  <c r="H138" i="1"/>
  <c r="H136" i="1"/>
  <c r="H166" i="1" l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72" i="1"/>
  <c r="H73" i="1"/>
  <c r="H74" i="1"/>
  <c r="H75" i="1"/>
  <c r="H76" i="1"/>
  <c r="H51" i="1"/>
  <c r="H33" i="1" l="1"/>
  <c r="H34" i="1"/>
  <c r="H35" i="1"/>
  <c r="H36" i="1"/>
  <c r="H37" i="1"/>
  <c r="H44" i="1"/>
  <c r="H45" i="1"/>
  <c r="H46" i="1"/>
  <c r="H32" i="1"/>
  <c r="H127" i="1"/>
  <c r="H128" i="1"/>
  <c r="H129" i="1"/>
  <c r="H130" i="1"/>
  <c r="H131" i="1"/>
  <c r="H132" i="1"/>
  <c r="H199" i="1"/>
  <c r="H200" i="1"/>
  <c r="H201" i="1"/>
  <c r="H202" i="1"/>
  <c r="H203" i="1"/>
  <c r="H198" i="1"/>
  <c r="H47" i="1" l="1"/>
  <c r="H178" i="1"/>
  <c r="H204" i="1"/>
  <c r="H91" i="1" l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90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44" i="1"/>
  <c r="H193" i="1" l="1"/>
  <c r="H197" i="1" l="1"/>
  <c r="H143" i="1" l="1"/>
  <c r="H142" i="1"/>
  <c r="H194" i="1" l="1"/>
  <c r="H195" i="1"/>
  <c r="H196" i="1"/>
  <c r="H218" i="1" l="1"/>
  <c r="H219" i="1" s="1"/>
</calcChain>
</file>

<file path=xl/sharedStrings.xml><?xml version="1.0" encoding="utf-8"?>
<sst xmlns="http://schemas.openxmlformats.org/spreadsheetml/2006/main" count="528" uniqueCount="221">
  <si>
    <t>UŽSAKOVAS:</t>
  </si>
  <si>
    <t>RANGOVAS:</t>
  </si>
  <si>
    <t>UAB "GRINDA"</t>
  </si>
  <si>
    <t>Darbų</t>
  </si>
  <si>
    <t>Mato</t>
  </si>
  <si>
    <t>Nr.</t>
  </si>
  <si>
    <t>Resursas</t>
  </si>
  <si>
    <t>pavadinimas</t>
  </si>
  <si>
    <t>vnt</t>
  </si>
  <si>
    <t>Kiekis</t>
  </si>
  <si>
    <t>Viso:</t>
  </si>
  <si>
    <t>Įm. PVM kodas LT 201530410, įm. kodas 120153047</t>
  </si>
  <si>
    <t>Eil.</t>
  </si>
  <si>
    <t>Kaina,</t>
  </si>
  <si>
    <t>Viso,</t>
  </si>
  <si>
    <t xml:space="preserve">Naftos produktais užterštų vietų utilizavimas </t>
  </si>
  <si>
    <t>VILNIAUS MIESTO SAVIVALDYBĖS ADMINISTRACIJOS</t>
  </si>
  <si>
    <t>Konstitucijos pr. 3, LT - 03609 Vilnius</t>
  </si>
  <si>
    <t>Įm. kodas 188710061</t>
  </si>
  <si>
    <t xml:space="preserve">Darbus atliko:                                                             </t>
  </si>
  <si>
    <t xml:space="preserve">   15F03</t>
  </si>
  <si>
    <t>IŠ VISO APMOKĖTI</t>
  </si>
  <si>
    <t>Šulinio g/b dangčio keitimas</t>
  </si>
  <si>
    <t>Prival. pasl.</t>
  </si>
  <si>
    <t>Sąsk. faktūra</t>
  </si>
  <si>
    <t>MIESTO ŪKIO IR TRANSPORTO DEPARTAMENTAS</t>
  </si>
  <si>
    <t>vnt.</t>
  </si>
  <si>
    <t xml:space="preserve">Darbus priėmė:                                                               </t>
  </si>
  <si>
    <t>Sutartis Nr. A72-2189(3.1.36-UK)</t>
  </si>
  <si>
    <t>kg.</t>
  </si>
  <si>
    <t>skystais absorbentais</t>
  </si>
  <si>
    <t>ltr.</t>
  </si>
  <si>
    <t>VER Nr.721</t>
  </si>
  <si>
    <t>m³</t>
  </si>
  <si>
    <t>Objekto pavadinimas</t>
  </si>
  <si>
    <t>VISO:</t>
  </si>
  <si>
    <t>Duobių ir išplovų užtaisymas dolomitine skalda</t>
  </si>
  <si>
    <t>Eigulių g. 32, LT-03150 Vilnius</t>
  </si>
  <si>
    <t xml:space="preserve"> Eur</t>
  </si>
  <si>
    <t>Eur</t>
  </si>
  <si>
    <t>2014 m. gruodžio 10 d. Vilniaus miesto savivaldybės tarybos sprendimas Nr. 1-2176</t>
  </si>
  <si>
    <t>Papildomas susitarimas Nr. A72-567/15(3.1.36-AD4)</t>
  </si>
  <si>
    <t>sausais absorbentais</t>
  </si>
  <si>
    <t>Šulinėlių liukų, trapų keitimas</t>
  </si>
  <si>
    <t>Medžiagos ir mechanizmai, panaudoti avarinių situacijų lokalizavimui</t>
  </si>
  <si>
    <t xml:space="preserve">LN trapų grotelių pakeitimas (naujos platmasinės)  </t>
  </si>
  <si>
    <t>Maišai</t>
  </si>
  <si>
    <t>2010 m. balandžio 28 d. Vilniaus miesto savivaldybės tarybos sprendimas Nr. 1-1515</t>
  </si>
  <si>
    <t>PVM 21%</t>
  </si>
  <si>
    <t xml:space="preserve">PLA1 Nr. 1005454 </t>
  </si>
  <si>
    <t>Trapas lietaus vandens surinkimo DM 38x50 (C250)</t>
  </si>
  <si>
    <t>Pirštinės vienkartinės</t>
  </si>
  <si>
    <t>A.s. LT76 7180 3000 1046 7627 AB "Šiaulių bankas"</t>
  </si>
  <si>
    <t xml:space="preserve">                                                                    Susisiekimo komunikacijų skyriaus</t>
  </si>
  <si>
    <t xml:space="preserve">                                                                    Statybos poskyrio vedėja</t>
  </si>
  <si>
    <t xml:space="preserve">                                                                    Danguolė Pakalniškytė</t>
  </si>
  <si>
    <t>A.s. LT 91 7044 0600 0146 3742  AB "SEB bankas"</t>
  </si>
  <si>
    <t>2011 m. gruodžio 29 d.</t>
  </si>
  <si>
    <t>2015 m. balandžio 23 d.</t>
  </si>
  <si>
    <t xml:space="preserve">Šaltas asfaltbetonis  </t>
  </si>
  <si>
    <t>KEL Nr. 027879</t>
  </si>
  <si>
    <t>KEL Nr. 030206</t>
  </si>
  <si>
    <t xml:space="preserve">                                                                    Rimantas Vizbaras</t>
  </si>
  <si>
    <t>KCP 1-7-1</t>
  </si>
  <si>
    <t>SORB 10008563</t>
  </si>
  <si>
    <t>Duobių ir išplovų užtaisymas smėlio - žvyro mišiniu</t>
  </si>
  <si>
    <t>TR Nr. 053924</t>
  </si>
  <si>
    <t>(dvi kainos)</t>
  </si>
  <si>
    <t>GKG Nr. 3780159</t>
  </si>
  <si>
    <t>GS 12 Nr. 17412</t>
  </si>
  <si>
    <t>Kalk. Nr. 13/2015</t>
  </si>
  <si>
    <t>Užtvara absorbuojanti hidrofobinė</t>
  </si>
  <si>
    <t>SORB 10004978</t>
  </si>
  <si>
    <t>Atliktų darbų aktas  Nr. 1104/04</t>
  </si>
  <si>
    <t xml:space="preserve">        2016 m. balandžio mėn.</t>
  </si>
  <si>
    <t>Nugaišusių gyvūnų 38 vnt. surinkimas ir nuvežimas į Benamių gyvūnų sanitarinę tarnybą</t>
  </si>
  <si>
    <t>Pušyno kelias g. 14</t>
  </si>
  <si>
    <t>Gabijos g. 2</t>
  </si>
  <si>
    <t>Žirnių g. link naujų kapų, žalioje vejoje</t>
  </si>
  <si>
    <t>Žirnių g. 26</t>
  </si>
  <si>
    <t>Laisvės pr.78 ir Taikos g. 31 (v/d)</t>
  </si>
  <si>
    <t>Kadugių g. 19</t>
  </si>
  <si>
    <t>Rygos g. 6</t>
  </si>
  <si>
    <t>Ūmėdžių g.1</t>
  </si>
  <si>
    <t>Ašmenėlės g. 60</t>
  </si>
  <si>
    <t>Darbininkų g. 11</t>
  </si>
  <si>
    <t>Čiobiškio g. 45</t>
  </si>
  <si>
    <t>Dzūkų g. 38A</t>
  </si>
  <si>
    <t>Liepkalnio g. 39</t>
  </si>
  <si>
    <t>Metalo g. 4</t>
  </si>
  <si>
    <t>Karklėnų g. 15</t>
  </si>
  <si>
    <t>Žarijų g. 8</t>
  </si>
  <si>
    <t>Karklėnų g. 1</t>
  </si>
  <si>
    <t>Linksmoji g. 95</t>
  </si>
  <si>
    <t>V. Gerulaičio g. (prie "Vichy")</t>
  </si>
  <si>
    <t>V. Grybo g. 5</t>
  </si>
  <si>
    <t>A.Goštauto g. / A.Tumėno sankryža</t>
  </si>
  <si>
    <t>Rudens g. / S. Batoro g. sankryža</t>
  </si>
  <si>
    <t>Linksmoji g. 47</t>
  </si>
  <si>
    <t>Linksmoji g. 36</t>
  </si>
  <si>
    <t>Pušų g. 7</t>
  </si>
  <si>
    <t>Pergalės g. / Gerovės g. sankryža</t>
  </si>
  <si>
    <t>Paberžės g. 22</t>
  </si>
  <si>
    <t>Antakalnio g. 7</t>
  </si>
  <si>
    <t>Žolyno g. 11</t>
  </si>
  <si>
    <t>Viršuliškių g. 35</t>
  </si>
  <si>
    <t>Miglos g. 3</t>
  </si>
  <si>
    <t>Pjovimo diskai (metalas)</t>
  </si>
  <si>
    <t>Taikos g. 42</t>
  </si>
  <si>
    <t>Eišiškių pl. (100 m. už Užusienio g.)</t>
  </si>
  <si>
    <t>Lukiškių g. 1</t>
  </si>
  <si>
    <t>Vytenio g. 55</t>
  </si>
  <si>
    <t>Žirnių g., pasukus į Liepkalnio g.</t>
  </si>
  <si>
    <t xml:space="preserve">Geležinkelio g. link Švitrigailos g. </t>
  </si>
  <si>
    <t>Įsruties g. 8</t>
  </si>
  <si>
    <t>V. Kojelavičiaus g.</t>
  </si>
  <si>
    <t>Motorų g. (važ. dalis)</t>
  </si>
  <si>
    <t>Rokantiškių g. 11</t>
  </si>
  <si>
    <t>Antakalnio g. 90</t>
  </si>
  <si>
    <t>Batoro g. (150 m. iki viaduko, link N.Vilnios)</t>
  </si>
  <si>
    <t>Mokslininkų g.</t>
  </si>
  <si>
    <t>Verkių g. 35</t>
  </si>
  <si>
    <t>Krivių g. 31</t>
  </si>
  <si>
    <t>S. Batoro g. 54</t>
  </si>
  <si>
    <t>Ž. Ežerų g.13</t>
  </si>
  <si>
    <t>Verkių g. / Kareivių g. sankryža</t>
  </si>
  <si>
    <t>Taikos g. 151</t>
  </si>
  <si>
    <t>Pramonės g. 191</t>
  </si>
  <si>
    <t>KEL Nr. 030848</t>
  </si>
  <si>
    <t>SF-VP03 Nr. 365948</t>
  </si>
  <si>
    <t>GKG Nr. 3801422</t>
  </si>
  <si>
    <t>SS Nr. 0372645662</t>
  </si>
  <si>
    <t>ADP Nr. 028280</t>
  </si>
  <si>
    <t>Gabijos g. 81</t>
  </si>
  <si>
    <t>Apkasų g. 35</t>
  </si>
  <si>
    <t>Pergalės g. 4</t>
  </si>
  <si>
    <t>M. Oginskio g.</t>
  </si>
  <si>
    <t>Dzūkų g. 32</t>
  </si>
  <si>
    <t>Kražių g. tarp Nr. 19 ir Nr. 21</t>
  </si>
  <si>
    <t>Geologų g. 6</t>
  </si>
  <si>
    <t>Prūsų g. 12</t>
  </si>
  <si>
    <t>Birbynių g. 4</t>
  </si>
  <si>
    <t>Kalvarijų g.160</t>
  </si>
  <si>
    <t>Santariškių žiedas</t>
  </si>
  <si>
    <t>Nemenčinės pl. ties posūkiu į Kairėnų g.</t>
  </si>
  <si>
    <t>Šaltkalvių g.70</t>
  </si>
  <si>
    <t xml:space="preserve">Čekoniškių g. </t>
  </si>
  <si>
    <t>Kražių g.</t>
  </si>
  <si>
    <t xml:space="preserve">Skaidiškių g. / Linksmoji g. sankryža </t>
  </si>
  <si>
    <t>Didžiųjų Gulbinų g., link Pagubės g.</t>
  </si>
  <si>
    <t>Pajautos g. (už ,,EMSI" degalinės)</t>
  </si>
  <si>
    <t>A. Kavoliuko g. 13</t>
  </si>
  <si>
    <t>Minsko pl./ Gurių g. sankryža</t>
  </si>
  <si>
    <t>Švedų g. / Gurių g. sankryža</t>
  </si>
  <si>
    <t>Gurių g. 8</t>
  </si>
  <si>
    <t>Tolimoji g. /Juodasis kelias</t>
  </si>
  <si>
    <t>Kalvarijų g. / Ulvydo g. sankryža</t>
  </si>
  <si>
    <t>Naugarduko g. 50A</t>
  </si>
  <si>
    <t>Naugarduko g. 52</t>
  </si>
  <si>
    <t>S.Batoro g. (prie šašlykinės)</t>
  </si>
  <si>
    <t>Sėlių g. / Sakalų g.</t>
  </si>
  <si>
    <t>Nemenčinės pl. (~50 m iki Gvazdikų g.)</t>
  </si>
  <si>
    <t>Rokantiškių g. / Pupojų g. 22</t>
  </si>
  <si>
    <t>Gulbinų g.</t>
  </si>
  <si>
    <t>Žirmūnų g. 106</t>
  </si>
  <si>
    <t xml:space="preserve">M. Mironaitės g. 12 </t>
  </si>
  <si>
    <t>Geležinkelio g. į Šv. Stepono g., ties degaline</t>
  </si>
  <si>
    <t>Laisvės pr. 65A</t>
  </si>
  <si>
    <t>Motorų g,4</t>
  </si>
  <si>
    <t>Sidaronių g.</t>
  </si>
  <si>
    <t>Skersinės g. (nuo Molėtų pl. link Santariškių g.)</t>
  </si>
  <si>
    <t>Žaliųjų Ežerų g. / Europos Parko g.</t>
  </si>
  <si>
    <t>Sakališkių g.</t>
  </si>
  <si>
    <t>Nemenčinės pl., (st.“Veržuvos“)</t>
  </si>
  <si>
    <t>Ukmergės g. 317</t>
  </si>
  <si>
    <t>Kalvarijų g.  (st. „Žaliasis tiltas“)</t>
  </si>
  <si>
    <t>Šv. Stepono g. 5; 9</t>
  </si>
  <si>
    <t>Naugarduko g. 49</t>
  </si>
  <si>
    <t>Medeinos g. 31</t>
  </si>
  <si>
    <t>Žarijų g. 4A</t>
  </si>
  <si>
    <t>Savanorių pr.43</t>
  </si>
  <si>
    <t>Mokslininkų g. 9A</t>
  </si>
  <si>
    <t>V. Kudirkos g. / Gedimino pr.</t>
  </si>
  <si>
    <t>A. Kojelavičiaus g. 150</t>
  </si>
  <si>
    <t>Kirtimų g. / Galvės g. sankryža</t>
  </si>
  <si>
    <t>Didlaukio g. 1</t>
  </si>
  <si>
    <t>Ukmergės g. 306</t>
  </si>
  <si>
    <t>Geležinio Vilko g. važ. link tunelio ant viaduko.</t>
  </si>
  <si>
    <t>Eišiškių pl. / Salininkų g. sankryža</t>
  </si>
  <si>
    <t>Eišiškių pl. / Salininkų g.</t>
  </si>
  <si>
    <t>V. Žalakevičiaus g.</t>
  </si>
  <si>
    <t>Kalvarijų g. / Konstitucijos pr. sankryža</t>
  </si>
  <si>
    <t>Taikos g. 176.178</t>
  </si>
  <si>
    <t>Gariūnų g.70</t>
  </si>
  <si>
    <t>Olandų žiedas</t>
  </si>
  <si>
    <t>Architektų g. 86</t>
  </si>
  <si>
    <t>L. Asanavičiūtės 18-16</t>
  </si>
  <si>
    <t>Švyturio g. 23</t>
  </si>
  <si>
    <t>Justiniškių g. išvažiavimas į  Pilaitės pr.</t>
  </si>
  <si>
    <t>Architektų g. 122</t>
  </si>
  <si>
    <t>Geležinio Vilko g. ant viaduko važ. link tunelio.</t>
  </si>
  <si>
    <t>Lakūnų g. 3A</t>
  </si>
  <si>
    <t>Oslo g. važiuojant nuo Gariūnų</t>
  </si>
  <si>
    <t>Laisvės pr. 44</t>
  </si>
  <si>
    <t>Savanorių pr. 47</t>
  </si>
  <si>
    <t>Olandų g. / Filaretų g. sankryža</t>
  </si>
  <si>
    <t>Kalvarijų g. / Upės sankryža</t>
  </si>
  <si>
    <t>Gariūnų g. (link centro)</t>
  </si>
  <si>
    <t>Kareivių g. / Verkių g. sankryža</t>
  </si>
  <si>
    <t>Švitrigailos  g. / Pelesos g. sankryža</t>
  </si>
  <si>
    <t>Rinktinės g. 35</t>
  </si>
  <si>
    <t>Kirtimų g. 41</t>
  </si>
  <si>
    <t>Paupio g. 13</t>
  </si>
  <si>
    <t>Užtvara absorbuojanti hidrofobinė 12cm x 3 m</t>
  </si>
  <si>
    <t xml:space="preserve">                  Miesto   avarinės dispečerinės tarnybos vadovas</t>
  </si>
  <si>
    <t>Ozo g. /Ažuolyno g. sankryža</t>
  </si>
  <si>
    <t>Pilaitės pr. (ties „EMSI“ degaline)</t>
  </si>
  <si>
    <t>Nemenčinės pl. 5 (nuo "Lukoil" link "Orlen")</t>
  </si>
  <si>
    <t>Eišiškių pl. (nuo "STATOIL" link Eišiškių pl. 7)</t>
  </si>
  <si>
    <t>V. Kojelavičiaus g. 79</t>
  </si>
  <si>
    <t>Žalgirio g. - Apkasų g. sankryža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</si>
</sst>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;[Red]0.00"/>
    <numFmt numFmtId="166" formatCode="0.000"/>
  </numFmts>
  <fonts count="24" x14ac:knownFonts="1">
    <font>
      <sz val="10"/>
      <name val="Arial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9"/>
      <name val="Times New Roman"/>
      <family val="1"/>
      <charset val="186"/>
    </font>
    <font>
      <b/>
      <sz val="9"/>
      <name val="Times New Roman"/>
      <family val="1"/>
      <charset val="186"/>
    </font>
    <font>
      <b/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1"/>
      <name val="Times New Roman"/>
      <family val="1"/>
      <charset val="186"/>
    </font>
    <font>
      <sz val="10"/>
      <color theme="1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b/>
      <sz val="11"/>
      <color theme="9" tint="-0.249977111117893"/>
      <name val="Times New Roman"/>
      <family val="1"/>
      <charset val="186"/>
    </font>
    <font>
      <b/>
      <sz val="11"/>
      <color theme="1"/>
      <name val="Times New Roman"/>
      <family val="1"/>
      <charset val="186"/>
    </font>
    <font>
      <sz val="11"/>
      <color theme="9" tint="-0.249977111117893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b/>
      <sz val="13"/>
      <name val="Times New Roman"/>
      <family val="1"/>
      <charset val="186"/>
    </font>
    <font>
      <sz val="12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color theme="9" tint="-0.249977111117893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13">
    <xf numFmtId="0" fontId="0" fillId="0" borderId="0" xfId="0"/>
    <xf numFmtId="0" fontId="2" fillId="0" borderId="1" xfId="0" applyFont="1" applyBorder="1"/>
    <xf numFmtId="0" fontId="2" fillId="0" borderId="0" xfId="0" applyFont="1"/>
    <xf numFmtId="0" fontId="4" fillId="0" borderId="0" xfId="2" applyFont="1"/>
    <xf numFmtId="0" fontId="3" fillId="0" borderId="0" xfId="0" applyFont="1" applyBorder="1"/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center"/>
    </xf>
    <xf numFmtId="0" fontId="3" fillId="0" borderId="0" xfId="0" applyFont="1"/>
    <xf numFmtId="14" fontId="2" fillId="0" borderId="0" xfId="1" applyNumberFormat="1" applyFont="1" applyBorder="1"/>
    <xf numFmtId="0" fontId="2" fillId="0" borderId="0" xfId="1" applyFont="1" applyBorder="1"/>
    <xf numFmtId="0" fontId="2" fillId="0" borderId="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7" fillId="0" borderId="0" xfId="0" applyFont="1" applyBorder="1" applyAlignment="1">
      <alignment horizontal="left"/>
    </xf>
    <xf numFmtId="2" fontId="3" fillId="0" borderId="0" xfId="0" applyNumberFormat="1" applyFont="1" applyFill="1" applyBorder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 applyAlignment="1"/>
    <xf numFmtId="0" fontId="4" fillId="0" borderId="0" xfId="0" applyFont="1"/>
    <xf numFmtId="2" fontId="4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Border="1"/>
    <xf numFmtId="0" fontId="13" fillId="0" borderId="1" xfId="0" applyFont="1" applyBorder="1" applyAlignment="1">
      <alignment horizontal="left"/>
    </xf>
    <xf numFmtId="2" fontId="2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8" fillId="0" borderId="0" xfId="0" applyFont="1" applyBorder="1"/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Fill="1" applyBorder="1"/>
    <xf numFmtId="0" fontId="3" fillId="0" borderId="0" xfId="1" applyFont="1" applyBorder="1" applyAlignment="1">
      <alignment horizontal="center" vertical="center"/>
    </xf>
    <xf numFmtId="0" fontId="2" fillId="0" borderId="0" xfId="0" applyFont="1" applyFill="1"/>
    <xf numFmtId="2" fontId="2" fillId="0" borderId="0" xfId="0" applyNumberFormat="1" applyFont="1" applyFill="1" applyBorder="1" applyAlignment="1">
      <alignment horizontal="right" vertical="center"/>
    </xf>
    <xf numFmtId="2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 vertical="center"/>
    </xf>
    <xf numFmtId="2" fontId="2" fillId="0" borderId="0" xfId="0" applyNumberFormat="1" applyFont="1" applyFill="1" applyBorder="1" applyAlignment="1">
      <alignment vertical="center"/>
    </xf>
    <xf numFmtId="0" fontId="9" fillId="0" borderId="3" xfId="0" applyFont="1" applyBorder="1" applyAlignment="1">
      <alignment horizontal="center"/>
    </xf>
    <xf numFmtId="0" fontId="14" fillId="0" borderId="1" xfId="0" applyFont="1" applyBorder="1" applyAlignment="1">
      <alignment horizontal="right"/>
    </xf>
    <xf numFmtId="0" fontId="9" fillId="0" borderId="4" xfId="0" applyFont="1" applyBorder="1" applyAlignment="1">
      <alignment horizontal="center"/>
    </xf>
    <xf numFmtId="165" fontId="15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/>
    <xf numFmtId="2" fontId="6" fillId="0" borderId="4" xfId="0" applyNumberFormat="1" applyFont="1" applyFill="1" applyBorder="1" applyAlignment="1">
      <alignment horizontal="right" vertical="center"/>
    </xf>
    <xf numFmtId="0" fontId="14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9" fillId="0" borderId="4" xfId="0" applyFont="1" applyBorder="1" applyAlignment="1">
      <alignment horizontal="right" vertical="center"/>
    </xf>
    <xf numFmtId="2" fontId="9" fillId="0" borderId="4" xfId="0" applyNumberFormat="1" applyFont="1" applyFill="1" applyBorder="1" applyAlignment="1">
      <alignment vertical="center"/>
    </xf>
    <xf numFmtId="2" fontId="6" fillId="0" borderId="1" xfId="0" applyNumberFormat="1" applyFont="1" applyFill="1" applyBorder="1" applyAlignment="1">
      <alignment horizontal="right"/>
    </xf>
    <xf numFmtId="2" fontId="15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Fill="1" applyBorder="1"/>
    <xf numFmtId="0" fontId="14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9" fillId="0" borderId="1" xfId="0" applyFont="1" applyBorder="1"/>
    <xf numFmtId="2" fontId="9" fillId="0" borderId="1" xfId="0" applyNumberFormat="1" applyFont="1" applyBorder="1"/>
    <xf numFmtId="2" fontId="15" fillId="0" borderId="1" xfId="0" applyNumberFormat="1" applyFont="1" applyBorder="1"/>
    <xf numFmtId="2" fontId="6" fillId="0" borderId="1" xfId="0" applyNumberFormat="1" applyFont="1" applyBorder="1"/>
    <xf numFmtId="2" fontId="12" fillId="0" borderId="4" xfId="0" applyNumberFormat="1" applyFont="1" applyBorder="1" applyAlignment="1">
      <alignment horizontal="right" vertical="center"/>
    </xf>
    <xf numFmtId="165" fontId="9" fillId="0" borderId="1" xfId="0" applyNumberFormat="1" applyFont="1" applyBorder="1"/>
    <xf numFmtId="0" fontId="18" fillId="0" borderId="3" xfId="0" applyFont="1" applyBorder="1" applyAlignment="1">
      <alignment horizontal="center"/>
    </xf>
    <xf numFmtId="164" fontId="16" fillId="0" borderId="1" xfId="0" applyNumberFormat="1" applyFont="1" applyBorder="1" applyAlignment="1">
      <alignment horizontal="center" vertical="center"/>
    </xf>
    <xf numFmtId="2" fontId="9" fillId="0" borderId="4" xfId="0" applyNumberFormat="1" applyFont="1" applyBorder="1"/>
    <xf numFmtId="0" fontId="14" fillId="0" borderId="1" xfId="0" applyFont="1" applyBorder="1" applyAlignment="1">
      <alignment horizontal="left" wrapText="1"/>
    </xf>
    <xf numFmtId="0" fontId="9" fillId="0" borderId="3" xfId="0" applyFont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2" fontId="9" fillId="0" borderId="1" xfId="0" applyNumberFormat="1" applyFont="1" applyBorder="1" applyAlignment="1">
      <alignment horizontal="right"/>
    </xf>
    <xf numFmtId="2" fontId="9" fillId="0" borderId="1" xfId="0" applyNumberFormat="1" applyFont="1" applyFill="1" applyBorder="1" applyAlignment="1">
      <alignment horizontal="right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/>
    <xf numFmtId="2" fontId="9" fillId="0" borderId="4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2" fontId="17" fillId="0" borderId="1" xfId="0" applyNumberFormat="1" applyFont="1" applyBorder="1"/>
    <xf numFmtId="165" fontId="12" fillId="0" borderId="0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right" vertical="center"/>
    </xf>
    <xf numFmtId="164" fontId="16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164" fontId="15" fillId="0" borderId="1" xfId="0" applyNumberFormat="1" applyFont="1" applyBorder="1"/>
    <xf numFmtId="0" fontId="6" fillId="0" borderId="1" xfId="0" applyFont="1" applyBorder="1"/>
    <xf numFmtId="164" fontId="17" fillId="0" borderId="1" xfId="0" applyNumberFormat="1" applyFont="1" applyBorder="1"/>
    <xf numFmtId="0" fontId="9" fillId="0" borderId="2" xfId="0" applyFont="1" applyBorder="1"/>
    <xf numFmtId="0" fontId="17" fillId="0" borderId="1" xfId="0" applyFont="1" applyBorder="1"/>
    <xf numFmtId="0" fontId="6" fillId="0" borderId="2" xfId="0" applyFont="1" applyBorder="1" applyAlignment="1">
      <alignment horizontal="left"/>
    </xf>
    <xf numFmtId="0" fontId="17" fillId="0" borderId="2" xfId="0" applyFont="1" applyBorder="1"/>
    <xf numFmtId="2" fontId="6" fillId="0" borderId="2" xfId="0" applyNumberFormat="1" applyFont="1" applyBorder="1"/>
    <xf numFmtId="0" fontId="9" fillId="0" borderId="3" xfId="0" applyFont="1" applyBorder="1" applyAlignment="1">
      <alignment vertical="center" wrapText="1"/>
    </xf>
    <xf numFmtId="0" fontId="14" fillId="0" borderId="3" xfId="0" applyFont="1" applyBorder="1" applyAlignment="1">
      <alignment horizontal="left"/>
    </xf>
    <xf numFmtId="0" fontId="9" fillId="0" borderId="3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2" fillId="0" borderId="0" xfId="0" applyFont="1"/>
    <xf numFmtId="0" fontId="9" fillId="0" borderId="7" xfId="0" applyFont="1" applyBorder="1"/>
    <xf numFmtId="0" fontId="12" fillId="0" borderId="1" xfId="0" applyFont="1" applyBorder="1" applyAlignment="1">
      <alignment horizontal="left" wrapText="1"/>
    </xf>
    <xf numFmtId="0" fontId="16" fillId="0" borderId="0" xfId="0" applyFont="1" applyAlignment="1">
      <alignment horizontal="center"/>
    </xf>
    <xf numFmtId="0" fontId="9" fillId="0" borderId="0" xfId="0" applyFont="1" applyBorder="1"/>
    <xf numFmtId="0" fontId="6" fillId="0" borderId="0" xfId="0" applyFont="1" applyBorder="1" applyAlignment="1">
      <alignment horizontal="left"/>
    </xf>
    <xf numFmtId="0" fontId="17" fillId="0" borderId="0" xfId="0" applyFont="1" applyBorder="1"/>
    <xf numFmtId="2" fontId="6" fillId="0" borderId="0" xfId="0" applyNumberFormat="1" applyFont="1" applyBorder="1"/>
    <xf numFmtId="0" fontId="2" fillId="0" borderId="0" xfId="0" applyFont="1"/>
    <xf numFmtId="0" fontId="14" fillId="0" borderId="3" xfId="3" applyFont="1" applyBorder="1" applyAlignment="1">
      <alignment horizontal="center"/>
    </xf>
    <xf numFmtId="0" fontId="14" fillId="0" borderId="1" xfId="3" applyFont="1" applyFill="1" applyBorder="1" applyAlignment="1">
      <alignment horizontal="left" wrapText="1"/>
    </xf>
    <xf numFmtId="0" fontId="9" fillId="0" borderId="1" xfId="3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0" fillId="0" borderId="3" xfId="0" applyFont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right"/>
    </xf>
    <xf numFmtId="0" fontId="2" fillId="0" borderId="0" xfId="0" applyFont="1"/>
    <xf numFmtId="0" fontId="9" fillId="0" borderId="3" xfId="0" applyFont="1" applyBorder="1" applyAlignment="1">
      <alignment horizontal="center" vertical="center"/>
    </xf>
    <xf numFmtId="0" fontId="9" fillId="0" borderId="3" xfId="3" applyFont="1" applyBorder="1" applyAlignment="1">
      <alignment horizontal="center"/>
    </xf>
    <xf numFmtId="0" fontId="16" fillId="0" borderId="3" xfId="0" applyFont="1" applyBorder="1" applyAlignment="1">
      <alignment horizontal="right"/>
    </xf>
    <xf numFmtId="0" fontId="14" fillId="0" borderId="1" xfId="3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0" fontId="16" fillId="0" borderId="1" xfId="0" applyFont="1" applyBorder="1" applyAlignment="1">
      <alignment horizontal="right"/>
    </xf>
    <xf numFmtId="165" fontId="16" fillId="0" borderId="3" xfId="0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2" fontId="16" fillId="0" borderId="3" xfId="0" applyNumberFormat="1" applyFont="1" applyBorder="1" applyAlignment="1">
      <alignment horizontal="center" vertical="center"/>
    </xf>
    <xf numFmtId="0" fontId="2" fillId="0" borderId="3" xfId="3" applyFont="1" applyBorder="1" applyAlignment="1">
      <alignment horizontal="center"/>
    </xf>
    <xf numFmtId="164" fontId="12" fillId="0" borderId="3" xfId="0" applyNumberFormat="1" applyFont="1" applyBorder="1" applyAlignment="1">
      <alignment horizontal="center" vertical="center"/>
    </xf>
    <xf numFmtId="2" fontId="15" fillId="0" borderId="3" xfId="3" applyNumberFormat="1" applyFont="1" applyBorder="1" applyAlignment="1">
      <alignment horizontal="center" vertical="center"/>
    </xf>
    <xf numFmtId="2" fontId="16" fillId="0" borderId="3" xfId="3" applyNumberFormat="1" applyFont="1" applyBorder="1" applyAlignment="1">
      <alignment horizontal="center" vertical="center"/>
    </xf>
    <xf numFmtId="2" fontId="15" fillId="0" borderId="3" xfId="0" applyNumberFormat="1" applyFont="1" applyBorder="1" applyAlignment="1">
      <alignment horizontal="center" vertical="center"/>
    </xf>
    <xf numFmtId="2" fontId="17" fillId="0" borderId="3" xfId="0" applyNumberFormat="1" applyFont="1" applyBorder="1" applyAlignment="1">
      <alignment horizontal="right"/>
    </xf>
    <xf numFmtId="2" fontId="16" fillId="0" borderId="3" xfId="0" applyNumberFormat="1" applyFont="1" applyFill="1" applyBorder="1"/>
    <xf numFmtId="0" fontId="12" fillId="0" borderId="3" xfId="0" applyFont="1" applyBorder="1" applyAlignment="1">
      <alignment horizontal="right" vertical="center"/>
    </xf>
    <xf numFmtId="0" fontId="12" fillId="0" borderId="3" xfId="0" applyFont="1" applyBorder="1"/>
    <xf numFmtId="0" fontId="11" fillId="0" borderId="3" xfId="0" applyFont="1" applyBorder="1"/>
    <xf numFmtId="0" fontId="9" fillId="0" borderId="3" xfId="0" applyFont="1" applyBorder="1"/>
    <xf numFmtId="0" fontId="9" fillId="0" borderId="3" xfId="3" applyFont="1" applyBorder="1"/>
    <xf numFmtId="0" fontId="9" fillId="0" borderId="9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left"/>
    </xf>
    <xf numFmtId="0" fontId="12" fillId="0" borderId="3" xfId="0" applyFont="1" applyBorder="1" applyAlignment="1">
      <alignment vertical="center" wrapText="1"/>
    </xf>
    <xf numFmtId="0" fontId="14" fillId="0" borderId="8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 wrapText="1"/>
    </xf>
    <xf numFmtId="2" fontId="12" fillId="0" borderId="3" xfId="0" applyNumberFormat="1" applyFont="1" applyBorder="1" applyAlignment="1"/>
    <xf numFmtId="166" fontId="12" fillId="0" borderId="3" xfId="0" applyNumberFormat="1" applyFont="1" applyBorder="1" applyAlignment="1">
      <alignment vertical="center"/>
    </xf>
    <xf numFmtId="2" fontId="9" fillId="0" borderId="10" xfId="0" applyNumberFormat="1" applyFont="1" applyBorder="1"/>
    <xf numFmtId="2" fontId="16" fillId="0" borderId="1" xfId="0" applyNumberFormat="1" applyFont="1" applyBorder="1" applyAlignment="1"/>
    <xf numFmtId="2" fontId="2" fillId="0" borderId="3" xfId="0" applyNumberFormat="1" applyFont="1" applyFill="1" applyBorder="1" applyAlignment="1">
      <alignment horizontal="right"/>
    </xf>
    <xf numFmtId="165" fontId="2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2" fontId="9" fillId="0" borderId="12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0" applyNumberFormat="1" applyFont="1" applyFill="1" applyBorder="1" applyAlignment="1">
      <alignment horizontal="right"/>
    </xf>
    <xf numFmtId="2" fontId="12" fillId="0" borderId="1" xfId="0" applyNumberFormat="1" applyFont="1" applyFill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2" fontId="16" fillId="0" borderId="1" xfId="0" applyNumberFormat="1" applyFont="1" applyFill="1" applyBorder="1" applyAlignment="1">
      <alignment horizontal="right" vertical="center"/>
    </xf>
    <xf numFmtId="2" fontId="12" fillId="0" borderId="1" xfId="0" applyNumberFormat="1" applyFont="1" applyFill="1" applyBorder="1" applyAlignment="1">
      <alignment vertical="center"/>
    </xf>
    <xf numFmtId="2" fontId="16" fillId="0" borderId="1" xfId="0" applyNumberFormat="1" applyFont="1" applyFill="1" applyBorder="1" applyAlignment="1">
      <alignment horizontal="right"/>
    </xf>
    <xf numFmtId="2" fontId="6" fillId="0" borderId="1" xfId="3" applyNumberFormat="1" applyFont="1" applyFill="1" applyBorder="1"/>
    <xf numFmtId="2" fontId="9" fillId="0" borderId="1" xfId="3" applyNumberFormat="1" applyFont="1" applyFill="1" applyBorder="1" applyAlignment="1">
      <alignment vertical="center"/>
    </xf>
    <xf numFmtId="2" fontId="6" fillId="0" borderId="1" xfId="3" applyNumberFormat="1" applyFont="1" applyFill="1" applyBorder="1" applyAlignment="1">
      <alignment horizontal="right"/>
    </xf>
    <xf numFmtId="0" fontId="2" fillId="0" borderId="0" xfId="0" applyFont="1"/>
    <xf numFmtId="2" fontId="6" fillId="0" borderId="4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center" vertical="top"/>
    </xf>
    <xf numFmtId="0" fontId="16" fillId="0" borderId="3" xfId="0" applyFont="1" applyBorder="1" applyAlignment="1">
      <alignment horizontal="left"/>
    </xf>
    <xf numFmtId="0" fontId="12" fillId="0" borderId="0" xfId="0" applyFont="1" applyAlignment="1">
      <alignment horizontal="center"/>
    </xf>
    <xf numFmtId="2" fontId="12" fillId="0" borderId="1" xfId="0" applyNumberFormat="1" applyFont="1" applyFill="1" applyBorder="1" applyAlignment="1">
      <alignment horizontal="right" vertical="top"/>
    </xf>
    <xf numFmtId="2" fontId="9" fillId="0" borderId="1" xfId="0" applyNumberFormat="1" applyFont="1" applyFill="1" applyBorder="1" applyAlignment="1">
      <alignment horizontal="right" vertical="top"/>
    </xf>
    <xf numFmtId="0" fontId="14" fillId="0" borderId="3" xfId="0" applyFont="1" applyBorder="1" applyAlignment="1">
      <alignment horizontal="right"/>
    </xf>
    <xf numFmtId="165" fontId="16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 vertical="top"/>
    </xf>
    <xf numFmtId="0" fontId="22" fillId="0" borderId="1" xfId="0" applyFont="1" applyBorder="1" applyAlignment="1">
      <alignment horizontal="left" wrapText="1"/>
    </xf>
    <xf numFmtId="2" fontId="23" fillId="0" borderId="1" xfId="0" applyNumberFormat="1" applyFont="1" applyBorder="1"/>
    <xf numFmtId="2" fontId="2" fillId="0" borderId="1" xfId="0" applyNumberFormat="1" applyFont="1" applyBorder="1"/>
    <xf numFmtId="165" fontId="2" fillId="0" borderId="1" xfId="0" applyNumberFormat="1" applyFont="1" applyBorder="1"/>
    <xf numFmtId="165" fontId="10" fillId="0" borderId="0" xfId="0" applyNumberFormat="1" applyFont="1" applyFill="1" applyBorder="1" applyAlignment="1">
      <alignment horizontal="center"/>
    </xf>
    <xf numFmtId="0" fontId="22" fillId="0" borderId="1" xfId="0" applyFont="1" applyBorder="1" applyAlignment="1">
      <alignment horizontal="right"/>
    </xf>
    <xf numFmtId="164" fontId="21" fillId="0" borderId="1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right"/>
    </xf>
    <xf numFmtId="166" fontId="10" fillId="0" borderId="1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4" fillId="0" borderId="3" xfId="3" applyFont="1" applyBorder="1" applyAlignment="1">
      <alignment horizontal="right"/>
    </xf>
    <xf numFmtId="166" fontId="12" fillId="0" borderId="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3" xfId="3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5" fillId="0" borderId="4" xfId="0" applyNumberFormat="1" applyFont="1" applyBorder="1"/>
    <xf numFmtId="2" fontId="6" fillId="0" borderId="4" xfId="0" applyNumberFormat="1" applyFont="1" applyBorder="1"/>
    <xf numFmtId="2" fontId="12" fillId="0" borderId="4" xfId="0" applyNumberFormat="1" applyFont="1" applyBorder="1" applyAlignment="1">
      <alignment horizontal="center" vertical="center"/>
    </xf>
    <xf numFmtId="166" fontId="13" fillId="0" borderId="1" xfId="0" applyNumberFormat="1" applyFont="1" applyFill="1" applyBorder="1" applyAlignment="1">
      <alignment horizontal="right" vertical="center"/>
    </xf>
    <xf numFmtId="0" fontId="2" fillId="0" borderId="0" xfId="0" applyFont="1"/>
    <xf numFmtId="166" fontId="12" fillId="0" borderId="1" xfId="0" applyNumberFormat="1" applyFont="1" applyBorder="1" applyAlignment="1">
      <alignment horizontal="right" vertical="center"/>
    </xf>
    <xf numFmtId="0" fontId="2" fillId="0" borderId="3" xfId="3" applyFont="1" applyBorder="1" applyAlignment="1">
      <alignment horizontal="right"/>
    </xf>
    <xf numFmtId="2" fontId="12" fillId="0" borderId="3" xfId="3" applyNumberFormat="1" applyFont="1" applyBorder="1" applyAlignment="1">
      <alignment horizontal="right" vertical="center"/>
    </xf>
    <xf numFmtId="0" fontId="13" fillId="0" borderId="3" xfId="0" applyFont="1" applyBorder="1" applyAlignment="1">
      <alignment horizontal="left"/>
    </xf>
    <xf numFmtId="166" fontId="9" fillId="0" borderId="4" xfId="0" applyNumberFormat="1" applyFont="1" applyBorder="1"/>
    <xf numFmtId="0" fontId="9" fillId="0" borderId="0" xfId="0" applyFont="1" applyBorder="1" applyAlignment="1">
      <alignment vertical="center" wrapText="1"/>
    </xf>
    <xf numFmtId="2" fontId="2" fillId="0" borderId="0" xfId="0" applyNumberFormat="1" applyFont="1" applyFill="1" applyBorder="1" applyAlignment="1">
      <alignment horizontal="right" vertical="top"/>
    </xf>
    <xf numFmtId="2" fontId="2" fillId="0" borderId="3" xfId="0" applyNumberFormat="1" applyFont="1" applyFill="1" applyBorder="1" applyAlignment="1">
      <alignment vertical="center"/>
    </xf>
    <xf numFmtId="0" fontId="2" fillId="0" borderId="3" xfId="0" applyFont="1" applyFill="1" applyBorder="1"/>
    <xf numFmtId="2" fontId="2" fillId="0" borderId="0" xfId="0" applyNumberFormat="1" applyFont="1" applyFill="1"/>
    <xf numFmtId="2" fontId="2" fillId="0" borderId="0" xfId="0" applyNumberFormat="1" applyFont="1" applyFill="1" applyBorder="1"/>
    <xf numFmtId="0" fontId="9" fillId="0" borderId="0" xfId="0" applyFont="1" applyFill="1" applyBorder="1" applyAlignment="1">
      <alignment horizontal="center" vertical="center" wrapText="1"/>
    </xf>
    <xf numFmtId="2" fontId="2" fillId="0" borderId="3" xfId="0" applyNumberFormat="1" applyFont="1" applyFill="1" applyBorder="1"/>
    <xf numFmtId="0" fontId="2" fillId="0" borderId="0" xfId="0" applyFont="1"/>
    <xf numFmtId="0" fontId="2" fillId="0" borderId="0" xfId="0" applyFont="1" applyBorder="1" applyAlignment="1">
      <alignment horizontal="center" vertical="top"/>
    </xf>
    <xf numFmtId="0" fontId="9" fillId="0" borderId="6" xfId="0" applyFont="1" applyBorder="1" applyAlignment="1">
      <alignment horizontal="left"/>
    </xf>
    <xf numFmtId="0" fontId="19" fillId="0" borderId="0" xfId="0" quotePrefix="1" applyFont="1" applyAlignment="1">
      <alignment horizontal="center"/>
    </xf>
    <xf numFmtId="0" fontId="2" fillId="0" borderId="0" xfId="0" applyFont="1" applyBorder="1" applyAlignment="1">
      <alignment horizontal="left"/>
    </xf>
  </cellXfs>
  <cellStyles count="4">
    <cellStyle name="Įprastas" xfId="0" builtinId="0"/>
    <cellStyle name="Įprastas 2" xfId="3"/>
    <cellStyle name="Normal_Sheet1" xfId="1"/>
    <cellStyle name="Normal_Sheet1_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66" name="Line 1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67" name="Line 2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</xdr:row>
      <xdr:rowOff>0</xdr:rowOff>
    </xdr:from>
    <xdr:to>
      <xdr:col>1</xdr:col>
      <xdr:colOff>0</xdr:colOff>
      <xdr:row>2</xdr:row>
      <xdr:rowOff>0</xdr:rowOff>
    </xdr:to>
    <xdr:sp macro="" textlink="">
      <xdr:nvSpPr>
        <xdr:cNvPr id="372868" name="Line 3"/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69" name="Line 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0" name="Line 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1" name="Line 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2" name="Line 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3" name="Line 8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4" name="Line 9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3</xdr:row>
      <xdr:rowOff>0</xdr:rowOff>
    </xdr:from>
    <xdr:to>
      <xdr:col>4</xdr:col>
      <xdr:colOff>142875</xdr:colOff>
      <xdr:row>3</xdr:row>
      <xdr:rowOff>0</xdr:rowOff>
    </xdr:to>
    <xdr:sp macro="" textlink="">
      <xdr:nvSpPr>
        <xdr:cNvPr id="372875" name="Line 12"/>
        <xdr:cNvSpPr>
          <a:spLocks noChangeShapeType="1"/>
        </xdr:cNvSpPr>
      </xdr:nvSpPr>
      <xdr:spPr bwMode="auto">
        <a:xfrm>
          <a:off x="4943475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6" name="Line 13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7" name="Line 1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8" name="Line 1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9" name="Line 1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0" name="Line 1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221</xdr:row>
      <xdr:rowOff>0</xdr:rowOff>
    </xdr:from>
    <xdr:to>
      <xdr:col>4</xdr:col>
      <xdr:colOff>142875</xdr:colOff>
      <xdr:row>221</xdr:row>
      <xdr:rowOff>0</xdr:rowOff>
    </xdr:to>
    <xdr:sp macro="" textlink="">
      <xdr:nvSpPr>
        <xdr:cNvPr id="372881" name="Line 22"/>
        <xdr:cNvSpPr>
          <a:spLocks noChangeShapeType="1"/>
        </xdr:cNvSpPr>
      </xdr:nvSpPr>
      <xdr:spPr bwMode="auto">
        <a:xfrm>
          <a:off x="4943475" y="4325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2" name="Line 23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3" name="Line 2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4" name="Line 2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5" name="Line 2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6" name="Line 2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197</xdr:row>
      <xdr:rowOff>0</xdr:rowOff>
    </xdr:from>
    <xdr:to>
      <xdr:col>1</xdr:col>
      <xdr:colOff>0</xdr:colOff>
      <xdr:row>197</xdr:row>
      <xdr:rowOff>0</xdr:rowOff>
    </xdr:to>
    <xdr:sp macro="" textlink="">
      <xdr:nvSpPr>
        <xdr:cNvPr id="372888" name="Line 35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197</xdr:row>
      <xdr:rowOff>0</xdr:rowOff>
    </xdr:from>
    <xdr:to>
      <xdr:col>1</xdr:col>
      <xdr:colOff>0</xdr:colOff>
      <xdr:row>197</xdr:row>
      <xdr:rowOff>0</xdr:rowOff>
    </xdr:to>
    <xdr:sp macro="" textlink="">
      <xdr:nvSpPr>
        <xdr:cNvPr id="372889" name="Line 36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197</xdr:row>
      <xdr:rowOff>0</xdr:rowOff>
    </xdr:from>
    <xdr:to>
      <xdr:col>1</xdr:col>
      <xdr:colOff>0</xdr:colOff>
      <xdr:row>197</xdr:row>
      <xdr:rowOff>0</xdr:rowOff>
    </xdr:to>
    <xdr:sp macro="" textlink="">
      <xdr:nvSpPr>
        <xdr:cNvPr id="372890" name="Line 37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355</xdr:row>
      <xdr:rowOff>0</xdr:rowOff>
    </xdr:from>
    <xdr:to>
      <xdr:col>1</xdr:col>
      <xdr:colOff>0</xdr:colOff>
      <xdr:row>355</xdr:row>
      <xdr:rowOff>0</xdr:rowOff>
    </xdr:to>
    <xdr:sp macro="" textlink="">
      <xdr:nvSpPr>
        <xdr:cNvPr id="372891" name="Line 38"/>
        <xdr:cNvSpPr>
          <a:spLocks noChangeShapeType="1"/>
        </xdr:cNvSpPr>
      </xdr:nvSpPr>
      <xdr:spPr bwMode="auto">
        <a:xfrm>
          <a:off x="0" y="9668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355</xdr:row>
      <xdr:rowOff>0</xdr:rowOff>
    </xdr:from>
    <xdr:to>
      <xdr:col>1</xdr:col>
      <xdr:colOff>0</xdr:colOff>
      <xdr:row>355</xdr:row>
      <xdr:rowOff>0</xdr:rowOff>
    </xdr:to>
    <xdr:sp macro="" textlink="">
      <xdr:nvSpPr>
        <xdr:cNvPr id="372892" name="Line 39"/>
        <xdr:cNvSpPr>
          <a:spLocks noChangeShapeType="1"/>
        </xdr:cNvSpPr>
      </xdr:nvSpPr>
      <xdr:spPr bwMode="auto">
        <a:xfrm>
          <a:off x="0" y="9668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533</xdr:row>
      <xdr:rowOff>0</xdr:rowOff>
    </xdr:from>
    <xdr:to>
      <xdr:col>1</xdr:col>
      <xdr:colOff>0</xdr:colOff>
      <xdr:row>533</xdr:row>
      <xdr:rowOff>0</xdr:rowOff>
    </xdr:to>
    <xdr:sp macro="" textlink="">
      <xdr:nvSpPr>
        <xdr:cNvPr id="372893" name="Line 40"/>
        <xdr:cNvSpPr>
          <a:spLocks noChangeShapeType="1"/>
        </xdr:cNvSpPr>
      </xdr:nvSpPr>
      <xdr:spPr bwMode="auto">
        <a:xfrm>
          <a:off x="0" y="12551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533</xdr:row>
      <xdr:rowOff>0</xdr:rowOff>
    </xdr:from>
    <xdr:to>
      <xdr:col>1</xdr:col>
      <xdr:colOff>0</xdr:colOff>
      <xdr:row>533</xdr:row>
      <xdr:rowOff>0</xdr:rowOff>
    </xdr:to>
    <xdr:sp macro="" textlink="">
      <xdr:nvSpPr>
        <xdr:cNvPr id="372894" name="Line 41"/>
        <xdr:cNvSpPr>
          <a:spLocks noChangeShapeType="1"/>
        </xdr:cNvSpPr>
      </xdr:nvSpPr>
      <xdr:spPr bwMode="auto">
        <a:xfrm>
          <a:off x="0" y="12551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</xdr:row>
      <xdr:rowOff>0</xdr:rowOff>
    </xdr:from>
    <xdr:to>
      <xdr:col>3</xdr:col>
      <xdr:colOff>142875</xdr:colOff>
      <xdr:row>1</xdr:row>
      <xdr:rowOff>0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4991100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4" name="Line 34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5" name="Line 56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6" name="Line 57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7" name="Line 58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8" name="Line 59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9" name="Line 60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0" name="Line 61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1" name="Line 62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2" name="Line 63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3" name="Line 64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4" name="Line 65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5" name="Line 66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6" name="Line 67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17" name="Line 68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18" name="Line 69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19" name="Line 70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0" name="Line 71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1" name="Line 72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2" name="Line 73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3" name="Line 74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4" name="Line 75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5" name="Line 76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6" name="Line 77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7" name="Line 78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8" name="Line 79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9" name="Line 80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0" name="Line 81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1" name="Line 82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2" name="Line 83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3" name="Line 84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4" name="Line 85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5" name="Line 86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6" name="Line 87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7" name="Line 88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8" name="Line 89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9" name="Line 90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40" name="Line 91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683"/>
  <sheetViews>
    <sheetView tabSelected="1" zoomScaleNormal="100" workbookViewId="0">
      <selection activeCell="J215" sqref="J215"/>
    </sheetView>
  </sheetViews>
  <sheetFormatPr defaultColWidth="9.140625" defaultRowHeight="12.75" x14ac:dyDescent="0.2"/>
  <cols>
    <col min="1" max="1" width="5.5703125" style="2" customWidth="1"/>
    <col min="2" max="2" width="3.85546875" style="2" customWidth="1"/>
    <col min="3" max="3" width="17.7109375" style="2" customWidth="1"/>
    <col min="4" max="4" width="50.28515625" style="2" customWidth="1"/>
    <col min="5" max="5" width="6.28515625" style="2" customWidth="1"/>
    <col min="6" max="6" width="8.85546875" style="2" customWidth="1"/>
    <col min="7" max="7" width="10.85546875" style="2" customWidth="1"/>
    <col min="8" max="9" width="12.28515625" style="13" customWidth="1"/>
    <col min="10" max="10" width="34.140625" style="2" customWidth="1"/>
    <col min="11" max="11" width="12.42578125" style="2" customWidth="1"/>
    <col min="12" max="16384" width="9.140625" style="2"/>
  </cols>
  <sheetData>
    <row r="1" spans="2:9" s="93" customFormat="1" x14ac:dyDescent="0.2">
      <c r="H1" s="13"/>
      <c r="I1" s="13"/>
    </row>
    <row r="3" spans="2:9" ht="12.75" customHeight="1" x14ac:dyDescent="0.2">
      <c r="B3" s="17" t="s">
        <v>0</v>
      </c>
      <c r="C3" s="18"/>
      <c r="D3" s="5" t="s">
        <v>16</v>
      </c>
    </row>
    <row r="4" spans="2:9" x14ac:dyDescent="0.2">
      <c r="B4" s="17"/>
      <c r="C4" s="18"/>
      <c r="D4" s="5" t="s">
        <v>25</v>
      </c>
      <c r="H4" s="7" t="s">
        <v>20</v>
      </c>
      <c r="I4" s="7"/>
    </row>
    <row r="5" spans="2:9" x14ac:dyDescent="0.2">
      <c r="B5" s="17"/>
      <c r="D5" s="2" t="s">
        <v>17</v>
      </c>
      <c r="E5" s="5"/>
    </row>
    <row r="6" spans="2:9" x14ac:dyDescent="0.2">
      <c r="D6" s="3" t="s">
        <v>56</v>
      </c>
      <c r="E6" s="3"/>
      <c r="F6" s="18"/>
      <c r="G6" s="18"/>
      <c r="H6" s="19"/>
      <c r="I6" s="19"/>
    </row>
    <row r="7" spans="2:9" x14ac:dyDescent="0.2">
      <c r="D7" s="12" t="s">
        <v>18</v>
      </c>
      <c r="E7" s="18"/>
      <c r="F7" s="18"/>
      <c r="G7" s="18"/>
      <c r="H7" s="19"/>
      <c r="I7" s="19"/>
    </row>
    <row r="8" spans="2:9" x14ac:dyDescent="0.2">
      <c r="B8" s="20" t="s">
        <v>1</v>
      </c>
      <c r="C8" s="5"/>
      <c r="D8" s="5" t="s">
        <v>2</v>
      </c>
      <c r="E8" s="18"/>
      <c r="F8" s="18"/>
      <c r="G8" s="18"/>
      <c r="H8" s="19"/>
      <c r="I8" s="19"/>
    </row>
    <row r="9" spans="2:9" x14ac:dyDescent="0.2">
      <c r="B9" s="20"/>
      <c r="D9" s="18" t="s">
        <v>37</v>
      </c>
      <c r="E9" s="5"/>
      <c r="F9" s="18"/>
      <c r="G9" s="18"/>
      <c r="H9" s="19"/>
      <c r="I9" s="19"/>
    </row>
    <row r="10" spans="2:9" x14ac:dyDescent="0.2">
      <c r="D10" s="21" t="s">
        <v>52</v>
      </c>
      <c r="E10" s="18"/>
      <c r="F10" s="18"/>
      <c r="G10" s="18"/>
      <c r="H10" s="19"/>
      <c r="I10" s="19"/>
    </row>
    <row r="11" spans="2:9" x14ac:dyDescent="0.2">
      <c r="D11" s="21" t="s">
        <v>11</v>
      </c>
      <c r="E11" s="18"/>
      <c r="F11" s="18"/>
      <c r="G11" s="18"/>
      <c r="H11" s="19"/>
      <c r="I11" s="19"/>
    </row>
    <row r="12" spans="2:9" ht="6.75" customHeight="1" x14ac:dyDescent="0.2">
      <c r="D12" s="21"/>
      <c r="E12" s="18"/>
      <c r="F12" s="18"/>
      <c r="G12" s="18"/>
      <c r="H12" s="19"/>
      <c r="I12" s="19"/>
    </row>
    <row r="13" spans="2:9" x14ac:dyDescent="0.2">
      <c r="B13" s="18" t="s">
        <v>57</v>
      </c>
      <c r="C13" s="18"/>
      <c r="D13" s="18"/>
      <c r="E13" s="18"/>
      <c r="F13" s="18"/>
      <c r="G13" s="18"/>
      <c r="H13" s="19"/>
      <c r="I13" s="19"/>
    </row>
    <row r="14" spans="2:9" x14ac:dyDescent="0.2">
      <c r="B14" s="18" t="s">
        <v>28</v>
      </c>
      <c r="C14" s="18"/>
      <c r="D14" s="18"/>
      <c r="F14" s="18"/>
      <c r="G14" s="18"/>
      <c r="H14" s="19"/>
      <c r="I14" s="19"/>
    </row>
    <row r="15" spans="2:9" x14ac:dyDescent="0.2">
      <c r="B15" s="8" t="s">
        <v>58</v>
      </c>
      <c r="C15" s="9"/>
      <c r="D15" s="9"/>
      <c r="F15" s="18"/>
      <c r="G15" s="18"/>
      <c r="H15" s="19"/>
      <c r="I15" s="19"/>
    </row>
    <row r="16" spans="2:9" x14ac:dyDescent="0.2">
      <c r="B16" s="9" t="s">
        <v>41</v>
      </c>
      <c r="C16" s="9"/>
      <c r="D16" s="9"/>
      <c r="F16" s="18"/>
      <c r="G16" s="18"/>
      <c r="H16" s="19"/>
      <c r="I16" s="19"/>
    </row>
    <row r="17" spans="2:9" x14ac:dyDescent="0.2">
      <c r="B17" s="14" t="s">
        <v>40</v>
      </c>
      <c r="C17" s="9"/>
      <c r="D17" s="9"/>
      <c r="F17" s="18"/>
      <c r="G17" s="18"/>
      <c r="H17" s="19"/>
      <c r="I17" s="19"/>
    </row>
    <row r="18" spans="2:9" x14ac:dyDescent="0.2">
      <c r="B18" s="14" t="s">
        <v>47</v>
      </c>
      <c r="C18" s="9"/>
      <c r="D18" s="9"/>
      <c r="F18" s="18"/>
      <c r="G18" s="18"/>
      <c r="H18" s="19"/>
      <c r="I18" s="19"/>
    </row>
    <row r="19" spans="2:9" x14ac:dyDescent="0.2">
      <c r="B19" s="14"/>
      <c r="C19" s="9"/>
      <c r="D19" s="9"/>
      <c r="F19" s="18"/>
      <c r="G19" s="18"/>
      <c r="H19" s="19"/>
      <c r="I19" s="19"/>
    </row>
    <row r="20" spans="2:9" ht="13.5" customHeight="1" x14ac:dyDescent="0.2">
      <c r="B20" s="14"/>
      <c r="C20" s="9"/>
      <c r="D20" s="9"/>
      <c r="F20" s="18"/>
      <c r="G20" s="18"/>
      <c r="H20" s="19"/>
      <c r="I20" s="19"/>
    </row>
    <row r="21" spans="2:9" ht="12.75" customHeight="1" x14ac:dyDescent="0.2">
      <c r="B21" s="9"/>
      <c r="C21" s="9"/>
      <c r="D21" s="29" t="s">
        <v>34</v>
      </c>
      <c r="F21" s="18"/>
      <c r="G21" s="18"/>
      <c r="H21" s="19"/>
      <c r="I21" s="19"/>
    </row>
    <row r="22" spans="2:9" ht="12.75" customHeight="1" x14ac:dyDescent="0.2">
      <c r="B22" s="9"/>
      <c r="C22" s="9"/>
      <c r="D22" s="10"/>
      <c r="F22" s="18"/>
      <c r="G22" s="18"/>
      <c r="H22" s="19"/>
      <c r="I22" s="19"/>
    </row>
    <row r="23" spans="2:9" ht="14.25" customHeight="1" x14ac:dyDescent="0.25">
      <c r="C23" s="211" t="s">
        <v>44</v>
      </c>
      <c r="D23" s="211"/>
      <c r="E23" s="211"/>
      <c r="F23" s="211"/>
      <c r="G23" s="211"/>
      <c r="H23" s="19"/>
      <c r="I23" s="19"/>
    </row>
    <row r="24" spans="2:9" ht="14.25" customHeight="1" x14ac:dyDescent="0.2">
      <c r="C24" s="18"/>
      <c r="D24" s="6"/>
      <c r="F24" s="18"/>
      <c r="G24" s="18"/>
      <c r="H24" s="19"/>
      <c r="I24" s="19"/>
    </row>
    <row r="25" spans="2:9" ht="14.25" x14ac:dyDescent="0.2">
      <c r="D25" s="96" t="s">
        <v>73</v>
      </c>
      <c r="H25" s="2"/>
      <c r="I25" s="2"/>
    </row>
    <row r="26" spans="2:9" ht="15" customHeight="1" thickBot="1" x14ac:dyDescent="0.3">
      <c r="D26" s="11"/>
      <c r="F26" s="210" t="s">
        <v>74</v>
      </c>
      <c r="G26" s="210"/>
      <c r="H26" s="210"/>
      <c r="I26" s="25"/>
    </row>
    <row r="27" spans="2:9" ht="15" x14ac:dyDescent="0.25">
      <c r="B27" s="63" t="s">
        <v>12</v>
      </c>
      <c r="C27" s="63" t="s">
        <v>6</v>
      </c>
      <c r="D27" s="63" t="s">
        <v>3</v>
      </c>
      <c r="E27" s="63" t="s">
        <v>4</v>
      </c>
      <c r="F27" s="63" t="s">
        <v>9</v>
      </c>
      <c r="G27" s="147" t="s">
        <v>13</v>
      </c>
      <c r="H27" s="146" t="s">
        <v>14</v>
      </c>
      <c r="I27" s="145"/>
    </row>
    <row r="28" spans="2:9" ht="15" x14ac:dyDescent="0.25">
      <c r="B28" s="148" t="s">
        <v>5</v>
      </c>
      <c r="C28" s="148"/>
      <c r="D28" s="148" t="s">
        <v>7</v>
      </c>
      <c r="E28" s="148" t="s">
        <v>8</v>
      </c>
      <c r="F28" s="148"/>
      <c r="G28" s="149" t="s">
        <v>38</v>
      </c>
      <c r="H28" s="150" t="s">
        <v>39</v>
      </c>
      <c r="I28" s="145"/>
    </row>
    <row r="29" spans="2:9" ht="6.75" customHeight="1" x14ac:dyDescent="0.25">
      <c r="B29" s="130"/>
      <c r="C29" s="131"/>
      <c r="D29" s="135"/>
      <c r="E29" s="137"/>
      <c r="F29" s="132"/>
      <c r="G29" s="141"/>
      <c r="H29" s="151"/>
      <c r="I29" s="143"/>
    </row>
    <row r="30" spans="2:9" s="108" customFormat="1" ht="15" customHeight="1" x14ac:dyDescent="0.25">
      <c r="B30" s="43"/>
      <c r="C30" s="43"/>
      <c r="D30" s="133" t="s">
        <v>15</v>
      </c>
      <c r="E30" s="43"/>
      <c r="F30" s="119"/>
      <c r="G30" s="139"/>
      <c r="H30" s="152"/>
      <c r="I30" s="143"/>
    </row>
    <row r="31" spans="2:9" s="108" customFormat="1" ht="15" customHeight="1" x14ac:dyDescent="0.25">
      <c r="B31" s="43"/>
      <c r="C31" s="43" t="s">
        <v>24</v>
      </c>
      <c r="D31" s="133" t="s">
        <v>30</v>
      </c>
      <c r="E31" s="43"/>
      <c r="F31" s="119"/>
      <c r="G31" s="139"/>
      <c r="H31" s="153"/>
      <c r="I31" s="143"/>
    </row>
    <row r="32" spans="2:9" s="108" customFormat="1" ht="15" customHeight="1" x14ac:dyDescent="0.25">
      <c r="B32" s="43">
        <v>1</v>
      </c>
      <c r="C32" s="187" t="s">
        <v>64</v>
      </c>
      <c r="D32" s="134" t="s">
        <v>188</v>
      </c>
      <c r="E32" s="43" t="s">
        <v>31</v>
      </c>
      <c r="F32" s="138">
        <v>3</v>
      </c>
      <c r="G32" s="140">
        <v>13.757</v>
      </c>
      <c r="H32" s="154">
        <f>SUM(G32*F32)</f>
        <v>41.271000000000001</v>
      </c>
      <c r="I32" s="143"/>
    </row>
    <row r="33" spans="2:9" s="108" customFormat="1" ht="15" customHeight="1" x14ac:dyDescent="0.25">
      <c r="B33" s="43">
        <v>2</v>
      </c>
      <c r="C33" s="187" t="s">
        <v>64</v>
      </c>
      <c r="D33" s="134" t="s">
        <v>174</v>
      </c>
      <c r="E33" s="43" t="s">
        <v>31</v>
      </c>
      <c r="F33" s="138">
        <v>2</v>
      </c>
      <c r="G33" s="140">
        <v>13.757</v>
      </c>
      <c r="H33" s="154">
        <f t="shared" ref="H33:H46" si="0">SUM(G33*F33)</f>
        <v>27.513999999999999</v>
      </c>
      <c r="I33" s="143"/>
    </row>
    <row r="34" spans="2:9" s="108" customFormat="1" ht="15" customHeight="1" x14ac:dyDescent="0.25">
      <c r="B34" s="43">
        <v>3</v>
      </c>
      <c r="C34" s="187" t="s">
        <v>64</v>
      </c>
      <c r="D34" s="134" t="s">
        <v>175</v>
      </c>
      <c r="E34" s="43" t="s">
        <v>31</v>
      </c>
      <c r="F34" s="138">
        <v>5</v>
      </c>
      <c r="G34" s="140">
        <v>13.757</v>
      </c>
      <c r="H34" s="154">
        <f t="shared" si="0"/>
        <v>68.784999999999997</v>
      </c>
      <c r="I34" s="143"/>
    </row>
    <row r="35" spans="2:9" s="108" customFormat="1" ht="15" customHeight="1" x14ac:dyDescent="0.25">
      <c r="B35" s="43">
        <v>4</v>
      </c>
      <c r="C35" s="187" t="s">
        <v>64</v>
      </c>
      <c r="D35" s="128" t="s">
        <v>176</v>
      </c>
      <c r="E35" s="43" t="s">
        <v>31</v>
      </c>
      <c r="F35" s="138">
        <v>3</v>
      </c>
      <c r="G35" s="140">
        <v>13.757</v>
      </c>
      <c r="H35" s="154">
        <f t="shared" si="0"/>
        <v>41.271000000000001</v>
      </c>
      <c r="I35" s="143"/>
    </row>
    <row r="36" spans="2:9" s="108" customFormat="1" ht="15" customHeight="1" x14ac:dyDescent="0.25">
      <c r="B36" s="43">
        <v>5</v>
      </c>
      <c r="C36" s="187" t="s">
        <v>64</v>
      </c>
      <c r="D36" s="128" t="s">
        <v>177</v>
      </c>
      <c r="E36" s="43" t="s">
        <v>31</v>
      </c>
      <c r="F36" s="138">
        <v>3</v>
      </c>
      <c r="G36" s="140">
        <v>13.757</v>
      </c>
      <c r="H36" s="154">
        <f t="shared" si="0"/>
        <v>41.271000000000001</v>
      </c>
      <c r="I36" s="143"/>
    </row>
    <row r="37" spans="2:9" s="108" customFormat="1" ht="15" customHeight="1" x14ac:dyDescent="0.25">
      <c r="B37" s="43">
        <v>6</v>
      </c>
      <c r="C37" s="187" t="s">
        <v>64</v>
      </c>
      <c r="D37" s="128" t="s">
        <v>187</v>
      </c>
      <c r="E37" s="43" t="s">
        <v>31</v>
      </c>
      <c r="F37" s="138">
        <v>2</v>
      </c>
      <c r="G37" s="140">
        <v>13.757</v>
      </c>
      <c r="H37" s="154">
        <f t="shared" si="0"/>
        <v>27.513999999999999</v>
      </c>
      <c r="I37" s="143"/>
    </row>
    <row r="38" spans="2:9" s="108" customFormat="1" ht="15" customHeight="1" x14ac:dyDescent="0.25">
      <c r="B38" s="43">
        <v>7</v>
      </c>
      <c r="C38" s="187" t="s">
        <v>64</v>
      </c>
      <c r="D38" s="134" t="s">
        <v>178</v>
      </c>
      <c r="E38" s="43" t="s">
        <v>31</v>
      </c>
      <c r="F38" s="138">
        <v>2</v>
      </c>
      <c r="G38" s="140">
        <v>13.757</v>
      </c>
      <c r="H38" s="154">
        <f>SUM(G38*F38)</f>
        <v>27.513999999999999</v>
      </c>
      <c r="I38" s="143"/>
    </row>
    <row r="39" spans="2:9" s="108" customFormat="1" ht="15" customHeight="1" x14ac:dyDescent="0.25">
      <c r="B39" s="43">
        <v>8</v>
      </c>
      <c r="C39" s="187" t="s">
        <v>64</v>
      </c>
      <c r="D39" s="134" t="s">
        <v>179</v>
      </c>
      <c r="E39" s="43" t="s">
        <v>31</v>
      </c>
      <c r="F39" s="138">
        <v>18</v>
      </c>
      <c r="G39" s="140">
        <v>13.757</v>
      </c>
      <c r="H39" s="154">
        <f t="shared" ref="H39:H43" si="1">SUM(G39*F39)</f>
        <v>247.626</v>
      </c>
      <c r="I39" s="143"/>
    </row>
    <row r="40" spans="2:9" s="108" customFormat="1" ht="15" customHeight="1" x14ac:dyDescent="0.25">
      <c r="B40" s="43">
        <v>9</v>
      </c>
      <c r="C40" s="187" t="s">
        <v>64</v>
      </c>
      <c r="D40" s="134" t="s">
        <v>180</v>
      </c>
      <c r="E40" s="43" t="s">
        <v>31</v>
      </c>
      <c r="F40" s="138">
        <v>3</v>
      </c>
      <c r="G40" s="140">
        <v>13.757</v>
      </c>
      <c r="H40" s="154">
        <f t="shared" si="1"/>
        <v>41.271000000000001</v>
      </c>
      <c r="I40" s="143"/>
    </row>
    <row r="41" spans="2:9" s="108" customFormat="1" ht="15" customHeight="1" x14ac:dyDescent="0.25">
      <c r="B41" s="43">
        <v>10</v>
      </c>
      <c r="C41" s="187" t="s">
        <v>64</v>
      </c>
      <c r="D41" s="128" t="s">
        <v>181</v>
      </c>
      <c r="E41" s="43" t="s">
        <v>31</v>
      </c>
      <c r="F41" s="138">
        <v>1</v>
      </c>
      <c r="G41" s="140">
        <v>13.757</v>
      </c>
      <c r="H41" s="154">
        <f t="shared" si="1"/>
        <v>13.757</v>
      </c>
      <c r="I41" s="143"/>
    </row>
    <row r="42" spans="2:9" s="108" customFormat="1" ht="15" customHeight="1" x14ac:dyDescent="0.25">
      <c r="B42" s="43">
        <v>11</v>
      </c>
      <c r="C42" s="187" t="s">
        <v>64</v>
      </c>
      <c r="D42" s="128" t="s">
        <v>182</v>
      </c>
      <c r="E42" s="43" t="s">
        <v>31</v>
      </c>
      <c r="F42" s="138">
        <v>8</v>
      </c>
      <c r="G42" s="140">
        <v>13.757</v>
      </c>
      <c r="H42" s="154">
        <f t="shared" si="1"/>
        <v>110.056</v>
      </c>
      <c r="I42" s="143"/>
    </row>
    <row r="43" spans="2:9" s="108" customFormat="1" ht="15" customHeight="1" x14ac:dyDescent="0.25">
      <c r="B43" s="43">
        <v>12</v>
      </c>
      <c r="C43" s="187" t="s">
        <v>64</v>
      </c>
      <c r="D43" s="128" t="s">
        <v>183</v>
      </c>
      <c r="E43" s="43" t="s">
        <v>31</v>
      </c>
      <c r="F43" s="138">
        <v>3</v>
      </c>
      <c r="G43" s="140">
        <v>13.757</v>
      </c>
      <c r="H43" s="154">
        <f t="shared" si="1"/>
        <v>41.271000000000001</v>
      </c>
      <c r="I43" s="143"/>
    </row>
    <row r="44" spans="2:9" s="108" customFormat="1" ht="15" customHeight="1" x14ac:dyDescent="0.25">
      <c r="B44" s="43">
        <v>13</v>
      </c>
      <c r="C44" s="187" t="s">
        <v>64</v>
      </c>
      <c r="D44" s="128" t="s">
        <v>184</v>
      </c>
      <c r="E44" s="43" t="s">
        <v>31</v>
      </c>
      <c r="F44" s="138">
        <v>1</v>
      </c>
      <c r="G44" s="140">
        <v>13.757</v>
      </c>
      <c r="H44" s="154">
        <f t="shared" si="0"/>
        <v>13.757</v>
      </c>
      <c r="I44" s="143"/>
    </row>
    <row r="45" spans="2:9" s="108" customFormat="1" ht="15" customHeight="1" x14ac:dyDescent="0.25">
      <c r="B45" s="43">
        <v>14</v>
      </c>
      <c r="C45" s="187" t="s">
        <v>64</v>
      </c>
      <c r="D45" s="128" t="s">
        <v>185</v>
      </c>
      <c r="E45" s="43" t="s">
        <v>31</v>
      </c>
      <c r="F45" s="138">
        <v>3</v>
      </c>
      <c r="G45" s="140">
        <v>13.757</v>
      </c>
      <c r="H45" s="154">
        <f t="shared" si="0"/>
        <v>41.271000000000001</v>
      </c>
      <c r="I45" s="143"/>
    </row>
    <row r="46" spans="2:9" s="108" customFormat="1" ht="15" customHeight="1" x14ac:dyDescent="0.25">
      <c r="B46" s="43">
        <v>15</v>
      </c>
      <c r="C46" s="187" t="s">
        <v>64</v>
      </c>
      <c r="D46" s="128" t="s">
        <v>186</v>
      </c>
      <c r="E46" s="43" t="s">
        <v>31</v>
      </c>
      <c r="F46" s="138">
        <v>2</v>
      </c>
      <c r="G46" s="140">
        <v>13.757</v>
      </c>
      <c r="H46" s="154">
        <f t="shared" si="0"/>
        <v>27.513999999999999</v>
      </c>
      <c r="I46" s="143"/>
    </row>
    <row r="47" spans="2:9" ht="15" customHeight="1" x14ac:dyDescent="0.25">
      <c r="B47" s="43"/>
      <c r="C47" s="43"/>
      <c r="D47" s="111" t="s">
        <v>10</v>
      </c>
      <c r="E47" s="43"/>
      <c r="F47" s="117">
        <f>SUM(F32:F46)</f>
        <v>59</v>
      </c>
      <c r="G47" s="142"/>
      <c r="H47" s="155">
        <f>ROUND(SUM(H32:H46),2)</f>
        <v>811.66</v>
      </c>
      <c r="I47" s="107"/>
    </row>
    <row r="48" spans="2:9" ht="15" customHeight="1" x14ac:dyDescent="0.25">
      <c r="B48" s="42"/>
      <c r="C48" s="51"/>
      <c r="D48" s="136"/>
      <c r="E48" s="35"/>
      <c r="F48" s="88"/>
      <c r="G48" s="53"/>
      <c r="H48" s="66"/>
      <c r="I48" s="107"/>
    </row>
    <row r="49" spans="2:9" ht="15" customHeight="1" x14ac:dyDescent="0.25">
      <c r="B49" s="42"/>
      <c r="C49" s="51"/>
      <c r="D49" s="64" t="s">
        <v>15</v>
      </c>
      <c r="E49" s="42"/>
      <c r="F49" s="122"/>
      <c r="G49" s="69"/>
      <c r="H49" s="156"/>
      <c r="I49" s="107"/>
    </row>
    <row r="50" spans="2:9" ht="15" customHeight="1" x14ac:dyDescent="0.25">
      <c r="B50" s="42"/>
      <c r="C50" s="42" t="s">
        <v>24</v>
      </c>
      <c r="D50" s="64" t="s">
        <v>42</v>
      </c>
      <c r="E50" s="42"/>
      <c r="F50" s="48"/>
      <c r="G50" s="69"/>
      <c r="H50" s="156"/>
      <c r="I50" s="107"/>
    </row>
    <row r="51" spans="2:9" s="108" customFormat="1" ht="15" customHeight="1" x14ac:dyDescent="0.25">
      <c r="B51" s="42">
        <v>1</v>
      </c>
      <c r="C51" s="187" t="s">
        <v>64</v>
      </c>
      <c r="D51" s="92" t="s">
        <v>189</v>
      </c>
      <c r="E51" s="65" t="s">
        <v>29</v>
      </c>
      <c r="F51" s="16">
        <v>5</v>
      </c>
      <c r="G51" s="186">
        <v>0.99199999999999999</v>
      </c>
      <c r="H51" s="66">
        <f>+F51*G51</f>
        <v>4.96</v>
      </c>
      <c r="I51" s="107"/>
    </row>
    <row r="52" spans="2:9" s="108" customFormat="1" ht="15" customHeight="1" x14ac:dyDescent="0.25">
      <c r="B52" s="42">
        <v>2</v>
      </c>
      <c r="C52" s="187" t="s">
        <v>64</v>
      </c>
      <c r="D52" s="92" t="s">
        <v>190</v>
      </c>
      <c r="E52" s="65" t="s">
        <v>29</v>
      </c>
      <c r="F52" s="16">
        <v>10</v>
      </c>
      <c r="G52" s="186">
        <v>0.99199999999999999</v>
      </c>
      <c r="H52" s="66">
        <f t="shared" ref="H52:H81" si="2">+F52*G52</f>
        <v>9.92</v>
      </c>
      <c r="I52" s="107"/>
    </row>
    <row r="53" spans="2:9" s="108" customFormat="1" ht="15" customHeight="1" x14ac:dyDescent="0.25">
      <c r="B53" s="42">
        <v>3</v>
      </c>
      <c r="C53" s="187" t="s">
        <v>64</v>
      </c>
      <c r="D53" s="92" t="s">
        <v>191</v>
      </c>
      <c r="E53" s="65" t="s">
        <v>29</v>
      </c>
      <c r="F53" s="16">
        <v>10</v>
      </c>
      <c r="G53" s="186">
        <v>0.99199999999999999</v>
      </c>
      <c r="H53" s="66">
        <f t="shared" si="2"/>
        <v>9.92</v>
      </c>
      <c r="I53" s="107"/>
    </row>
    <row r="54" spans="2:9" s="108" customFormat="1" ht="15" customHeight="1" x14ac:dyDescent="0.25">
      <c r="B54" s="42">
        <v>4</v>
      </c>
      <c r="C54" s="187" t="s">
        <v>64</v>
      </c>
      <c r="D54" s="92" t="s">
        <v>192</v>
      </c>
      <c r="E54" s="65" t="s">
        <v>29</v>
      </c>
      <c r="F54" s="16">
        <v>5</v>
      </c>
      <c r="G54" s="186">
        <v>0.99199999999999999</v>
      </c>
      <c r="H54" s="66">
        <f t="shared" si="2"/>
        <v>4.96</v>
      </c>
      <c r="I54" s="107"/>
    </row>
    <row r="55" spans="2:9" s="108" customFormat="1" ht="15" customHeight="1" x14ac:dyDescent="0.25">
      <c r="B55" s="42">
        <v>5</v>
      </c>
      <c r="C55" s="187" t="s">
        <v>64</v>
      </c>
      <c r="D55" s="92" t="s">
        <v>193</v>
      </c>
      <c r="E55" s="65" t="s">
        <v>29</v>
      </c>
      <c r="F55" s="16">
        <v>5</v>
      </c>
      <c r="G55" s="186">
        <v>0.99199999999999999</v>
      </c>
      <c r="H55" s="66">
        <f t="shared" si="2"/>
        <v>4.96</v>
      </c>
      <c r="I55" s="107"/>
    </row>
    <row r="56" spans="2:9" s="108" customFormat="1" ht="15" customHeight="1" x14ac:dyDescent="0.25">
      <c r="B56" s="42">
        <v>6</v>
      </c>
      <c r="C56" s="187" t="s">
        <v>64</v>
      </c>
      <c r="D56" s="92" t="s">
        <v>194</v>
      </c>
      <c r="E56" s="65" t="s">
        <v>29</v>
      </c>
      <c r="F56" s="16">
        <v>3</v>
      </c>
      <c r="G56" s="186">
        <v>0.99199999999999999</v>
      </c>
      <c r="H56" s="66">
        <f t="shared" si="2"/>
        <v>2.976</v>
      </c>
      <c r="I56" s="107"/>
    </row>
    <row r="57" spans="2:9" s="108" customFormat="1" ht="15" customHeight="1" x14ac:dyDescent="0.25">
      <c r="B57" s="42">
        <v>7</v>
      </c>
      <c r="C57" s="187" t="s">
        <v>64</v>
      </c>
      <c r="D57" s="92" t="s">
        <v>195</v>
      </c>
      <c r="E57" s="65" t="s">
        <v>29</v>
      </c>
      <c r="F57" s="16">
        <v>3</v>
      </c>
      <c r="G57" s="186">
        <v>0.99199999999999999</v>
      </c>
      <c r="H57" s="66">
        <f t="shared" si="2"/>
        <v>2.976</v>
      </c>
      <c r="I57" s="107"/>
    </row>
    <row r="58" spans="2:9" s="108" customFormat="1" ht="15" customHeight="1" x14ac:dyDescent="0.25">
      <c r="B58" s="42">
        <v>8</v>
      </c>
      <c r="C58" s="187" t="s">
        <v>64</v>
      </c>
      <c r="D58" s="92" t="s">
        <v>196</v>
      </c>
      <c r="E58" s="65" t="s">
        <v>29</v>
      </c>
      <c r="F58" s="16">
        <v>5</v>
      </c>
      <c r="G58" s="186">
        <v>0.99199999999999999</v>
      </c>
      <c r="H58" s="66">
        <f t="shared" si="2"/>
        <v>4.96</v>
      </c>
      <c r="I58" s="107"/>
    </row>
    <row r="59" spans="2:9" s="108" customFormat="1" ht="15" customHeight="1" x14ac:dyDescent="0.25">
      <c r="B59" s="42">
        <v>9</v>
      </c>
      <c r="C59" s="187" t="s">
        <v>64</v>
      </c>
      <c r="D59" s="92" t="s">
        <v>197</v>
      </c>
      <c r="E59" s="65" t="s">
        <v>29</v>
      </c>
      <c r="F59" s="16">
        <v>20</v>
      </c>
      <c r="G59" s="186">
        <v>0.99199999999999999</v>
      </c>
      <c r="H59" s="66">
        <f t="shared" si="2"/>
        <v>19.84</v>
      </c>
      <c r="I59" s="107"/>
    </row>
    <row r="60" spans="2:9" s="108" customFormat="1" ht="15" customHeight="1" x14ac:dyDescent="0.25">
      <c r="B60" s="42">
        <v>10</v>
      </c>
      <c r="C60" s="187" t="s">
        <v>64</v>
      </c>
      <c r="D60" s="92" t="s">
        <v>198</v>
      </c>
      <c r="E60" s="65" t="s">
        <v>29</v>
      </c>
      <c r="F60" s="16">
        <v>30</v>
      </c>
      <c r="G60" s="186">
        <v>0.99199999999999999</v>
      </c>
      <c r="H60" s="66">
        <f t="shared" si="2"/>
        <v>29.759999999999998</v>
      </c>
      <c r="I60" s="107"/>
    </row>
    <row r="61" spans="2:9" s="108" customFormat="1" ht="15" customHeight="1" x14ac:dyDescent="0.25">
      <c r="B61" s="42">
        <v>11</v>
      </c>
      <c r="C61" s="187" t="s">
        <v>64</v>
      </c>
      <c r="D61" s="92" t="s">
        <v>199</v>
      </c>
      <c r="E61" s="65" t="s">
        <v>29</v>
      </c>
      <c r="F61" s="16">
        <v>3</v>
      </c>
      <c r="G61" s="186">
        <v>0.99199999999999999</v>
      </c>
      <c r="H61" s="66">
        <f t="shared" si="2"/>
        <v>2.976</v>
      </c>
      <c r="I61" s="107"/>
    </row>
    <row r="62" spans="2:9" s="108" customFormat="1" ht="15" customHeight="1" x14ac:dyDescent="0.25">
      <c r="B62" s="42">
        <v>12</v>
      </c>
      <c r="C62" s="187" t="s">
        <v>64</v>
      </c>
      <c r="D62" s="92" t="s">
        <v>200</v>
      </c>
      <c r="E62" s="65" t="s">
        <v>29</v>
      </c>
      <c r="F62" s="16">
        <v>10</v>
      </c>
      <c r="G62" s="186">
        <v>0.99199999999999999</v>
      </c>
      <c r="H62" s="66">
        <f t="shared" si="2"/>
        <v>9.92</v>
      </c>
      <c r="I62" s="107"/>
    </row>
    <row r="63" spans="2:9" s="108" customFormat="1" ht="15" customHeight="1" x14ac:dyDescent="0.25">
      <c r="B63" s="42">
        <v>13</v>
      </c>
      <c r="C63" s="187" t="s">
        <v>64</v>
      </c>
      <c r="D63" s="92" t="s">
        <v>201</v>
      </c>
      <c r="E63" s="65" t="s">
        <v>29</v>
      </c>
      <c r="F63" s="16">
        <v>3</v>
      </c>
      <c r="G63" s="186">
        <v>0.99199999999999999</v>
      </c>
      <c r="H63" s="66">
        <f t="shared" si="2"/>
        <v>2.976</v>
      </c>
      <c r="I63" s="107"/>
    </row>
    <row r="64" spans="2:9" s="108" customFormat="1" ht="15" customHeight="1" x14ac:dyDescent="0.25">
      <c r="B64" s="42">
        <v>14</v>
      </c>
      <c r="C64" s="187" t="s">
        <v>64</v>
      </c>
      <c r="D64" s="92" t="s">
        <v>202</v>
      </c>
      <c r="E64" s="65" t="s">
        <v>29</v>
      </c>
      <c r="F64" s="16">
        <v>5</v>
      </c>
      <c r="G64" s="186">
        <v>0.99199999999999999</v>
      </c>
      <c r="H64" s="66">
        <f t="shared" si="2"/>
        <v>4.96</v>
      </c>
      <c r="I64" s="107"/>
    </row>
    <row r="65" spans="2:10" s="108" customFormat="1" ht="15" customHeight="1" x14ac:dyDescent="0.25">
      <c r="B65" s="42">
        <v>15</v>
      </c>
      <c r="C65" s="187" t="s">
        <v>64</v>
      </c>
      <c r="D65" s="92" t="s">
        <v>203</v>
      </c>
      <c r="E65" s="65" t="s">
        <v>29</v>
      </c>
      <c r="F65" s="16">
        <v>10</v>
      </c>
      <c r="G65" s="186">
        <v>0.99199999999999999</v>
      </c>
      <c r="H65" s="66">
        <f t="shared" si="2"/>
        <v>9.92</v>
      </c>
      <c r="I65" s="107"/>
    </row>
    <row r="66" spans="2:10" s="108" customFormat="1" ht="15" customHeight="1" x14ac:dyDescent="0.25">
      <c r="B66" s="42">
        <v>16</v>
      </c>
      <c r="C66" s="187" t="s">
        <v>64</v>
      </c>
      <c r="D66" s="92" t="s">
        <v>204</v>
      </c>
      <c r="E66" s="65" t="s">
        <v>29</v>
      </c>
      <c r="F66" s="16">
        <v>3</v>
      </c>
      <c r="G66" s="186">
        <v>0.99199999999999999</v>
      </c>
      <c r="H66" s="66">
        <f t="shared" si="2"/>
        <v>2.976</v>
      </c>
      <c r="I66" s="107"/>
    </row>
    <row r="67" spans="2:10" s="22" customFormat="1" ht="15" x14ac:dyDescent="0.25">
      <c r="B67" s="42">
        <v>17</v>
      </c>
      <c r="C67" s="187" t="s">
        <v>64</v>
      </c>
      <c r="D67" s="92" t="s">
        <v>205</v>
      </c>
      <c r="E67" s="65" t="s">
        <v>29</v>
      </c>
      <c r="F67" s="16">
        <v>5</v>
      </c>
      <c r="G67" s="186">
        <v>0.99199999999999999</v>
      </c>
      <c r="H67" s="66">
        <f t="shared" ref="H67:H71" si="3">+F67*G67</f>
        <v>4.96</v>
      </c>
      <c r="I67" s="28"/>
    </row>
    <row r="68" spans="2:10" s="22" customFormat="1" ht="15" x14ac:dyDescent="0.25">
      <c r="B68" s="42">
        <v>18</v>
      </c>
      <c r="C68" s="187" t="s">
        <v>64</v>
      </c>
      <c r="D68" s="92" t="s">
        <v>179</v>
      </c>
      <c r="E68" s="65" t="s">
        <v>29</v>
      </c>
      <c r="F68" s="16">
        <v>30</v>
      </c>
      <c r="G68" s="186">
        <v>0.99199999999999999</v>
      </c>
      <c r="H68" s="66">
        <f t="shared" si="3"/>
        <v>29.759999999999998</v>
      </c>
      <c r="I68" s="28"/>
    </row>
    <row r="69" spans="2:10" s="22" customFormat="1" ht="15" x14ac:dyDescent="0.25">
      <c r="B69" s="42">
        <v>19</v>
      </c>
      <c r="C69" s="187" t="s">
        <v>64</v>
      </c>
      <c r="D69" s="92" t="s">
        <v>206</v>
      </c>
      <c r="E69" s="65" t="s">
        <v>29</v>
      </c>
      <c r="F69" s="16">
        <v>5</v>
      </c>
      <c r="G69" s="186">
        <v>0.99199999999999999</v>
      </c>
      <c r="H69" s="66">
        <f t="shared" si="3"/>
        <v>4.96</v>
      </c>
      <c r="I69" s="28"/>
    </row>
    <row r="70" spans="2:10" s="22" customFormat="1" ht="15" x14ac:dyDescent="0.25">
      <c r="B70" s="42">
        <v>20</v>
      </c>
      <c r="C70" s="187" t="s">
        <v>64</v>
      </c>
      <c r="D70" s="92" t="s">
        <v>180</v>
      </c>
      <c r="E70" s="65" t="s">
        <v>29</v>
      </c>
      <c r="F70" s="16">
        <v>10</v>
      </c>
      <c r="G70" s="186">
        <v>0.99199999999999999</v>
      </c>
      <c r="H70" s="66">
        <f t="shared" si="3"/>
        <v>9.92</v>
      </c>
      <c r="I70" s="28"/>
    </row>
    <row r="71" spans="2:10" s="22" customFormat="1" ht="15" x14ac:dyDescent="0.25">
      <c r="B71" s="42">
        <v>21</v>
      </c>
      <c r="C71" s="187" t="s">
        <v>64</v>
      </c>
      <c r="D71" s="92" t="s">
        <v>181</v>
      </c>
      <c r="E71" s="65" t="s">
        <v>29</v>
      </c>
      <c r="F71" s="16">
        <v>5</v>
      </c>
      <c r="G71" s="186">
        <v>0.99199999999999999</v>
      </c>
      <c r="H71" s="66">
        <f t="shared" si="3"/>
        <v>4.96</v>
      </c>
      <c r="I71" s="28"/>
    </row>
    <row r="72" spans="2:10" s="22" customFormat="1" ht="15" x14ac:dyDescent="0.25">
      <c r="B72" s="42">
        <v>22</v>
      </c>
      <c r="C72" s="187" t="s">
        <v>64</v>
      </c>
      <c r="D72" s="92" t="s">
        <v>182</v>
      </c>
      <c r="E72" s="65" t="s">
        <v>29</v>
      </c>
      <c r="F72" s="16">
        <v>30</v>
      </c>
      <c r="G72" s="186">
        <v>0.99199999999999999</v>
      </c>
      <c r="H72" s="66">
        <f t="shared" si="2"/>
        <v>29.759999999999998</v>
      </c>
      <c r="I72" s="28"/>
    </row>
    <row r="73" spans="2:10" s="22" customFormat="1" ht="15" x14ac:dyDescent="0.25">
      <c r="B73" s="42">
        <v>23</v>
      </c>
      <c r="C73" s="187" t="s">
        <v>64</v>
      </c>
      <c r="D73" s="92" t="s">
        <v>207</v>
      </c>
      <c r="E73" s="65" t="s">
        <v>29</v>
      </c>
      <c r="F73" s="16">
        <v>65</v>
      </c>
      <c r="G73" s="186">
        <v>0.99199999999999999</v>
      </c>
      <c r="H73" s="66">
        <f t="shared" si="2"/>
        <v>64.48</v>
      </c>
      <c r="I73" s="28"/>
    </row>
    <row r="74" spans="2:10" s="22" customFormat="1" ht="15" x14ac:dyDescent="0.25">
      <c r="B74" s="42">
        <v>24</v>
      </c>
      <c r="C74" s="187" t="s">
        <v>64</v>
      </c>
      <c r="D74" s="92" t="s">
        <v>208</v>
      </c>
      <c r="E74" s="65" t="s">
        <v>29</v>
      </c>
      <c r="F74" s="16">
        <v>5</v>
      </c>
      <c r="G74" s="186">
        <v>0.99199999999999999</v>
      </c>
      <c r="H74" s="66">
        <f t="shared" si="2"/>
        <v>4.96</v>
      </c>
      <c r="I74" s="31"/>
    </row>
    <row r="75" spans="2:10" s="22" customFormat="1" ht="15" x14ac:dyDescent="0.25">
      <c r="B75" s="42">
        <v>25</v>
      </c>
      <c r="C75" s="187" t="s">
        <v>64</v>
      </c>
      <c r="D75" s="92" t="s">
        <v>209</v>
      </c>
      <c r="E75" s="65" t="s">
        <v>29</v>
      </c>
      <c r="F75" s="16">
        <v>20</v>
      </c>
      <c r="G75" s="186">
        <v>0.99199999999999999</v>
      </c>
      <c r="H75" s="66">
        <f t="shared" si="2"/>
        <v>19.84</v>
      </c>
      <c r="I75" s="31"/>
    </row>
    <row r="76" spans="2:10" s="22" customFormat="1" ht="15" x14ac:dyDescent="0.25">
      <c r="B76" s="42">
        <v>26</v>
      </c>
      <c r="C76" s="187" t="s">
        <v>64</v>
      </c>
      <c r="D76" s="92" t="s">
        <v>184</v>
      </c>
      <c r="E76" s="65" t="s">
        <v>29</v>
      </c>
      <c r="F76" s="16">
        <v>20</v>
      </c>
      <c r="G76" s="186">
        <v>0.99199999999999999</v>
      </c>
      <c r="H76" s="66">
        <f t="shared" si="2"/>
        <v>19.84</v>
      </c>
      <c r="I76" s="31"/>
    </row>
    <row r="77" spans="2:10" s="22" customFormat="1" ht="15" x14ac:dyDescent="0.25">
      <c r="B77" s="42">
        <v>27</v>
      </c>
      <c r="C77" s="187" t="s">
        <v>64</v>
      </c>
      <c r="D77" s="92" t="s">
        <v>185</v>
      </c>
      <c r="E77" s="65" t="s">
        <v>29</v>
      </c>
      <c r="F77" s="16">
        <v>7</v>
      </c>
      <c r="G77" s="186">
        <v>0.99199999999999999</v>
      </c>
      <c r="H77" s="66">
        <f t="shared" si="2"/>
        <v>6.944</v>
      </c>
      <c r="I77" s="31"/>
      <c r="J77" s="28"/>
    </row>
    <row r="78" spans="2:10" s="22" customFormat="1" ht="15" x14ac:dyDescent="0.25">
      <c r="B78" s="42">
        <v>28</v>
      </c>
      <c r="C78" s="187" t="s">
        <v>64</v>
      </c>
      <c r="D78" s="92" t="s">
        <v>210</v>
      </c>
      <c r="E78" s="65" t="s">
        <v>29</v>
      </c>
      <c r="F78" s="16">
        <v>2</v>
      </c>
      <c r="G78" s="186">
        <v>0.99199999999999999</v>
      </c>
      <c r="H78" s="66">
        <f t="shared" si="2"/>
        <v>1.984</v>
      </c>
      <c r="I78" s="31"/>
      <c r="J78" s="28"/>
    </row>
    <row r="79" spans="2:10" s="22" customFormat="1" ht="15" x14ac:dyDescent="0.25">
      <c r="B79" s="42">
        <v>29</v>
      </c>
      <c r="C79" s="187" t="s">
        <v>64</v>
      </c>
      <c r="D79" s="92" t="s">
        <v>211</v>
      </c>
      <c r="E79" s="65" t="s">
        <v>29</v>
      </c>
      <c r="F79" s="16">
        <v>5</v>
      </c>
      <c r="G79" s="186">
        <v>0.99199999999999999</v>
      </c>
      <c r="H79" s="66">
        <f t="shared" si="2"/>
        <v>4.96</v>
      </c>
      <c r="I79" s="31"/>
      <c r="J79" s="28"/>
    </row>
    <row r="80" spans="2:10" s="22" customFormat="1" ht="15" x14ac:dyDescent="0.25">
      <c r="B80" s="42">
        <v>30</v>
      </c>
      <c r="C80" s="187" t="s">
        <v>64</v>
      </c>
      <c r="D80" s="92" t="s">
        <v>215</v>
      </c>
      <c r="E80" s="65" t="s">
        <v>29</v>
      </c>
      <c r="F80" s="16">
        <v>10</v>
      </c>
      <c r="G80" s="186">
        <v>0.99199999999999999</v>
      </c>
      <c r="H80" s="66">
        <f t="shared" si="2"/>
        <v>9.92</v>
      </c>
      <c r="I80" s="31"/>
      <c r="J80" s="28"/>
    </row>
    <row r="81" spans="2:10" s="22" customFormat="1" ht="15" x14ac:dyDescent="0.25">
      <c r="B81" s="42">
        <v>31</v>
      </c>
      <c r="C81" s="187" t="s">
        <v>64</v>
      </c>
      <c r="D81" s="92" t="s">
        <v>186</v>
      </c>
      <c r="E81" s="65" t="s">
        <v>29</v>
      </c>
      <c r="F81" s="16">
        <v>3</v>
      </c>
      <c r="G81" s="186">
        <v>0.99199999999999999</v>
      </c>
      <c r="H81" s="66">
        <f t="shared" si="2"/>
        <v>2.976</v>
      </c>
      <c r="I81" s="31"/>
      <c r="J81" s="28"/>
    </row>
    <row r="82" spans="2:10" s="22" customFormat="1" ht="15" x14ac:dyDescent="0.25">
      <c r="B82" s="42"/>
      <c r="C82" s="42"/>
      <c r="D82" s="36" t="s">
        <v>10</v>
      </c>
      <c r="E82" s="42"/>
      <c r="F82" s="68">
        <f>SUM(F51:F81)</f>
        <v>352</v>
      </c>
      <c r="G82" s="185"/>
      <c r="H82" s="47">
        <f>+ROUND(SUM(H51:H81),2)</f>
        <v>349.18</v>
      </c>
      <c r="I82" s="31"/>
      <c r="J82" s="28"/>
    </row>
    <row r="83" spans="2:10" s="22" customFormat="1" ht="15" x14ac:dyDescent="0.25">
      <c r="B83" s="42"/>
      <c r="C83" s="42"/>
      <c r="D83" s="36"/>
      <c r="E83" s="65"/>
      <c r="F83" s="68"/>
      <c r="G83" s="70"/>
      <c r="H83" s="47"/>
      <c r="I83" s="31"/>
      <c r="J83" s="28"/>
    </row>
    <row r="84" spans="2:10" s="22" customFormat="1" ht="15" x14ac:dyDescent="0.25">
      <c r="B84" s="71"/>
      <c r="C84" s="35"/>
      <c r="D84" s="86" t="s">
        <v>71</v>
      </c>
      <c r="E84" s="42"/>
      <c r="F84" s="54"/>
      <c r="G84" s="55"/>
      <c r="H84" s="55"/>
      <c r="I84" s="31"/>
      <c r="J84" s="28"/>
    </row>
    <row r="85" spans="2:10" s="22" customFormat="1" ht="15" x14ac:dyDescent="0.25">
      <c r="B85" s="71"/>
      <c r="C85" s="35" t="s">
        <v>24</v>
      </c>
      <c r="D85" s="198" t="s">
        <v>213</v>
      </c>
      <c r="E85" s="42"/>
      <c r="F85" s="190"/>
      <c r="G85" s="191"/>
      <c r="H85" s="55"/>
      <c r="I85" s="31"/>
      <c r="J85" s="28"/>
    </row>
    <row r="86" spans="2:10" s="22" customFormat="1" ht="15" x14ac:dyDescent="0.25">
      <c r="B86" s="71">
        <v>1</v>
      </c>
      <c r="C86" s="183" t="s">
        <v>72</v>
      </c>
      <c r="D86" s="52" t="s">
        <v>212</v>
      </c>
      <c r="E86" s="42" t="s">
        <v>26</v>
      </c>
      <c r="F86" s="192">
        <v>7</v>
      </c>
      <c r="G86" s="199">
        <v>6.3710000000000004</v>
      </c>
      <c r="H86" s="57">
        <f>+ROUND(F86*G86,2)</f>
        <v>44.6</v>
      </c>
      <c r="I86" s="31"/>
      <c r="J86" s="28"/>
    </row>
    <row r="87" spans="2:10" ht="15" x14ac:dyDescent="0.25">
      <c r="B87" s="52"/>
      <c r="C87" s="58"/>
      <c r="D87" s="36" t="s">
        <v>10</v>
      </c>
      <c r="E87" s="37"/>
      <c r="F87" s="59"/>
      <c r="G87" s="60"/>
      <c r="H87" s="47">
        <f>+ROUND(SUM(H86:H86),2)</f>
        <v>44.6</v>
      </c>
      <c r="I87" s="31"/>
      <c r="J87" s="30"/>
    </row>
    <row r="88" spans="2:10" ht="15" x14ac:dyDescent="0.25">
      <c r="B88" s="42"/>
      <c r="C88" s="42"/>
      <c r="D88" s="36"/>
      <c r="E88" s="65"/>
      <c r="F88" s="68"/>
      <c r="G88" s="70"/>
      <c r="H88" s="47"/>
      <c r="I88" s="31"/>
      <c r="J88" s="30"/>
    </row>
    <row r="89" spans="2:10" ht="15" x14ac:dyDescent="0.25">
      <c r="B89" s="42"/>
      <c r="C89" s="35"/>
      <c r="D89" s="86" t="s">
        <v>36</v>
      </c>
      <c r="E89" s="35"/>
      <c r="F89" s="89"/>
      <c r="G89" s="91"/>
      <c r="H89" s="67"/>
      <c r="I89" s="33"/>
      <c r="J89" s="30"/>
    </row>
    <row r="90" spans="2:10" ht="13.5" customHeight="1" x14ac:dyDescent="0.25">
      <c r="B90" s="42">
        <v>1</v>
      </c>
      <c r="C90" s="173" t="s">
        <v>69</v>
      </c>
      <c r="D90" s="85" t="s">
        <v>109</v>
      </c>
      <c r="E90" s="87" t="s">
        <v>33</v>
      </c>
      <c r="F90" s="88">
        <v>0.1</v>
      </c>
      <c r="G90" s="193">
        <v>27.119</v>
      </c>
      <c r="H90" s="67">
        <f>(F90*G90)</f>
        <v>2.7119</v>
      </c>
      <c r="I90" s="31"/>
      <c r="J90" s="30"/>
    </row>
    <row r="91" spans="2:10" ht="15" x14ac:dyDescent="0.25">
      <c r="B91" s="42">
        <v>2</v>
      </c>
      <c r="C91" s="173" t="s">
        <v>69</v>
      </c>
      <c r="D91" s="85" t="s">
        <v>216</v>
      </c>
      <c r="E91" s="87" t="s">
        <v>33</v>
      </c>
      <c r="F91" s="88">
        <v>0.3</v>
      </c>
      <c r="G91" s="193">
        <v>27.119</v>
      </c>
      <c r="H91" s="67">
        <f t="shared" ref="H91:H132" si="4">(F91*G91)</f>
        <v>8.1356999999999999</v>
      </c>
      <c r="I91" s="201"/>
      <c r="J91" s="30"/>
    </row>
    <row r="92" spans="2:10" ht="15" x14ac:dyDescent="0.25">
      <c r="B92" s="42">
        <v>3</v>
      </c>
      <c r="C92" s="173" t="s">
        <v>69</v>
      </c>
      <c r="D92" s="85" t="s">
        <v>136</v>
      </c>
      <c r="E92" s="87" t="s">
        <v>33</v>
      </c>
      <c r="F92" s="88">
        <v>0.2</v>
      </c>
      <c r="G92" s="193">
        <v>27.119</v>
      </c>
      <c r="H92" s="67">
        <f t="shared" si="4"/>
        <v>5.4238</v>
      </c>
      <c r="I92" s="201"/>
      <c r="J92" s="30"/>
    </row>
    <row r="93" spans="2:10" ht="15" x14ac:dyDescent="0.25">
      <c r="B93" s="42">
        <v>4</v>
      </c>
      <c r="C93" s="173" t="s">
        <v>69</v>
      </c>
      <c r="D93" s="85" t="s">
        <v>137</v>
      </c>
      <c r="E93" s="87" t="s">
        <v>33</v>
      </c>
      <c r="F93" s="88">
        <v>0.3</v>
      </c>
      <c r="G93" s="193">
        <v>27.119</v>
      </c>
      <c r="H93" s="67">
        <f t="shared" si="4"/>
        <v>8.1356999999999999</v>
      </c>
      <c r="I93" s="201"/>
      <c r="J93" s="30"/>
    </row>
    <row r="94" spans="2:10" ht="15" x14ac:dyDescent="0.25">
      <c r="B94" s="42">
        <v>5</v>
      </c>
      <c r="C94" s="173" t="s">
        <v>69</v>
      </c>
      <c r="D94" s="85" t="s">
        <v>138</v>
      </c>
      <c r="E94" s="87" t="s">
        <v>33</v>
      </c>
      <c r="F94" s="88">
        <v>0.4</v>
      </c>
      <c r="G94" s="193">
        <v>27.119</v>
      </c>
      <c r="H94" s="67">
        <f t="shared" si="4"/>
        <v>10.8476</v>
      </c>
      <c r="I94" s="201"/>
      <c r="J94" s="30"/>
    </row>
    <row r="95" spans="2:10" ht="15" x14ac:dyDescent="0.25">
      <c r="B95" s="42">
        <v>6</v>
      </c>
      <c r="C95" s="173" t="s">
        <v>69</v>
      </c>
      <c r="D95" s="85" t="s">
        <v>139</v>
      </c>
      <c r="E95" s="87" t="s">
        <v>33</v>
      </c>
      <c r="F95" s="88">
        <v>0.2</v>
      </c>
      <c r="G95" s="193">
        <v>27.119</v>
      </c>
      <c r="H95" s="67">
        <f t="shared" si="4"/>
        <v>5.4238</v>
      </c>
      <c r="I95" s="201"/>
      <c r="J95" s="30"/>
    </row>
    <row r="96" spans="2:10" ht="15" x14ac:dyDescent="0.25">
      <c r="B96" s="42">
        <v>7</v>
      </c>
      <c r="C96" s="173" t="s">
        <v>69</v>
      </c>
      <c r="D96" s="85" t="s">
        <v>140</v>
      </c>
      <c r="E96" s="87" t="s">
        <v>33</v>
      </c>
      <c r="F96" s="88">
        <v>0.4</v>
      </c>
      <c r="G96" s="193">
        <v>27.119</v>
      </c>
      <c r="H96" s="67">
        <f t="shared" si="4"/>
        <v>10.8476</v>
      </c>
      <c r="I96" s="201"/>
      <c r="J96" s="30"/>
    </row>
    <row r="97" spans="2:10" ht="15" x14ac:dyDescent="0.25">
      <c r="B97" s="42">
        <v>8</v>
      </c>
      <c r="C97" s="173" t="s">
        <v>69</v>
      </c>
      <c r="D97" s="85" t="s">
        <v>141</v>
      </c>
      <c r="E97" s="87" t="s">
        <v>33</v>
      </c>
      <c r="F97" s="88">
        <v>0.15</v>
      </c>
      <c r="G97" s="193">
        <v>27.119</v>
      </c>
      <c r="H97" s="67">
        <f t="shared" si="4"/>
        <v>4.06785</v>
      </c>
      <c r="I97" s="201"/>
      <c r="J97" s="30"/>
    </row>
    <row r="98" spans="2:10" ht="15" x14ac:dyDescent="0.25">
      <c r="B98" s="42">
        <v>9</v>
      </c>
      <c r="C98" s="173" t="s">
        <v>69</v>
      </c>
      <c r="D98" s="85" t="s">
        <v>142</v>
      </c>
      <c r="E98" s="87" t="s">
        <v>33</v>
      </c>
      <c r="F98" s="88">
        <v>0.2</v>
      </c>
      <c r="G98" s="193">
        <v>27.119</v>
      </c>
      <c r="H98" s="67">
        <f t="shared" si="4"/>
        <v>5.4238</v>
      </c>
      <c r="I98" s="201"/>
      <c r="J98" s="30"/>
    </row>
    <row r="99" spans="2:10" ht="15" x14ac:dyDescent="0.25">
      <c r="B99" s="42">
        <v>10</v>
      </c>
      <c r="C99" s="173" t="s">
        <v>69</v>
      </c>
      <c r="D99" s="85" t="s">
        <v>143</v>
      </c>
      <c r="E99" s="87" t="s">
        <v>33</v>
      </c>
      <c r="F99" s="88">
        <v>0.1</v>
      </c>
      <c r="G99" s="193">
        <v>27.119</v>
      </c>
      <c r="H99" s="67">
        <f t="shared" si="4"/>
        <v>2.7119</v>
      </c>
      <c r="I99" s="201"/>
      <c r="J99" s="30"/>
    </row>
    <row r="100" spans="2:10" ht="15" x14ac:dyDescent="0.25">
      <c r="B100" s="42">
        <v>11</v>
      </c>
      <c r="C100" s="173" t="s">
        <v>69</v>
      </c>
      <c r="D100" s="85" t="s">
        <v>144</v>
      </c>
      <c r="E100" s="87" t="s">
        <v>33</v>
      </c>
      <c r="F100" s="88">
        <v>0.05</v>
      </c>
      <c r="G100" s="193">
        <v>27.119</v>
      </c>
      <c r="H100" s="67">
        <f t="shared" si="4"/>
        <v>1.35595</v>
      </c>
      <c r="I100" s="201"/>
      <c r="J100" s="30"/>
    </row>
    <row r="101" spans="2:10" ht="15" x14ac:dyDescent="0.25">
      <c r="B101" s="42">
        <v>12</v>
      </c>
      <c r="C101" s="173" t="s">
        <v>69</v>
      </c>
      <c r="D101" s="85" t="s">
        <v>145</v>
      </c>
      <c r="E101" s="87" t="s">
        <v>33</v>
      </c>
      <c r="F101" s="88">
        <v>0.05</v>
      </c>
      <c r="G101" s="193">
        <v>27.119</v>
      </c>
      <c r="H101" s="67">
        <f t="shared" si="4"/>
        <v>1.35595</v>
      </c>
      <c r="I101" s="201"/>
      <c r="J101" s="30"/>
    </row>
    <row r="102" spans="2:10" ht="15" x14ac:dyDescent="0.25">
      <c r="B102" s="42">
        <v>13</v>
      </c>
      <c r="C102" s="173" t="s">
        <v>69</v>
      </c>
      <c r="D102" s="85" t="s">
        <v>146</v>
      </c>
      <c r="E102" s="87" t="s">
        <v>33</v>
      </c>
      <c r="F102" s="88">
        <v>0.5</v>
      </c>
      <c r="G102" s="193">
        <v>27.119</v>
      </c>
      <c r="H102" s="67">
        <f t="shared" si="4"/>
        <v>13.5595</v>
      </c>
      <c r="I102" s="32"/>
      <c r="J102" s="30"/>
    </row>
    <row r="103" spans="2:10" ht="15" x14ac:dyDescent="0.25">
      <c r="B103" s="42">
        <v>14</v>
      </c>
      <c r="C103" s="173" t="s">
        <v>69</v>
      </c>
      <c r="D103" s="85" t="s">
        <v>147</v>
      </c>
      <c r="E103" s="87" t="s">
        <v>33</v>
      </c>
      <c r="F103" s="88">
        <v>1.5</v>
      </c>
      <c r="G103" s="193">
        <v>27.119</v>
      </c>
      <c r="H103" s="67">
        <f t="shared" si="4"/>
        <v>40.6785</v>
      </c>
      <c r="I103" s="33"/>
      <c r="J103" s="30"/>
    </row>
    <row r="104" spans="2:10" ht="15" x14ac:dyDescent="0.25">
      <c r="B104" s="42">
        <v>15</v>
      </c>
      <c r="C104" s="173" t="s">
        <v>69</v>
      </c>
      <c r="D104" s="85" t="s">
        <v>148</v>
      </c>
      <c r="E104" s="87" t="s">
        <v>33</v>
      </c>
      <c r="F104" s="88">
        <v>1.2</v>
      </c>
      <c r="G104" s="193">
        <v>27.119</v>
      </c>
      <c r="H104" s="67">
        <f t="shared" si="4"/>
        <v>32.5428</v>
      </c>
      <c r="I104" s="33"/>
      <c r="J104" s="30"/>
    </row>
    <row r="105" spans="2:10" ht="15" x14ac:dyDescent="0.25">
      <c r="B105" s="42">
        <v>16</v>
      </c>
      <c r="C105" s="173" t="s">
        <v>69</v>
      </c>
      <c r="D105" s="85" t="s">
        <v>149</v>
      </c>
      <c r="E105" s="87" t="s">
        <v>33</v>
      </c>
      <c r="F105" s="88">
        <v>0.7</v>
      </c>
      <c r="G105" s="193">
        <v>27.119</v>
      </c>
      <c r="H105" s="67">
        <f t="shared" si="4"/>
        <v>18.9833</v>
      </c>
      <c r="I105" s="33"/>
      <c r="J105" s="30"/>
    </row>
    <row r="106" spans="2:10" ht="15" x14ac:dyDescent="0.25">
      <c r="B106" s="42">
        <v>17</v>
      </c>
      <c r="C106" s="173" t="s">
        <v>69</v>
      </c>
      <c r="D106" s="85" t="s">
        <v>150</v>
      </c>
      <c r="E106" s="87" t="s">
        <v>33</v>
      </c>
      <c r="F106" s="88">
        <v>0.1</v>
      </c>
      <c r="G106" s="193">
        <v>27.119</v>
      </c>
      <c r="H106" s="67">
        <f t="shared" si="4"/>
        <v>2.7119</v>
      </c>
      <c r="I106" s="34"/>
      <c r="J106" s="30"/>
    </row>
    <row r="107" spans="2:10" ht="15" x14ac:dyDescent="0.25">
      <c r="B107" s="42">
        <v>18</v>
      </c>
      <c r="C107" s="173" t="s">
        <v>69</v>
      </c>
      <c r="D107" s="85" t="s">
        <v>173</v>
      </c>
      <c r="E107" s="87" t="s">
        <v>33</v>
      </c>
      <c r="F107" s="88">
        <v>0.12</v>
      </c>
      <c r="G107" s="193">
        <v>27.119</v>
      </c>
      <c r="H107" s="67">
        <f t="shared" si="4"/>
        <v>3.2542800000000001</v>
      </c>
      <c r="I107" s="34"/>
      <c r="J107" s="30"/>
    </row>
    <row r="108" spans="2:10" ht="15" x14ac:dyDescent="0.25">
      <c r="B108" s="42">
        <v>19</v>
      </c>
      <c r="C108" s="173" t="s">
        <v>69</v>
      </c>
      <c r="D108" s="85" t="s">
        <v>151</v>
      </c>
      <c r="E108" s="87" t="s">
        <v>33</v>
      </c>
      <c r="F108" s="88">
        <v>0.2</v>
      </c>
      <c r="G108" s="193">
        <v>27.119</v>
      </c>
      <c r="H108" s="67">
        <f t="shared" si="4"/>
        <v>5.4238</v>
      </c>
      <c r="I108" s="34"/>
      <c r="J108" s="30"/>
    </row>
    <row r="109" spans="2:10" ht="15" x14ac:dyDescent="0.25">
      <c r="B109" s="42">
        <v>20</v>
      </c>
      <c r="C109" s="173" t="s">
        <v>69</v>
      </c>
      <c r="D109" s="85" t="s">
        <v>152</v>
      </c>
      <c r="E109" s="87" t="s">
        <v>33</v>
      </c>
      <c r="F109" s="88">
        <v>0.4</v>
      </c>
      <c r="G109" s="193">
        <v>27.119</v>
      </c>
      <c r="H109" s="67">
        <f t="shared" si="4"/>
        <v>10.8476</v>
      </c>
      <c r="I109" s="34"/>
      <c r="J109" s="30"/>
    </row>
    <row r="110" spans="2:10" ht="15" x14ac:dyDescent="0.25">
      <c r="B110" s="42">
        <v>21</v>
      </c>
      <c r="C110" s="173" t="s">
        <v>69</v>
      </c>
      <c r="D110" s="85" t="s">
        <v>153</v>
      </c>
      <c r="E110" s="87" t="s">
        <v>33</v>
      </c>
      <c r="F110" s="88">
        <v>0.1</v>
      </c>
      <c r="G110" s="193">
        <v>27.119</v>
      </c>
      <c r="H110" s="67">
        <f t="shared" si="4"/>
        <v>2.7119</v>
      </c>
      <c r="I110" s="34"/>
      <c r="J110" s="30"/>
    </row>
    <row r="111" spans="2:10" s="101" customFormat="1" ht="15" x14ac:dyDescent="0.25">
      <c r="B111" s="42">
        <v>22</v>
      </c>
      <c r="C111" s="173" t="s">
        <v>69</v>
      </c>
      <c r="D111" s="85" t="s">
        <v>154</v>
      </c>
      <c r="E111" s="87" t="s">
        <v>33</v>
      </c>
      <c r="F111" s="88">
        <v>0.1</v>
      </c>
      <c r="G111" s="193">
        <v>27.119</v>
      </c>
      <c r="H111" s="67">
        <f t="shared" si="4"/>
        <v>2.7119</v>
      </c>
      <c r="I111" s="202"/>
      <c r="J111" s="30"/>
    </row>
    <row r="112" spans="2:10" s="108" customFormat="1" ht="15" x14ac:dyDescent="0.25">
      <c r="B112" s="42">
        <v>23</v>
      </c>
      <c r="C112" s="173" t="s">
        <v>69</v>
      </c>
      <c r="D112" s="85" t="s">
        <v>155</v>
      </c>
      <c r="E112" s="87" t="s">
        <v>33</v>
      </c>
      <c r="F112" s="88">
        <v>0.5</v>
      </c>
      <c r="G112" s="193">
        <v>27.119</v>
      </c>
      <c r="H112" s="67">
        <f t="shared" si="4"/>
        <v>13.5595</v>
      </c>
      <c r="I112" s="202"/>
      <c r="J112" s="30"/>
    </row>
    <row r="113" spans="2:10" s="108" customFormat="1" ht="15" x14ac:dyDescent="0.25">
      <c r="B113" s="42">
        <v>24</v>
      </c>
      <c r="C113" s="173" t="s">
        <v>69</v>
      </c>
      <c r="D113" s="85" t="s">
        <v>156</v>
      </c>
      <c r="E113" s="87" t="s">
        <v>33</v>
      </c>
      <c r="F113" s="88">
        <v>0.1</v>
      </c>
      <c r="G113" s="193">
        <v>27.119</v>
      </c>
      <c r="H113" s="67">
        <f t="shared" si="4"/>
        <v>2.7119</v>
      </c>
      <c r="I113" s="202"/>
      <c r="J113" s="30"/>
    </row>
    <row r="114" spans="2:10" s="108" customFormat="1" ht="15" x14ac:dyDescent="0.25">
      <c r="B114" s="42">
        <v>25</v>
      </c>
      <c r="C114" s="173" t="s">
        <v>69</v>
      </c>
      <c r="D114" s="85" t="s">
        <v>157</v>
      </c>
      <c r="E114" s="87" t="s">
        <v>33</v>
      </c>
      <c r="F114" s="88">
        <v>0.2</v>
      </c>
      <c r="G114" s="193">
        <v>27.119</v>
      </c>
      <c r="H114" s="67">
        <f t="shared" si="4"/>
        <v>5.4238</v>
      </c>
      <c r="I114" s="202"/>
      <c r="J114" s="30"/>
    </row>
    <row r="115" spans="2:10" s="108" customFormat="1" ht="15" x14ac:dyDescent="0.25">
      <c r="B115" s="42">
        <v>26</v>
      </c>
      <c r="C115" s="173" t="s">
        <v>69</v>
      </c>
      <c r="D115" s="85" t="s">
        <v>158</v>
      </c>
      <c r="E115" s="87" t="s">
        <v>33</v>
      </c>
      <c r="F115" s="88">
        <v>0.3</v>
      </c>
      <c r="G115" s="193">
        <v>27.119</v>
      </c>
      <c r="H115" s="67">
        <f t="shared" si="4"/>
        <v>8.1356999999999999</v>
      </c>
      <c r="I115" s="202"/>
      <c r="J115" s="30"/>
    </row>
    <row r="116" spans="2:10" s="108" customFormat="1" ht="15" x14ac:dyDescent="0.25">
      <c r="B116" s="42">
        <v>27</v>
      </c>
      <c r="C116" s="173" t="s">
        <v>69</v>
      </c>
      <c r="D116" s="85" t="s">
        <v>159</v>
      </c>
      <c r="E116" s="87" t="s">
        <v>33</v>
      </c>
      <c r="F116" s="88">
        <v>0.2</v>
      </c>
      <c r="G116" s="193">
        <v>27.119</v>
      </c>
      <c r="H116" s="67">
        <f t="shared" si="4"/>
        <v>5.4238</v>
      </c>
      <c r="I116" s="202"/>
      <c r="J116" s="30"/>
    </row>
    <row r="117" spans="2:10" s="108" customFormat="1" ht="15" x14ac:dyDescent="0.25">
      <c r="B117" s="42">
        <v>28</v>
      </c>
      <c r="C117" s="173" t="s">
        <v>69</v>
      </c>
      <c r="D117" s="85" t="s">
        <v>217</v>
      </c>
      <c r="E117" s="87" t="s">
        <v>33</v>
      </c>
      <c r="F117" s="88">
        <v>0.1</v>
      </c>
      <c r="G117" s="193">
        <v>27.119</v>
      </c>
      <c r="H117" s="67">
        <f t="shared" si="4"/>
        <v>2.7119</v>
      </c>
      <c r="I117" s="202"/>
      <c r="J117" s="30"/>
    </row>
    <row r="118" spans="2:10" s="108" customFormat="1" ht="15" x14ac:dyDescent="0.25">
      <c r="B118" s="42">
        <v>29</v>
      </c>
      <c r="C118" s="173" t="s">
        <v>69</v>
      </c>
      <c r="D118" s="85" t="s">
        <v>160</v>
      </c>
      <c r="E118" s="87" t="s">
        <v>33</v>
      </c>
      <c r="F118" s="88">
        <v>0.1</v>
      </c>
      <c r="G118" s="193">
        <v>27.119</v>
      </c>
      <c r="H118" s="67">
        <f t="shared" si="4"/>
        <v>2.7119</v>
      </c>
      <c r="I118" s="202"/>
      <c r="J118" s="30"/>
    </row>
    <row r="119" spans="2:10" s="108" customFormat="1" ht="15" x14ac:dyDescent="0.25">
      <c r="B119" s="42">
        <v>30</v>
      </c>
      <c r="C119" s="173" t="s">
        <v>69</v>
      </c>
      <c r="D119" s="85" t="s">
        <v>161</v>
      </c>
      <c r="E119" s="87" t="s">
        <v>33</v>
      </c>
      <c r="F119" s="88">
        <v>0.2</v>
      </c>
      <c r="G119" s="193">
        <v>27.119</v>
      </c>
      <c r="H119" s="67">
        <f t="shared" si="4"/>
        <v>5.4238</v>
      </c>
      <c r="I119" s="202"/>
      <c r="J119" s="30"/>
    </row>
    <row r="120" spans="2:10" ht="15" x14ac:dyDescent="0.25">
      <c r="B120" s="42">
        <v>31</v>
      </c>
      <c r="C120" s="173" t="s">
        <v>69</v>
      </c>
      <c r="D120" s="85" t="s">
        <v>162</v>
      </c>
      <c r="E120" s="87" t="s">
        <v>33</v>
      </c>
      <c r="F120" s="88">
        <v>0.3</v>
      </c>
      <c r="G120" s="193">
        <v>27.119</v>
      </c>
      <c r="H120" s="67">
        <f t="shared" si="4"/>
        <v>8.1356999999999999</v>
      </c>
      <c r="I120" s="203"/>
      <c r="J120" s="30"/>
    </row>
    <row r="121" spans="2:10" s="163" customFormat="1" ht="15" x14ac:dyDescent="0.25">
      <c r="B121" s="42">
        <v>32</v>
      </c>
      <c r="C121" s="173" t="s">
        <v>69</v>
      </c>
      <c r="D121" s="85" t="s">
        <v>120</v>
      </c>
      <c r="E121" s="87" t="s">
        <v>33</v>
      </c>
      <c r="F121" s="88">
        <v>0.6</v>
      </c>
      <c r="G121" s="193">
        <v>27.119</v>
      </c>
      <c r="H121" s="67">
        <f t="shared" si="4"/>
        <v>16.2714</v>
      </c>
      <c r="I121" s="28"/>
      <c r="J121" s="30"/>
    </row>
    <row r="122" spans="2:10" s="163" customFormat="1" ht="15" x14ac:dyDescent="0.25">
      <c r="B122" s="42">
        <v>33</v>
      </c>
      <c r="C122" s="173" t="s">
        <v>69</v>
      </c>
      <c r="D122" s="85" t="s">
        <v>163</v>
      </c>
      <c r="E122" s="87" t="s">
        <v>33</v>
      </c>
      <c r="F122" s="88">
        <v>0.8</v>
      </c>
      <c r="G122" s="193">
        <v>27.119</v>
      </c>
      <c r="H122" s="67">
        <f t="shared" si="4"/>
        <v>21.6952</v>
      </c>
      <c r="I122" s="28"/>
      <c r="J122" s="30"/>
    </row>
    <row r="123" spans="2:10" s="163" customFormat="1" ht="15" x14ac:dyDescent="0.25">
      <c r="B123" s="42">
        <v>34</v>
      </c>
      <c r="C123" s="173" t="s">
        <v>69</v>
      </c>
      <c r="D123" s="85" t="s">
        <v>164</v>
      </c>
      <c r="E123" s="87" t="s">
        <v>33</v>
      </c>
      <c r="F123" s="88">
        <v>0.4</v>
      </c>
      <c r="G123" s="193">
        <v>27.119</v>
      </c>
      <c r="H123" s="67">
        <f t="shared" si="4"/>
        <v>10.8476</v>
      </c>
      <c r="I123" s="28"/>
      <c r="J123" s="30"/>
    </row>
    <row r="124" spans="2:10" s="163" customFormat="1" ht="15" x14ac:dyDescent="0.25">
      <c r="B124" s="42">
        <v>35</v>
      </c>
      <c r="C124" s="173" t="s">
        <v>69</v>
      </c>
      <c r="D124" s="44" t="s">
        <v>165</v>
      </c>
      <c r="E124" s="87" t="s">
        <v>33</v>
      </c>
      <c r="F124" s="88">
        <v>0.35</v>
      </c>
      <c r="G124" s="193">
        <v>27.119</v>
      </c>
      <c r="H124" s="67">
        <f t="shared" si="4"/>
        <v>9.4916499999999999</v>
      </c>
      <c r="I124" s="28"/>
      <c r="J124" s="30"/>
    </row>
    <row r="125" spans="2:10" s="163" customFormat="1" ht="15" x14ac:dyDescent="0.25">
      <c r="B125" s="42">
        <v>36</v>
      </c>
      <c r="C125" s="173" t="s">
        <v>69</v>
      </c>
      <c r="D125" s="44" t="s">
        <v>166</v>
      </c>
      <c r="E125" s="87" t="s">
        <v>33</v>
      </c>
      <c r="F125" s="88">
        <v>0.3</v>
      </c>
      <c r="G125" s="193">
        <v>27.119</v>
      </c>
      <c r="H125" s="67">
        <f t="shared" si="4"/>
        <v>8.1356999999999999</v>
      </c>
      <c r="I125" s="28"/>
      <c r="J125" s="30"/>
    </row>
    <row r="126" spans="2:10" s="163" customFormat="1" ht="15" x14ac:dyDescent="0.25">
      <c r="B126" s="42">
        <v>37</v>
      </c>
      <c r="C126" s="173" t="s">
        <v>69</v>
      </c>
      <c r="D126" s="44" t="s">
        <v>167</v>
      </c>
      <c r="E126" s="87" t="s">
        <v>33</v>
      </c>
      <c r="F126" s="88">
        <v>0.8</v>
      </c>
      <c r="G126" s="193">
        <v>27.119</v>
      </c>
      <c r="H126" s="67">
        <f t="shared" si="4"/>
        <v>21.6952</v>
      </c>
      <c r="I126" s="28"/>
      <c r="J126" s="30"/>
    </row>
    <row r="127" spans="2:10" s="163" customFormat="1" ht="15" x14ac:dyDescent="0.25">
      <c r="B127" s="42">
        <v>38</v>
      </c>
      <c r="C127" s="173" t="s">
        <v>69</v>
      </c>
      <c r="D127" s="44" t="s">
        <v>168</v>
      </c>
      <c r="E127" s="87" t="s">
        <v>33</v>
      </c>
      <c r="F127" s="88">
        <v>0.8</v>
      </c>
      <c r="G127" s="193">
        <v>27.119</v>
      </c>
      <c r="H127" s="67">
        <f t="shared" si="4"/>
        <v>21.6952</v>
      </c>
      <c r="I127" s="28"/>
      <c r="J127" s="30"/>
    </row>
    <row r="128" spans="2:10" ht="15" x14ac:dyDescent="0.25">
      <c r="B128" s="42">
        <v>39</v>
      </c>
      <c r="C128" s="173" t="s">
        <v>69</v>
      </c>
      <c r="D128" s="44" t="s">
        <v>169</v>
      </c>
      <c r="E128" s="87" t="s">
        <v>33</v>
      </c>
      <c r="F128" s="88">
        <v>0.3</v>
      </c>
      <c r="G128" s="193">
        <v>27.119</v>
      </c>
      <c r="H128" s="67">
        <f t="shared" si="4"/>
        <v>8.1356999999999999</v>
      </c>
      <c r="I128" s="204"/>
      <c r="J128" s="30"/>
    </row>
    <row r="129" spans="2:13" ht="15" x14ac:dyDescent="0.25">
      <c r="B129" s="42">
        <v>40</v>
      </c>
      <c r="C129" s="173" t="s">
        <v>69</v>
      </c>
      <c r="D129" s="44" t="s">
        <v>170</v>
      </c>
      <c r="E129" s="87" t="s">
        <v>33</v>
      </c>
      <c r="F129" s="88">
        <v>0.3</v>
      </c>
      <c r="G129" s="193">
        <v>27.119</v>
      </c>
      <c r="H129" s="67">
        <f t="shared" si="4"/>
        <v>8.1356999999999999</v>
      </c>
      <c r="I129" s="34"/>
      <c r="J129" s="30"/>
    </row>
    <row r="130" spans="2:13" ht="15.75" customHeight="1" x14ac:dyDescent="0.25">
      <c r="B130" s="42">
        <v>41</v>
      </c>
      <c r="C130" s="173" t="s">
        <v>69</v>
      </c>
      <c r="D130" s="44" t="s">
        <v>218</v>
      </c>
      <c r="E130" s="87" t="s">
        <v>33</v>
      </c>
      <c r="F130" s="88">
        <v>0.4</v>
      </c>
      <c r="G130" s="193">
        <v>27.119</v>
      </c>
      <c r="H130" s="67">
        <f t="shared" si="4"/>
        <v>10.8476</v>
      </c>
      <c r="I130" s="15"/>
      <c r="J130" s="30"/>
    </row>
    <row r="131" spans="2:13" ht="15.75" customHeight="1" x14ac:dyDescent="0.25">
      <c r="B131" s="42">
        <v>42</v>
      </c>
      <c r="C131" s="173" t="s">
        <v>69</v>
      </c>
      <c r="D131" s="44" t="s">
        <v>171</v>
      </c>
      <c r="E131" s="87" t="s">
        <v>33</v>
      </c>
      <c r="F131" s="88">
        <v>0.1</v>
      </c>
      <c r="G131" s="193">
        <v>27.119</v>
      </c>
      <c r="H131" s="67">
        <f t="shared" si="4"/>
        <v>2.7119</v>
      </c>
      <c r="I131" s="15"/>
      <c r="J131" s="30"/>
    </row>
    <row r="132" spans="2:13" ht="15" x14ac:dyDescent="0.25">
      <c r="B132" s="42">
        <v>43</v>
      </c>
      <c r="C132" s="173" t="s">
        <v>69</v>
      </c>
      <c r="D132" s="44" t="s">
        <v>172</v>
      </c>
      <c r="E132" s="87" t="s">
        <v>33</v>
      </c>
      <c r="F132" s="88">
        <v>0.3</v>
      </c>
      <c r="G132" s="193">
        <v>27.119</v>
      </c>
      <c r="H132" s="67">
        <f t="shared" si="4"/>
        <v>8.1356999999999999</v>
      </c>
      <c r="I132" s="15"/>
      <c r="J132" s="30"/>
    </row>
    <row r="133" spans="2:13" ht="15" x14ac:dyDescent="0.25">
      <c r="B133" s="42"/>
      <c r="C133" s="35"/>
      <c r="D133" s="36" t="s">
        <v>10</v>
      </c>
      <c r="E133" s="35"/>
      <c r="F133" s="90">
        <f>SUM(F90:F132)</f>
        <v>14.820000000000004</v>
      </c>
      <c r="G133" s="49"/>
      <c r="H133" s="47">
        <f>+ROUND(SUM(H90:H132),2)</f>
        <v>401.9</v>
      </c>
      <c r="I133" s="15"/>
      <c r="J133" s="30"/>
    </row>
    <row r="134" spans="2:13" ht="15" x14ac:dyDescent="0.25">
      <c r="B134" s="42"/>
      <c r="C134" s="35"/>
      <c r="D134" s="36"/>
      <c r="E134" s="65"/>
      <c r="F134" s="90"/>
      <c r="G134" s="49"/>
      <c r="H134" s="164"/>
      <c r="I134" s="15"/>
      <c r="J134" s="30"/>
    </row>
    <row r="135" spans="2:13" ht="15" x14ac:dyDescent="0.25">
      <c r="B135" s="165"/>
      <c r="C135" s="35"/>
      <c r="D135" s="166" t="s">
        <v>65</v>
      </c>
      <c r="E135" s="35"/>
      <c r="F135" s="89"/>
      <c r="G135" s="91"/>
      <c r="H135" s="67"/>
      <c r="I135" s="15"/>
      <c r="J135" s="30"/>
    </row>
    <row r="136" spans="2:13" ht="15" x14ac:dyDescent="0.25">
      <c r="B136" s="165">
        <v>1</v>
      </c>
      <c r="C136" s="167" t="s">
        <v>66</v>
      </c>
      <c r="D136" s="85" t="s">
        <v>133</v>
      </c>
      <c r="E136" s="87" t="s">
        <v>33</v>
      </c>
      <c r="F136" s="88">
        <v>0.4</v>
      </c>
      <c r="G136" s="168">
        <v>6.22</v>
      </c>
      <c r="H136" s="169">
        <f>+F136*G136</f>
        <v>2.488</v>
      </c>
      <c r="I136" s="15"/>
      <c r="J136" s="30"/>
    </row>
    <row r="137" spans="2:13" s="101" customFormat="1" ht="15" x14ac:dyDescent="0.25">
      <c r="B137" s="165">
        <v>2</v>
      </c>
      <c r="C137" s="167" t="s">
        <v>66</v>
      </c>
      <c r="D137" s="85" t="s">
        <v>134</v>
      </c>
      <c r="E137" s="87" t="s">
        <v>33</v>
      </c>
      <c r="F137" s="88">
        <v>0.1</v>
      </c>
      <c r="G137" s="168">
        <v>6.22</v>
      </c>
      <c r="H137" s="169">
        <f>+F137*G137</f>
        <v>0.622</v>
      </c>
      <c r="I137" s="15"/>
      <c r="J137" s="30"/>
    </row>
    <row r="138" spans="2:13" s="101" customFormat="1" ht="15" x14ac:dyDescent="0.25">
      <c r="B138" s="165">
        <v>3</v>
      </c>
      <c r="C138" s="167" t="s">
        <v>66</v>
      </c>
      <c r="D138" s="85" t="s">
        <v>135</v>
      </c>
      <c r="E138" s="87" t="s">
        <v>33</v>
      </c>
      <c r="F138" s="88">
        <v>1</v>
      </c>
      <c r="G138" s="168">
        <v>6.22</v>
      </c>
      <c r="H138" s="169">
        <f t="shared" ref="H138" si="5">+F138*G138</f>
        <v>6.22</v>
      </c>
      <c r="I138" s="15"/>
      <c r="J138" s="30"/>
    </row>
    <row r="139" spans="2:13" s="101" customFormat="1" ht="15" x14ac:dyDescent="0.25">
      <c r="B139" s="42"/>
      <c r="C139" s="35"/>
      <c r="D139" s="170" t="s">
        <v>10</v>
      </c>
      <c r="E139" s="35"/>
      <c r="F139" s="171">
        <f>SUM(F136:F138)</f>
        <v>1.5</v>
      </c>
      <c r="G139" s="39"/>
      <c r="H139" s="47">
        <f>+ROUND(SUM(H136:H138),2)</f>
        <v>9.33</v>
      </c>
      <c r="I139" s="15"/>
      <c r="J139" s="30"/>
    </row>
    <row r="140" spans="2:13" s="101" customFormat="1" ht="15" x14ac:dyDescent="0.25">
      <c r="B140" s="42"/>
      <c r="C140" s="35"/>
      <c r="D140" s="36"/>
      <c r="E140" s="37"/>
      <c r="F140" s="38"/>
      <c r="G140" s="39"/>
      <c r="H140" s="40"/>
      <c r="I140" s="34"/>
      <c r="J140" s="28"/>
      <c r="K140" s="22"/>
      <c r="L140" s="22"/>
      <c r="M140" s="22"/>
    </row>
    <row r="141" spans="2:13" ht="15" x14ac:dyDescent="0.25">
      <c r="B141" s="42"/>
      <c r="C141" s="42" t="s">
        <v>24</v>
      </c>
      <c r="D141" s="105" t="s">
        <v>59</v>
      </c>
      <c r="E141" s="37"/>
      <c r="F141" s="38"/>
      <c r="G141" s="39"/>
      <c r="H141" s="40"/>
      <c r="I141" s="32"/>
      <c r="J141" s="28"/>
      <c r="K141" s="22"/>
      <c r="L141" s="22"/>
      <c r="M141" s="22"/>
    </row>
    <row r="142" spans="2:13" ht="15" x14ac:dyDescent="0.25">
      <c r="B142" s="42">
        <v>1</v>
      </c>
      <c r="C142" s="187" t="s">
        <v>60</v>
      </c>
      <c r="D142" s="44" t="s">
        <v>109</v>
      </c>
      <c r="E142" s="37" t="s">
        <v>29</v>
      </c>
      <c r="F142" s="27">
        <v>125</v>
      </c>
      <c r="G142" s="45">
        <v>0.13400000000000001</v>
      </c>
      <c r="H142" s="46">
        <f t="shared" ref="H142:H143" si="6">+ROUND(F142*G142,2)</f>
        <v>16.75</v>
      </c>
      <c r="I142" s="15"/>
      <c r="J142" s="28"/>
      <c r="K142" s="22"/>
      <c r="L142" s="22"/>
      <c r="M142" s="22"/>
    </row>
    <row r="143" spans="2:13" ht="15" x14ac:dyDescent="0.25">
      <c r="B143" s="42">
        <v>2</v>
      </c>
      <c r="C143" s="187" t="s">
        <v>60</v>
      </c>
      <c r="D143" s="44" t="s">
        <v>110</v>
      </c>
      <c r="E143" s="37" t="s">
        <v>29</v>
      </c>
      <c r="F143" s="27">
        <v>50</v>
      </c>
      <c r="G143" s="45">
        <v>0.13400000000000001</v>
      </c>
      <c r="H143" s="46">
        <f t="shared" si="6"/>
        <v>6.7</v>
      </c>
      <c r="I143" s="205"/>
      <c r="J143" s="28"/>
      <c r="K143" s="22"/>
      <c r="L143" s="22"/>
      <c r="M143" s="22"/>
    </row>
    <row r="144" spans="2:13" ht="15" x14ac:dyDescent="0.25">
      <c r="B144" s="42">
        <v>3</v>
      </c>
      <c r="C144" s="187" t="s">
        <v>60</v>
      </c>
      <c r="D144" s="44" t="s">
        <v>111</v>
      </c>
      <c r="E144" s="37" t="s">
        <v>29</v>
      </c>
      <c r="F144" s="27">
        <v>75</v>
      </c>
      <c r="G144" s="45">
        <v>0.13400000000000001</v>
      </c>
      <c r="H144" s="46">
        <f>+ROUND(F144*G144,2)</f>
        <v>10.050000000000001</v>
      </c>
      <c r="I144" s="15"/>
      <c r="J144" s="28"/>
      <c r="K144" s="22"/>
      <c r="L144" s="22"/>
      <c r="M144" s="22"/>
    </row>
    <row r="145" spans="2:13" ht="15" x14ac:dyDescent="0.25">
      <c r="B145" s="42">
        <v>4</v>
      </c>
      <c r="C145" s="187" t="s">
        <v>61</v>
      </c>
      <c r="D145" s="44" t="s">
        <v>112</v>
      </c>
      <c r="E145" s="37" t="s">
        <v>29</v>
      </c>
      <c r="F145" s="27">
        <v>25</v>
      </c>
      <c r="G145" s="45">
        <v>0.13400000000000001</v>
      </c>
      <c r="H145" s="46">
        <f>+ROUND(F145*G145,2)</f>
        <v>3.35</v>
      </c>
      <c r="I145" s="144"/>
      <c r="J145" s="28"/>
      <c r="K145" s="22"/>
      <c r="L145" s="22"/>
      <c r="M145" s="22"/>
    </row>
    <row r="146" spans="2:13" ht="15" x14ac:dyDescent="0.25">
      <c r="B146" s="42">
        <v>5</v>
      </c>
      <c r="C146" s="187" t="s">
        <v>61</v>
      </c>
      <c r="D146" s="44" t="s">
        <v>113</v>
      </c>
      <c r="E146" s="37" t="s">
        <v>29</v>
      </c>
      <c r="F146" s="27">
        <v>25</v>
      </c>
      <c r="G146" s="45">
        <v>0.13400000000000001</v>
      </c>
      <c r="H146" s="46">
        <f t="shared" ref="H146:H161" si="7">+ROUND(F146*G146,2)</f>
        <v>3.35</v>
      </c>
      <c r="I146" s="144"/>
      <c r="J146" s="28"/>
      <c r="K146" s="22"/>
      <c r="L146" s="22"/>
      <c r="M146" s="22"/>
    </row>
    <row r="147" spans="2:13" ht="15" x14ac:dyDescent="0.25">
      <c r="B147" s="42">
        <v>6</v>
      </c>
      <c r="C147" s="187" t="s">
        <v>61</v>
      </c>
      <c r="D147" s="44" t="s">
        <v>114</v>
      </c>
      <c r="E147" s="37" t="s">
        <v>29</v>
      </c>
      <c r="F147" s="27">
        <v>25</v>
      </c>
      <c r="G147" s="45">
        <v>0.13400000000000001</v>
      </c>
      <c r="H147" s="46">
        <f t="shared" si="7"/>
        <v>3.35</v>
      </c>
      <c r="I147" s="144"/>
      <c r="J147" s="28"/>
      <c r="K147" s="22"/>
      <c r="L147" s="22"/>
      <c r="M147" s="22"/>
    </row>
    <row r="148" spans="2:13" ht="16.5" customHeight="1" x14ac:dyDescent="0.25">
      <c r="B148" s="42">
        <v>7</v>
      </c>
      <c r="C148" s="187" t="s">
        <v>60</v>
      </c>
      <c r="D148" s="44" t="s">
        <v>115</v>
      </c>
      <c r="E148" s="37" t="s">
        <v>29</v>
      </c>
      <c r="F148" s="27">
        <v>275</v>
      </c>
      <c r="G148" s="45">
        <v>0.13400000000000001</v>
      </c>
      <c r="H148" s="46">
        <f t="shared" si="7"/>
        <v>36.85</v>
      </c>
      <c r="I148" s="144"/>
      <c r="J148" s="206"/>
      <c r="K148" s="22"/>
      <c r="L148" s="22"/>
      <c r="M148" s="22"/>
    </row>
    <row r="149" spans="2:13" ht="15" x14ac:dyDescent="0.25">
      <c r="B149" s="42">
        <v>8</v>
      </c>
      <c r="C149" s="187" t="s">
        <v>61</v>
      </c>
      <c r="D149" s="44" t="s">
        <v>116</v>
      </c>
      <c r="E149" s="37" t="s">
        <v>29</v>
      </c>
      <c r="F149" s="27">
        <v>350</v>
      </c>
      <c r="G149" s="45">
        <v>0.13400000000000001</v>
      </c>
      <c r="H149" s="46">
        <f t="shared" si="7"/>
        <v>46.9</v>
      </c>
      <c r="I149" s="144"/>
      <c r="J149" s="206"/>
      <c r="K149" s="22"/>
      <c r="L149" s="22"/>
      <c r="M149" s="22"/>
    </row>
    <row r="150" spans="2:13" ht="15" x14ac:dyDescent="0.25">
      <c r="B150" s="42">
        <v>9</v>
      </c>
      <c r="C150" s="187" t="s">
        <v>61</v>
      </c>
      <c r="D150" s="44" t="s">
        <v>117</v>
      </c>
      <c r="E150" s="37" t="s">
        <v>29</v>
      </c>
      <c r="F150" s="27">
        <v>75</v>
      </c>
      <c r="G150" s="45">
        <v>0.13400000000000001</v>
      </c>
      <c r="H150" s="46">
        <f t="shared" si="7"/>
        <v>10.050000000000001</v>
      </c>
      <c r="I150" s="144"/>
      <c r="J150" s="28"/>
      <c r="K150" s="22"/>
      <c r="L150" s="22"/>
      <c r="M150" s="22"/>
    </row>
    <row r="151" spans="2:13" ht="17.25" customHeight="1" x14ac:dyDescent="0.25">
      <c r="B151" s="42">
        <v>10</v>
      </c>
      <c r="C151" s="187" t="s">
        <v>61</v>
      </c>
      <c r="D151" s="44" t="s">
        <v>119</v>
      </c>
      <c r="E151" s="37" t="s">
        <v>29</v>
      </c>
      <c r="F151" s="27">
        <v>50</v>
      </c>
      <c r="G151" s="45">
        <v>0.13400000000000001</v>
      </c>
      <c r="H151" s="46">
        <f t="shared" si="7"/>
        <v>6.7</v>
      </c>
      <c r="I151" s="144"/>
      <c r="J151" s="28"/>
      <c r="K151" s="22"/>
      <c r="L151" s="22"/>
      <c r="M151" s="22"/>
    </row>
    <row r="152" spans="2:13" ht="15.75" customHeight="1" x14ac:dyDescent="0.25">
      <c r="B152" s="42">
        <v>11</v>
      </c>
      <c r="C152" s="187" t="s">
        <v>128</v>
      </c>
      <c r="D152" s="44" t="s">
        <v>118</v>
      </c>
      <c r="E152" s="37" t="s">
        <v>29</v>
      </c>
      <c r="F152" s="27">
        <v>25</v>
      </c>
      <c r="G152" s="45">
        <v>0.13</v>
      </c>
      <c r="H152" s="46">
        <f t="shared" si="7"/>
        <v>3.25</v>
      </c>
      <c r="I152" s="32"/>
      <c r="J152" s="28"/>
      <c r="K152" s="22"/>
      <c r="L152" s="200"/>
      <c r="M152" s="22"/>
    </row>
    <row r="153" spans="2:13" ht="15" x14ac:dyDescent="0.25">
      <c r="B153" s="42">
        <v>12</v>
      </c>
      <c r="C153" s="187" t="s">
        <v>128</v>
      </c>
      <c r="D153" s="44" t="s">
        <v>120</v>
      </c>
      <c r="E153" s="37" t="s">
        <v>29</v>
      </c>
      <c r="F153" s="27">
        <v>75</v>
      </c>
      <c r="G153" s="45">
        <v>0.13</v>
      </c>
      <c r="H153" s="46">
        <f t="shared" si="7"/>
        <v>9.75</v>
      </c>
      <c r="I153" s="32"/>
      <c r="J153" s="28"/>
      <c r="K153" s="22"/>
      <c r="L153" s="22"/>
      <c r="M153" s="22"/>
    </row>
    <row r="154" spans="2:13" ht="15" x14ac:dyDescent="0.25">
      <c r="B154" s="42">
        <v>13</v>
      </c>
      <c r="C154" s="187" t="s">
        <v>128</v>
      </c>
      <c r="D154" s="44" t="s">
        <v>121</v>
      </c>
      <c r="E154" s="37" t="s">
        <v>29</v>
      </c>
      <c r="F154" s="27">
        <v>50</v>
      </c>
      <c r="G154" s="45">
        <v>0.13</v>
      </c>
      <c r="H154" s="46">
        <f t="shared" si="7"/>
        <v>6.5</v>
      </c>
      <c r="I154" s="207"/>
      <c r="J154" s="28"/>
      <c r="K154" s="22"/>
      <c r="L154" s="22"/>
      <c r="M154" s="22"/>
    </row>
    <row r="155" spans="2:13" s="108" customFormat="1" ht="15" x14ac:dyDescent="0.25">
      <c r="B155" s="42">
        <v>14</v>
      </c>
      <c r="C155" s="187" t="s">
        <v>128</v>
      </c>
      <c r="D155" s="44" t="s">
        <v>122</v>
      </c>
      <c r="E155" s="37" t="s">
        <v>29</v>
      </c>
      <c r="F155" s="27">
        <v>50</v>
      </c>
      <c r="G155" s="45">
        <v>0.13</v>
      </c>
      <c r="H155" s="46">
        <f t="shared" si="7"/>
        <v>6.5</v>
      </c>
      <c r="I155" s="207"/>
      <c r="J155" s="28"/>
      <c r="K155" s="22"/>
      <c r="L155" s="22"/>
      <c r="M155" s="22"/>
    </row>
    <row r="156" spans="2:13" s="108" customFormat="1" ht="15" x14ac:dyDescent="0.25">
      <c r="B156" s="42">
        <v>15</v>
      </c>
      <c r="C156" s="187" t="s">
        <v>128</v>
      </c>
      <c r="D156" s="44" t="s">
        <v>123</v>
      </c>
      <c r="E156" s="37" t="s">
        <v>29</v>
      </c>
      <c r="F156" s="27">
        <v>50</v>
      </c>
      <c r="G156" s="45">
        <v>0.13</v>
      </c>
      <c r="H156" s="46">
        <f t="shared" si="7"/>
        <v>6.5</v>
      </c>
      <c r="I156" s="207"/>
      <c r="J156" s="28"/>
      <c r="K156" s="22"/>
      <c r="L156" s="22"/>
      <c r="M156" s="22"/>
    </row>
    <row r="157" spans="2:13" s="108" customFormat="1" ht="15" x14ac:dyDescent="0.25">
      <c r="B157" s="42">
        <v>16</v>
      </c>
      <c r="C157" s="187" t="s">
        <v>128</v>
      </c>
      <c r="D157" s="44" t="s">
        <v>124</v>
      </c>
      <c r="E157" s="37" t="s">
        <v>29</v>
      </c>
      <c r="F157" s="27">
        <v>125</v>
      </c>
      <c r="G157" s="45">
        <v>0.13</v>
      </c>
      <c r="H157" s="46">
        <f t="shared" si="7"/>
        <v>16.25</v>
      </c>
      <c r="I157" s="207"/>
      <c r="J157" s="28"/>
      <c r="K157" s="22"/>
      <c r="L157" s="22"/>
      <c r="M157" s="22"/>
    </row>
    <row r="158" spans="2:13" s="108" customFormat="1" ht="15" x14ac:dyDescent="0.25">
      <c r="B158" s="42">
        <v>17</v>
      </c>
      <c r="C158" s="187" t="s">
        <v>128</v>
      </c>
      <c r="D158" s="44" t="s">
        <v>125</v>
      </c>
      <c r="E158" s="37" t="s">
        <v>29</v>
      </c>
      <c r="F158" s="27">
        <v>100</v>
      </c>
      <c r="G158" s="45">
        <v>0.13</v>
      </c>
      <c r="H158" s="46">
        <f t="shared" si="7"/>
        <v>13</v>
      </c>
      <c r="I158" s="207"/>
      <c r="J158" s="28"/>
      <c r="K158" s="22"/>
      <c r="L158" s="22"/>
      <c r="M158" s="22"/>
    </row>
    <row r="159" spans="2:13" s="108" customFormat="1" ht="15" x14ac:dyDescent="0.25">
      <c r="B159" s="42">
        <v>18</v>
      </c>
      <c r="C159" s="187" t="s">
        <v>128</v>
      </c>
      <c r="D159" s="44" t="s">
        <v>126</v>
      </c>
      <c r="E159" s="37" t="s">
        <v>29</v>
      </c>
      <c r="F159" s="27">
        <v>20</v>
      </c>
      <c r="G159" s="45">
        <v>0.13</v>
      </c>
      <c r="H159" s="46">
        <f t="shared" si="7"/>
        <v>2.6</v>
      </c>
      <c r="I159" s="207"/>
      <c r="J159" s="28"/>
      <c r="K159" s="22"/>
      <c r="L159" s="22"/>
      <c r="M159" s="22"/>
    </row>
    <row r="160" spans="2:13" s="101" customFormat="1" ht="15" x14ac:dyDescent="0.25">
      <c r="B160" s="42">
        <v>19</v>
      </c>
      <c r="C160" s="187" t="s">
        <v>128</v>
      </c>
      <c r="D160" s="44" t="s">
        <v>127</v>
      </c>
      <c r="E160" s="37" t="s">
        <v>29</v>
      </c>
      <c r="F160" s="27">
        <v>75</v>
      </c>
      <c r="G160" s="45">
        <v>0.13</v>
      </c>
      <c r="H160" s="46">
        <f t="shared" si="7"/>
        <v>9.75</v>
      </c>
      <c r="I160" s="207"/>
      <c r="J160" s="28"/>
      <c r="K160" s="22"/>
      <c r="L160" s="22"/>
      <c r="M160" s="22"/>
    </row>
    <row r="161" spans="2:13" s="101" customFormat="1" ht="15" x14ac:dyDescent="0.25">
      <c r="B161" s="42">
        <v>20</v>
      </c>
      <c r="C161" s="187" t="s">
        <v>128</v>
      </c>
      <c r="D161" s="44" t="s">
        <v>219</v>
      </c>
      <c r="E161" s="37" t="s">
        <v>29</v>
      </c>
      <c r="F161" s="27">
        <v>75</v>
      </c>
      <c r="G161" s="45">
        <v>0.13</v>
      </c>
      <c r="H161" s="46">
        <f t="shared" si="7"/>
        <v>9.75</v>
      </c>
      <c r="I161" s="207"/>
      <c r="J161" s="28"/>
      <c r="K161" s="22"/>
      <c r="L161" s="22"/>
      <c r="M161" s="22"/>
    </row>
    <row r="162" spans="2:13" s="163" customFormat="1" ht="15" x14ac:dyDescent="0.25">
      <c r="B162" s="109"/>
      <c r="C162" s="35"/>
      <c r="D162" s="36" t="s">
        <v>10</v>
      </c>
      <c r="E162" s="35"/>
      <c r="F162" s="117">
        <f>SUM(F142:F161)</f>
        <v>1720</v>
      </c>
      <c r="G162" s="196" t="s">
        <v>67</v>
      </c>
      <c r="H162" s="47">
        <f>+ROUND(SUM(H142:H161),2)</f>
        <v>227.9</v>
      </c>
      <c r="I162" s="144"/>
      <c r="J162" s="28"/>
      <c r="K162" s="22"/>
      <c r="L162" s="22"/>
      <c r="M162" s="22"/>
    </row>
    <row r="163" spans="2:13" s="163" customFormat="1" ht="15" x14ac:dyDescent="0.25">
      <c r="B163" s="109"/>
      <c r="C163" s="35"/>
      <c r="D163" s="36"/>
      <c r="E163" s="35"/>
      <c r="F163" s="117"/>
      <c r="G163" s="127"/>
      <c r="H163" s="47"/>
      <c r="I163" s="144"/>
      <c r="J163" s="28"/>
      <c r="K163" s="22"/>
      <c r="L163" s="22"/>
      <c r="M163" s="22"/>
    </row>
    <row r="164" spans="2:13" s="163" customFormat="1" ht="15" x14ac:dyDescent="0.25">
      <c r="B164" s="43"/>
      <c r="C164" s="43"/>
      <c r="D164" s="105" t="s">
        <v>45</v>
      </c>
      <c r="E164" s="43"/>
      <c r="F164" s="115"/>
      <c r="G164" s="124"/>
      <c r="H164" s="157"/>
      <c r="I164" s="144"/>
      <c r="J164" s="28"/>
      <c r="K164" s="22"/>
      <c r="L164" s="22"/>
      <c r="M164" s="22"/>
    </row>
    <row r="165" spans="2:13" s="163" customFormat="1" ht="15" x14ac:dyDescent="0.25">
      <c r="B165" s="43"/>
      <c r="C165" s="43" t="s">
        <v>24</v>
      </c>
      <c r="D165" s="113" t="s">
        <v>50</v>
      </c>
      <c r="E165" s="43"/>
      <c r="F165" s="115"/>
      <c r="G165" s="124"/>
      <c r="H165" s="157"/>
      <c r="I165" s="144"/>
      <c r="J165" s="30"/>
    </row>
    <row r="166" spans="2:13" s="163" customFormat="1" ht="15" x14ac:dyDescent="0.25">
      <c r="B166" s="43">
        <v>1</v>
      </c>
      <c r="C166" s="43" t="s">
        <v>32</v>
      </c>
      <c r="D166" s="52" t="s">
        <v>87</v>
      </c>
      <c r="E166" s="43" t="s">
        <v>26</v>
      </c>
      <c r="F166" s="116">
        <v>1</v>
      </c>
      <c r="G166" s="125">
        <v>41.99</v>
      </c>
      <c r="H166" s="158">
        <f>+ROUND(F166*G166,2)</f>
        <v>41.99</v>
      </c>
      <c r="I166" s="144"/>
      <c r="J166" s="30"/>
    </row>
    <row r="167" spans="2:13" s="194" customFormat="1" ht="15" x14ac:dyDescent="0.25">
      <c r="B167" s="43">
        <v>2</v>
      </c>
      <c r="C167" s="43" t="s">
        <v>32</v>
      </c>
      <c r="D167" s="52" t="s">
        <v>88</v>
      </c>
      <c r="E167" s="43" t="s">
        <v>26</v>
      </c>
      <c r="F167" s="116">
        <v>1</v>
      </c>
      <c r="G167" s="125">
        <v>41.99</v>
      </c>
      <c r="H167" s="158">
        <f t="shared" ref="H167:H174" si="8">+ROUND(F167*G167,2)</f>
        <v>41.99</v>
      </c>
      <c r="I167" s="144"/>
      <c r="J167" s="30"/>
    </row>
    <row r="168" spans="2:13" s="194" customFormat="1" ht="15" x14ac:dyDescent="0.25">
      <c r="B168" s="43">
        <v>3</v>
      </c>
      <c r="C168" s="43" t="s">
        <v>32</v>
      </c>
      <c r="D168" s="52" t="s">
        <v>89</v>
      </c>
      <c r="E168" s="43" t="s">
        <v>26</v>
      </c>
      <c r="F168" s="116">
        <v>1</v>
      </c>
      <c r="G168" s="125">
        <v>41.99</v>
      </c>
      <c r="H168" s="158">
        <f t="shared" si="8"/>
        <v>41.99</v>
      </c>
      <c r="I168" s="144"/>
      <c r="J168" s="30"/>
    </row>
    <row r="169" spans="2:13" s="194" customFormat="1" ht="15" x14ac:dyDescent="0.25">
      <c r="B169" s="43">
        <v>4</v>
      </c>
      <c r="C169" s="43" t="s">
        <v>32</v>
      </c>
      <c r="D169" s="52" t="s">
        <v>90</v>
      </c>
      <c r="E169" s="43" t="s">
        <v>26</v>
      </c>
      <c r="F169" s="116">
        <v>1</v>
      </c>
      <c r="G169" s="125">
        <v>41.99</v>
      </c>
      <c r="H169" s="158">
        <f t="shared" si="8"/>
        <v>41.99</v>
      </c>
      <c r="I169" s="144"/>
      <c r="J169" s="30"/>
    </row>
    <row r="170" spans="2:13" s="194" customFormat="1" ht="15" x14ac:dyDescent="0.25">
      <c r="B170" s="43">
        <v>5</v>
      </c>
      <c r="C170" s="43" t="s">
        <v>32</v>
      </c>
      <c r="D170" s="52" t="s">
        <v>91</v>
      </c>
      <c r="E170" s="43" t="s">
        <v>26</v>
      </c>
      <c r="F170" s="116">
        <v>1</v>
      </c>
      <c r="G170" s="125">
        <v>41.99</v>
      </c>
      <c r="H170" s="158">
        <f t="shared" si="8"/>
        <v>41.99</v>
      </c>
      <c r="I170" s="144"/>
      <c r="J170" s="30"/>
    </row>
    <row r="171" spans="2:13" s="194" customFormat="1" ht="15" x14ac:dyDescent="0.25">
      <c r="B171" s="43">
        <v>6</v>
      </c>
      <c r="C171" s="43" t="s">
        <v>32</v>
      </c>
      <c r="D171" s="52" t="s">
        <v>92</v>
      </c>
      <c r="E171" s="43" t="s">
        <v>26</v>
      </c>
      <c r="F171" s="116">
        <v>1</v>
      </c>
      <c r="G171" s="125">
        <v>41.99</v>
      </c>
      <c r="H171" s="158">
        <f t="shared" si="8"/>
        <v>41.99</v>
      </c>
      <c r="I171" s="144"/>
      <c r="J171" s="30"/>
    </row>
    <row r="172" spans="2:13" s="194" customFormat="1" ht="15" x14ac:dyDescent="0.25">
      <c r="B172" s="43">
        <v>7</v>
      </c>
      <c r="C172" s="43" t="s">
        <v>32</v>
      </c>
      <c r="D172" s="52" t="s">
        <v>93</v>
      </c>
      <c r="E172" s="43" t="s">
        <v>26</v>
      </c>
      <c r="F172" s="116">
        <v>1</v>
      </c>
      <c r="G172" s="125">
        <v>41.99</v>
      </c>
      <c r="H172" s="158">
        <f t="shared" si="8"/>
        <v>41.99</v>
      </c>
      <c r="I172" s="144"/>
      <c r="J172" s="30"/>
    </row>
    <row r="173" spans="2:13" s="194" customFormat="1" ht="15" x14ac:dyDescent="0.25">
      <c r="B173" s="43">
        <v>8</v>
      </c>
      <c r="C173" s="43" t="s">
        <v>32</v>
      </c>
      <c r="D173" s="52" t="s">
        <v>94</v>
      </c>
      <c r="E173" s="43" t="s">
        <v>26</v>
      </c>
      <c r="F173" s="116">
        <v>1</v>
      </c>
      <c r="G173" s="125">
        <v>41.99</v>
      </c>
      <c r="H173" s="158">
        <f t="shared" si="8"/>
        <v>41.99</v>
      </c>
      <c r="I173" s="144"/>
      <c r="J173" s="30"/>
    </row>
    <row r="174" spans="2:13" s="194" customFormat="1" ht="15" x14ac:dyDescent="0.25">
      <c r="B174" s="43">
        <v>9</v>
      </c>
      <c r="C174" s="43" t="s">
        <v>32</v>
      </c>
      <c r="D174" s="52" t="s">
        <v>95</v>
      </c>
      <c r="E174" s="43" t="s">
        <v>26</v>
      </c>
      <c r="F174" s="116">
        <v>1</v>
      </c>
      <c r="G174" s="125">
        <v>41.99</v>
      </c>
      <c r="H174" s="158">
        <f t="shared" si="8"/>
        <v>41.99</v>
      </c>
      <c r="I174" s="144"/>
      <c r="J174" s="30"/>
    </row>
    <row r="175" spans="2:13" s="163" customFormat="1" ht="15" x14ac:dyDescent="0.25">
      <c r="B175" s="43"/>
      <c r="C175" s="43"/>
      <c r="D175" s="114" t="s">
        <v>10</v>
      </c>
      <c r="E175" s="43"/>
      <c r="F175" s="117">
        <f>SUM(F166:F174)</f>
        <v>9</v>
      </c>
      <c r="G175" s="126"/>
      <c r="H175" s="159">
        <f>+ROUND(SUM(H166:H174),2)</f>
        <v>377.91</v>
      </c>
      <c r="I175" s="144"/>
      <c r="J175" s="30"/>
    </row>
    <row r="176" spans="2:13" s="163" customFormat="1" ht="15" x14ac:dyDescent="0.25">
      <c r="B176" s="109"/>
      <c r="C176" s="35"/>
      <c r="D176" s="36"/>
      <c r="E176" s="35"/>
      <c r="F176" s="117"/>
      <c r="G176" s="128"/>
      <c r="H176" s="47"/>
      <c r="I176" s="144"/>
      <c r="J176" s="30"/>
    </row>
    <row r="177" spans="2:10" s="163" customFormat="1" ht="15" x14ac:dyDescent="0.25">
      <c r="B177" s="104"/>
      <c r="C177" s="102" t="s">
        <v>23</v>
      </c>
      <c r="D177" s="103" t="s">
        <v>43</v>
      </c>
      <c r="E177" s="110"/>
      <c r="F177" s="120"/>
      <c r="G177" s="129"/>
      <c r="H177" s="160"/>
      <c r="I177" s="144"/>
      <c r="J177" s="30"/>
    </row>
    <row r="178" spans="2:10" s="163" customFormat="1" ht="15" x14ac:dyDescent="0.25">
      <c r="B178" s="104">
        <v>1</v>
      </c>
      <c r="C178" s="188" t="s">
        <v>70</v>
      </c>
      <c r="D178" s="52" t="s">
        <v>96</v>
      </c>
      <c r="E178" s="110" t="s">
        <v>26</v>
      </c>
      <c r="F178" s="118">
        <v>1</v>
      </c>
      <c r="G178" s="197">
        <v>17.14</v>
      </c>
      <c r="H178" s="161">
        <f>+ROUND(F178*G178,2)</f>
        <v>17.14</v>
      </c>
      <c r="I178" s="144"/>
      <c r="J178" s="30"/>
    </row>
    <row r="179" spans="2:10" s="163" customFormat="1" ht="15" x14ac:dyDescent="0.25">
      <c r="B179" s="104">
        <v>2</v>
      </c>
      <c r="C179" s="188" t="s">
        <v>70</v>
      </c>
      <c r="D179" s="52" t="s">
        <v>97</v>
      </c>
      <c r="E179" s="110" t="s">
        <v>26</v>
      </c>
      <c r="F179" s="118">
        <v>1</v>
      </c>
      <c r="G179" s="197">
        <v>17.14</v>
      </c>
      <c r="H179" s="161">
        <f t="shared" ref="H179:H188" si="9">+ROUND(F179*G179,2)</f>
        <v>17.14</v>
      </c>
      <c r="I179" s="144"/>
      <c r="J179" s="30"/>
    </row>
    <row r="180" spans="2:10" s="93" customFormat="1" ht="15" x14ac:dyDescent="0.25">
      <c r="B180" s="104">
        <v>3</v>
      </c>
      <c r="C180" s="188" t="s">
        <v>70</v>
      </c>
      <c r="D180" s="52" t="s">
        <v>98</v>
      </c>
      <c r="E180" s="110" t="s">
        <v>26</v>
      </c>
      <c r="F180" s="118">
        <v>1</v>
      </c>
      <c r="G180" s="197">
        <v>17.14</v>
      </c>
      <c r="H180" s="161">
        <f t="shared" si="9"/>
        <v>17.14</v>
      </c>
      <c r="I180" s="205"/>
      <c r="J180" s="30"/>
    </row>
    <row r="181" spans="2:10" ht="15" x14ac:dyDescent="0.25">
      <c r="B181" s="104">
        <v>4</v>
      </c>
      <c r="C181" s="188" t="s">
        <v>70</v>
      </c>
      <c r="D181" s="52" t="s">
        <v>99</v>
      </c>
      <c r="E181" s="110" t="s">
        <v>26</v>
      </c>
      <c r="F181" s="118">
        <v>1</v>
      </c>
      <c r="G181" s="197">
        <v>17.14</v>
      </c>
      <c r="H181" s="161">
        <f t="shared" si="9"/>
        <v>17.14</v>
      </c>
      <c r="I181" s="205"/>
      <c r="J181" s="30"/>
    </row>
    <row r="182" spans="2:10" ht="15" x14ac:dyDescent="0.25">
      <c r="B182" s="104">
        <v>5</v>
      </c>
      <c r="C182" s="188" t="s">
        <v>70</v>
      </c>
      <c r="D182" s="52" t="s">
        <v>100</v>
      </c>
      <c r="E182" s="110" t="s">
        <v>26</v>
      </c>
      <c r="F182" s="118">
        <v>1</v>
      </c>
      <c r="G182" s="197">
        <v>17.14</v>
      </c>
      <c r="H182" s="161">
        <f t="shared" si="9"/>
        <v>17.14</v>
      </c>
      <c r="I182" s="32"/>
      <c r="J182" s="30"/>
    </row>
    <row r="183" spans="2:10" ht="15" x14ac:dyDescent="0.25">
      <c r="B183" s="104">
        <v>6</v>
      </c>
      <c r="C183" s="188" t="s">
        <v>70</v>
      </c>
      <c r="D183" s="52" t="s">
        <v>101</v>
      </c>
      <c r="E183" s="110" t="s">
        <v>26</v>
      </c>
      <c r="F183" s="118">
        <v>1</v>
      </c>
      <c r="G183" s="197">
        <v>17.14</v>
      </c>
      <c r="H183" s="161">
        <f t="shared" si="9"/>
        <v>17.14</v>
      </c>
      <c r="I183" s="15"/>
      <c r="J183" s="30"/>
    </row>
    <row r="184" spans="2:10" ht="15" x14ac:dyDescent="0.25">
      <c r="B184" s="104">
        <v>7</v>
      </c>
      <c r="C184" s="188" t="s">
        <v>70</v>
      </c>
      <c r="D184" s="52" t="s">
        <v>102</v>
      </c>
      <c r="E184" s="110" t="s">
        <v>26</v>
      </c>
      <c r="F184" s="118">
        <v>1</v>
      </c>
      <c r="G184" s="197">
        <v>17.14</v>
      </c>
      <c r="H184" s="161">
        <f t="shared" si="9"/>
        <v>17.14</v>
      </c>
      <c r="I184" s="15"/>
      <c r="J184" s="30"/>
    </row>
    <row r="185" spans="2:10" ht="15" x14ac:dyDescent="0.25">
      <c r="B185" s="104">
        <v>8</v>
      </c>
      <c r="C185" s="188" t="s">
        <v>70</v>
      </c>
      <c r="D185" s="52" t="s">
        <v>103</v>
      </c>
      <c r="E185" s="110" t="s">
        <v>26</v>
      </c>
      <c r="F185" s="118">
        <v>1</v>
      </c>
      <c r="G185" s="197">
        <v>17.14</v>
      </c>
      <c r="H185" s="161">
        <f t="shared" si="9"/>
        <v>17.14</v>
      </c>
      <c r="I185" s="15"/>
      <c r="J185" s="30"/>
    </row>
    <row r="186" spans="2:10" s="108" customFormat="1" ht="15" x14ac:dyDescent="0.25">
      <c r="B186" s="104">
        <v>9</v>
      </c>
      <c r="C186" s="188" t="s">
        <v>70</v>
      </c>
      <c r="D186" s="52" t="s">
        <v>104</v>
      </c>
      <c r="E186" s="110" t="s">
        <v>26</v>
      </c>
      <c r="F186" s="118">
        <v>1</v>
      </c>
      <c r="G186" s="197">
        <v>17.14</v>
      </c>
      <c r="H186" s="161">
        <f t="shared" si="9"/>
        <v>17.14</v>
      </c>
      <c r="I186" s="15"/>
      <c r="J186" s="30"/>
    </row>
    <row r="187" spans="2:10" s="108" customFormat="1" ht="15" x14ac:dyDescent="0.25">
      <c r="B187" s="104">
        <v>10</v>
      </c>
      <c r="C187" s="188" t="s">
        <v>70</v>
      </c>
      <c r="D187" s="52" t="s">
        <v>105</v>
      </c>
      <c r="E187" s="110" t="s">
        <v>26</v>
      </c>
      <c r="F187" s="118">
        <v>1</v>
      </c>
      <c r="G187" s="197">
        <v>17.14</v>
      </c>
      <c r="H187" s="161">
        <f t="shared" si="9"/>
        <v>17.14</v>
      </c>
      <c r="I187" s="15"/>
      <c r="J187" s="30"/>
    </row>
    <row r="188" spans="2:10" s="108" customFormat="1" ht="15" x14ac:dyDescent="0.25">
      <c r="B188" s="104">
        <v>11</v>
      </c>
      <c r="C188" s="188" t="s">
        <v>70</v>
      </c>
      <c r="D188" s="52" t="s">
        <v>106</v>
      </c>
      <c r="E188" s="110" t="s">
        <v>26</v>
      </c>
      <c r="F188" s="118">
        <v>1</v>
      </c>
      <c r="G188" s="197">
        <v>17.14</v>
      </c>
      <c r="H188" s="161">
        <f t="shared" si="9"/>
        <v>17.14</v>
      </c>
      <c r="I188" s="15"/>
      <c r="J188" s="30"/>
    </row>
    <row r="189" spans="2:10" ht="15" x14ac:dyDescent="0.25">
      <c r="B189" s="104"/>
      <c r="C189" s="110"/>
      <c r="D189" s="112" t="s">
        <v>10</v>
      </c>
      <c r="E189" s="110"/>
      <c r="F189" s="121">
        <f>SUM(F178:F188)</f>
        <v>11</v>
      </c>
      <c r="G189" s="185"/>
      <c r="H189" s="162">
        <f>SUM(H178:H188)</f>
        <v>188.53999999999996</v>
      </c>
      <c r="I189" s="30"/>
      <c r="J189" s="30"/>
    </row>
    <row r="190" spans="2:10" s="163" customFormat="1" ht="15" x14ac:dyDescent="0.25">
      <c r="B190" s="71"/>
      <c r="C190" s="35"/>
      <c r="D190" s="36"/>
      <c r="E190" s="65"/>
      <c r="F190" s="122"/>
      <c r="G190" s="52"/>
      <c r="H190" s="49"/>
      <c r="I190" s="30"/>
      <c r="J190" s="30"/>
    </row>
    <row r="191" spans="2:10" s="163" customFormat="1" ht="15" x14ac:dyDescent="0.25">
      <c r="B191" s="71"/>
      <c r="C191" s="50" t="s">
        <v>23</v>
      </c>
      <c r="D191" s="41" t="s">
        <v>22</v>
      </c>
      <c r="E191" s="35"/>
      <c r="F191" s="123"/>
      <c r="G191" s="52"/>
      <c r="H191" s="53"/>
      <c r="I191" s="30"/>
      <c r="J191" s="30"/>
    </row>
    <row r="192" spans="2:10" s="163" customFormat="1" ht="15" x14ac:dyDescent="0.25">
      <c r="B192" s="71"/>
      <c r="C192" s="35" t="s">
        <v>24</v>
      </c>
      <c r="D192" s="113" t="s">
        <v>63</v>
      </c>
      <c r="E192" s="35"/>
      <c r="F192" s="54"/>
      <c r="G192" s="55"/>
      <c r="H192" s="55"/>
      <c r="I192" s="30"/>
      <c r="J192" s="30"/>
    </row>
    <row r="193" spans="2:10" s="163" customFormat="1" ht="15" x14ac:dyDescent="0.25">
      <c r="B193" s="71">
        <v>1</v>
      </c>
      <c r="C193" s="189" t="s">
        <v>68</v>
      </c>
      <c r="D193" s="44" t="s">
        <v>76</v>
      </c>
      <c r="E193" s="65" t="s">
        <v>26</v>
      </c>
      <c r="F193" s="16">
        <v>1</v>
      </c>
      <c r="G193" s="56">
        <v>9.6300000000000008</v>
      </c>
      <c r="H193" s="57">
        <f>+ROUND(F193*G193,2)</f>
        <v>9.6300000000000008</v>
      </c>
      <c r="I193" s="30"/>
      <c r="J193" s="30"/>
    </row>
    <row r="194" spans="2:10" ht="15" x14ac:dyDescent="0.25">
      <c r="B194" s="71">
        <v>2</v>
      </c>
      <c r="C194" s="189" t="s">
        <v>68</v>
      </c>
      <c r="D194" s="44" t="s">
        <v>77</v>
      </c>
      <c r="E194" s="65" t="s">
        <v>26</v>
      </c>
      <c r="F194" s="16">
        <v>1</v>
      </c>
      <c r="G194" s="56">
        <v>9.6300000000000008</v>
      </c>
      <c r="H194" s="57">
        <f t="shared" ref="H194:H196" si="10">+ROUND(F194*G194,2)</f>
        <v>9.6300000000000008</v>
      </c>
      <c r="I194" s="30"/>
      <c r="J194" s="30"/>
    </row>
    <row r="195" spans="2:10" ht="15" x14ac:dyDescent="0.25">
      <c r="B195" s="71">
        <v>3</v>
      </c>
      <c r="C195" s="189" t="s">
        <v>68</v>
      </c>
      <c r="D195" s="44" t="s">
        <v>78</v>
      </c>
      <c r="E195" s="65" t="s">
        <v>26</v>
      </c>
      <c r="F195" s="16">
        <v>1</v>
      </c>
      <c r="G195" s="56">
        <v>9.6300000000000008</v>
      </c>
      <c r="H195" s="57">
        <f t="shared" si="10"/>
        <v>9.6300000000000008</v>
      </c>
      <c r="I195" s="30"/>
      <c r="J195" s="30"/>
    </row>
    <row r="196" spans="2:10" ht="15" x14ac:dyDescent="0.25">
      <c r="B196" s="71">
        <v>4</v>
      </c>
      <c r="C196" s="189" t="s">
        <v>68</v>
      </c>
      <c r="D196" s="44" t="s">
        <v>79</v>
      </c>
      <c r="E196" s="65" t="s">
        <v>26</v>
      </c>
      <c r="F196" s="16">
        <v>1</v>
      </c>
      <c r="G196" s="56">
        <v>9.6300000000000008</v>
      </c>
      <c r="H196" s="57">
        <f t="shared" si="10"/>
        <v>9.6300000000000008</v>
      </c>
      <c r="I196" s="30"/>
      <c r="J196" s="30"/>
    </row>
    <row r="197" spans="2:10" ht="15" x14ac:dyDescent="0.25">
      <c r="B197" s="71">
        <v>5</v>
      </c>
      <c r="C197" s="189" t="s">
        <v>68</v>
      </c>
      <c r="D197" s="44" t="s">
        <v>80</v>
      </c>
      <c r="E197" s="65" t="s">
        <v>26</v>
      </c>
      <c r="F197" s="16">
        <v>6</v>
      </c>
      <c r="G197" s="56">
        <v>9.6300000000000008</v>
      </c>
      <c r="H197" s="57">
        <f t="shared" ref="H197" si="11">+ROUND(F197*G197,2)</f>
        <v>57.78</v>
      </c>
      <c r="I197" s="30"/>
      <c r="J197" s="30"/>
    </row>
    <row r="198" spans="2:10" ht="15" x14ac:dyDescent="0.25">
      <c r="B198" s="71">
        <v>6</v>
      </c>
      <c r="C198" s="189" t="s">
        <v>130</v>
      </c>
      <c r="D198" s="44" t="s">
        <v>81</v>
      </c>
      <c r="E198" s="65" t="s">
        <v>26</v>
      </c>
      <c r="F198" s="16">
        <v>1</v>
      </c>
      <c r="G198" s="56">
        <v>9.6300000000000008</v>
      </c>
      <c r="H198" s="57">
        <f>+ROUND(F198*G198,2)</f>
        <v>9.6300000000000008</v>
      </c>
      <c r="I198" s="30"/>
      <c r="J198" s="30"/>
    </row>
    <row r="199" spans="2:10" ht="15" x14ac:dyDescent="0.25">
      <c r="B199" s="71">
        <v>7</v>
      </c>
      <c r="C199" s="189" t="s">
        <v>130</v>
      </c>
      <c r="D199" s="44" t="s">
        <v>82</v>
      </c>
      <c r="E199" s="65" t="s">
        <v>26</v>
      </c>
      <c r="F199" s="16">
        <v>1</v>
      </c>
      <c r="G199" s="56">
        <v>9.6300000000000008</v>
      </c>
      <c r="H199" s="57">
        <f t="shared" ref="H199:H203" si="12">+ROUND(F199*G199,2)</f>
        <v>9.6300000000000008</v>
      </c>
      <c r="I199" s="30"/>
      <c r="J199" s="30"/>
    </row>
    <row r="200" spans="2:10" ht="15" x14ac:dyDescent="0.25">
      <c r="B200" s="71">
        <v>8</v>
      </c>
      <c r="C200" s="189" t="s">
        <v>130</v>
      </c>
      <c r="D200" s="44" t="s">
        <v>83</v>
      </c>
      <c r="E200" s="65" t="s">
        <v>26</v>
      </c>
      <c r="F200" s="16">
        <v>1</v>
      </c>
      <c r="G200" s="56">
        <v>9.6300000000000008</v>
      </c>
      <c r="H200" s="57">
        <f t="shared" si="12"/>
        <v>9.6300000000000008</v>
      </c>
      <c r="I200" s="30"/>
      <c r="J200" s="30"/>
    </row>
    <row r="201" spans="2:10" ht="15" x14ac:dyDescent="0.25">
      <c r="B201" s="71">
        <v>9</v>
      </c>
      <c r="C201" s="189" t="s">
        <v>130</v>
      </c>
      <c r="D201" s="44" t="s">
        <v>84</v>
      </c>
      <c r="E201" s="65" t="s">
        <v>26</v>
      </c>
      <c r="F201" s="16">
        <v>2</v>
      </c>
      <c r="G201" s="56">
        <v>9.6300000000000008</v>
      </c>
      <c r="H201" s="57">
        <f t="shared" si="12"/>
        <v>19.260000000000002</v>
      </c>
      <c r="I201" s="30"/>
      <c r="J201" s="30"/>
    </row>
    <row r="202" spans="2:10" ht="15" x14ac:dyDescent="0.25">
      <c r="B202" s="71">
        <v>10</v>
      </c>
      <c r="C202" s="189" t="s">
        <v>130</v>
      </c>
      <c r="D202" s="44" t="s">
        <v>220</v>
      </c>
      <c r="E202" s="65" t="s">
        <v>26</v>
      </c>
      <c r="F202" s="16">
        <v>1</v>
      </c>
      <c r="G202" s="56">
        <v>9.6300000000000008</v>
      </c>
      <c r="H202" s="57">
        <f t="shared" si="12"/>
        <v>9.6300000000000008</v>
      </c>
      <c r="I202" s="30"/>
      <c r="J202" s="30"/>
    </row>
    <row r="203" spans="2:10" ht="15" x14ac:dyDescent="0.25">
      <c r="B203" s="71">
        <v>11</v>
      </c>
      <c r="C203" s="189" t="s">
        <v>130</v>
      </c>
      <c r="D203" s="44" t="s">
        <v>85</v>
      </c>
      <c r="E203" s="65" t="s">
        <v>26</v>
      </c>
      <c r="F203" s="16">
        <v>1</v>
      </c>
      <c r="G203" s="56">
        <v>9.6300000000000008</v>
      </c>
      <c r="H203" s="57">
        <f t="shared" si="12"/>
        <v>9.6300000000000008</v>
      </c>
      <c r="I203" s="30"/>
      <c r="J203" s="30"/>
    </row>
    <row r="204" spans="2:10" ht="15" x14ac:dyDescent="0.25">
      <c r="B204" s="71">
        <v>12</v>
      </c>
      <c r="C204" s="189" t="s">
        <v>130</v>
      </c>
      <c r="D204" s="44" t="s">
        <v>86</v>
      </c>
      <c r="E204" s="37" t="s">
        <v>26</v>
      </c>
      <c r="F204" s="27">
        <v>1</v>
      </c>
      <c r="G204" s="56">
        <v>9.6300000000000008</v>
      </c>
      <c r="H204" s="57">
        <f>+ROUND(F204*G204,2)</f>
        <v>9.6300000000000008</v>
      </c>
      <c r="I204" s="30"/>
      <c r="J204" s="30"/>
    </row>
    <row r="205" spans="2:10" ht="15" x14ac:dyDescent="0.25">
      <c r="B205" s="52"/>
      <c r="C205" s="58"/>
      <c r="D205" s="36" t="s">
        <v>10</v>
      </c>
      <c r="E205" s="37"/>
      <c r="F205" s="59">
        <f>SUM(F193:F204)</f>
        <v>18</v>
      </c>
      <c r="G205" s="60"/>
      <c r="H205" s="47">
        <f>+ROUND(SUM(H193:H204),2)</f>
        <v>173.34</v>
      </c>
      <c r="I205" s="30"/>
      <c r="J205" s="30"/>
    </row>
    <row r="206" spans="2:10" ht="15" x14ac:dyDescent="0.25">
      <c r="B206" s="52"/>
      <c r="C206" s="58"/>
      <c r="D206" s="36"/>
      <c r="E206" s="37"/>
      <c r="F206" s="59"/>
      <c r="G206" s="60"/>
      <c r="H206" s="47"/>
      <c r="I206" s="30"/>
      <c r="J206" s="30"/>
    </row>
    <row r="207" spans="2:10" ht="29.25" x14ac:dyDescent="0.25">
      <c r="B207" s="52"/>
      <c r="C207" s="42" t="s">
        <v>24</v>
      </c>
      <c r="D207" s="61" t="s">
        <v>75</v>
      </c>
      <c r="E207" s="37"/>
      <c r="F207" s="72"/>
      <c r="G207" s="53"/>
      <c r="H207" s="57"/>
      <c r="I207" s="30"/>
      <c r="J207" s="30"/>
    </row>
    <row r="208" spans="2:10" ht="15" x14ac:dyDescent="0.25">
      <c r="B208" s="42">
        <v>1</v>
      </c>
      <c r="C208" s="106" t="s">
        <v>129</v>
      </c>
      <c r="D208" s="95" t="s">
        <v>51</v>
      </c>
      <c r="E208" s="37" t="s">
        <v>26</v>
      </c>
      <c r="F208" s="73">
        <v>28</v>
      </c>
      <c r="G208" s="195">
        <v>6.2E-2</v>
      </c>
      <c r="H208" s="53">
        <f>ROUND(F208*G208,2)</f>
        <v>1.74</v>
      </c>
      <c r="I208" s="30"/>
      <c r="J208" s="30"/>
    </row>
    <row r="209" spans="2:10" s="194" customFormat="1" ht="15" x14ac:dyDescent="0.25">
      <c r="B209" s="42">
        <v>2</v>
      </c>
      <c r="C209" s="106" t="s">
        <v>132</v>
      </c>
      <c r="D209" s="95" t="s">
        <v>51</v>
      </c>
      <c r="E209" s="37" t="s">
        <v>26</v>
      </c>
      <c r="F209" s="73">
        <v>124</v>
      </c>
      <c r="G209" s="195">
        <v>0.05</v>
      </c>
      <c r="H209" s="53">
        <f t="shared" ref="H209:H210" si="13">ROUND(F209*G209,2)</f>
        <v>6.2</v>
      </c>
      <c r="I209" s="30"/>
      <c r="J209" s="30"/>
    </row>
    <row r="210" spans="2:10" ht="15" x14ac:dyDescent="0.25">
      <c r="B210" s="42">
        <v>3</v>
      </c>
      <c r="C210" s="106" t="s">
        <v>49</v>
      </c>
      <c r="D210" s="23" t="s">
        <v>46</v>
      </c>
      <c r="E210" s="37" t="s">
        <v>26</v>
      </c>
      <c r="F210" s="73">
        <v>38</v>
      </c>
      <c r="G210" s="74">
        <v>0.12</v>
      </c>
      <c r="H210" s="53">
        <f t="shared" si="13"/>
        <v>4.5599999999999996</v>
      </c>
      <c r="I210" s="30"/>
      <c r="J210" s="30"/>
    </row>
    <row r="211" spans="2:10" ht="15" x14ac:dyDescent="0.25">
      <c r="B211" s="42"/>
      <c r="C211" s="62"/>
      <c r="D211" s="36" t="s">
        <v>10</v>
      </c>
      <c r="E211" s="37"/>
      <c r="F211" s="75"/>
      <c r="G211" s="52"/>
      <c r="H211" s="47">
        <f>+ROUND(SUM(H208:H210),2)</f>
        <v>12.5</v>
      </c>
      <c r="I211" s="30"/>
      <c r="J211" s="30"/>
    </row>
    <row r="212" spans="2:10" ht="15" x14ac:dyDescent="0.25">
      <c r="B212" s="42"/>
      <c r="C212" s="62"/>
      <c r="D212" s="36"/>
      <c r="E212" s="37"/>
      <c r="F212" s="75"/>
      <c r="G212" s="52"/>
      <c r="H212" s="47"/>
      <c r="I212" s="30"/>
      <c r="J212" s="30"/>
    </row>
    <row r="213" spans="2:10" x14ac:dyDescent="0.2">
      <c r="B213" s="1"/>
      <c r="C213" s="183"/>
      <c r="D213" s="174" t="s">
        <v>107</v>
      </c>
      <c r="E213" s="172"/>
      <c r="F213" s="175"/>
      <c r="G213" s="176"/>
      <c r="H213" s="177"/>
      <c r="I213" s="30"/>
      <c r="J213" s="30"/>
    </row>
    <row r="214" spans="2:10" ht="15" x14ac:dyDescent="0.25">
      <c r="B214" s="71">
        <v>1</v>
      </c>
      <c r="C214" s="106" t="s">
        <v>131</v>
      </c>
      <c r="D214" s="52" t="s">
        <v>108</v>
      </c>
      <c r="E214" s="172" t="s">
        <v>26</v>
      </c>
      <c r="F214" s="178">
        <v>2</v>
      </c>
      <c r="G214" s="182">
        <v>0.37</v>
      </c>
      <c r="H214" s="176">
        <f>ROUND(F214*G214,2)</f>
        <v>0.74</v>
      </c>
      <c r="I214" s="30"/>
      <c r="J214" s="30"/>
    </row>
    <row r="215" spans="2:10" x14ac:dyDescent="0.2">
      <c r="B215" s="1"/>
      <c r="C215" s="184"/>
      <c r="D215" s="179" t="s">
        <v>10</v>
      </c>
      <c r="E215" s="172"/>
      <c r="F215" s="180">
        <f>+ROUND(SUM(F214:F214),2)</f>
        <v>2</v>
      </c>
      <c r="G215" s="1"/>
      <c r="H215" s="181">
        <f>+ROUND(SUM(H214:H214),2)</f>
        <v>0.74</v>
      </c>
      <c r="I215" s="30"/>
      <c r="J215" s="30"/>
    </row>
    <row r="216" spans="2:10" ht="15" x14ac:dyDescent="0.25">
      <c r="B216" s="52"/>
      <c r="C216" s="76"/>
      <c r="D216" s="36"/>
      <c r="E216" s="42"/>
      <c r="F216" s="77"/>
      <c r="G216" s="52"/>
      <c r="H216" s="55"/>
      <c r="I216" s="30"/>
      <c r="J216" s="30"/>
    </row>
    <row r="217" spans="2:10" ht="15" x14ac:dyDescent="0.25">
      <c r="B217" s="52"/>
      <c r="C217" s="52"/>
      <c r="D217" s="78" t="s">
        <v>35</v>
      </c>
      <c r="E217" s="42"/>
      <c r="F217" s="79"/>
      <c r="G217" s="52"/>
      <c r="H217" s="55">
        <f>+ROUND(H47+H82+H87+H133+H139+H162+H189+H175+H205+H211+H215,2)</f>
        <v>2597.6</v>
      </c>
      <c r="I217" s="30"/>
      <c r="J217" s="30"/>
    </row>
    <row r="218" spans="2:10" ht="15" x14ac:dyDescent="0.25">
      <c r="B218" s="52"/>
      <c r="C218" s="52"/>
      <c r="D218" s="78" t="s">
        <v>48</v>
      </c>
      <c r="E218" s="52"/>
      <c r="F218" s="81"/>
      <c r="G218" s="52"/>
      <c r="H218" s="53">
        <f>+ROUND(0.21*H217,2)</f>
        <v>545.5</v>
      </c>
      <c r="I218" s="30"/>
      <c r="J218" s="30"/>
    </row>
    <row r="219" spans="2:10" ht="15" x14ac:dyDescent="0.25">
      <c r="B219" s="80"/>
      <c r="C219" s="94"/>
      <c r="D219" s="82" t="s">
        <v>21</v>
      </c>
      <c r="E219" s="80"/>
      <c r="F219" s="83"/>
      <c r="G219" s="80"/>
      <c r="H219" s="84">
        <f>+ROUND(SUM(H217:H218),2)</f>
        <v>3143.1</v>
      </c>
      <c r="I219" s="30"/>
      <c r="J219" s="30"/>
    </row>
    <row r="220" spans="2:10" ht="15" x14ac:dyDescent="0.25">
      <c r="B220" s="97"/>
      <c r="C220" s="97"/>
      <c r="D220" s="98"/>
      <c r="E220" s="97"/>
      <c r="F220" s="99"/>
      <c r="G220" s="97"/>
      <c r="H220" s="100"/>
      <c r="I220" s="30"/>
      <c r="J220" s="30"/>
    </row>
    <row r="221" spans="2:10" ht="15" x14ac:dyDescent="0.25">
      <c r="B221" s="97"/>
      <c r="C221" s="97"/>
      <c r="D221" s="98"/>
      <c r="E221" s="97"/>
      <c r="F221" s="99"/>
      <c r="G221" s="97"/>
      <c r="H221" s="100"/>
      <c r="I221" s="30"/>
      <c r="J221" s="30"/>
    </row>
    <row r="222" spans="2:10" x14ac:dyDescent="0.2">
      <c r="C222" s="4"/>
      <c r="D222" s="22"/>
      <c r="E222" s="22"/>
      <c r="F222" s="22"/>
      <c r="G222" s="22"/>
      <c r="H222" s="24"/>
      <c r="I222" s="30"/>
      <c r="J222" s="30"/>
    </row>
    <row r="223" spans="2:10" x14ac:dyDescent="0.2">
      <c r="C223" s="22" t="s">
        <v>19</v>
      </c>
      <c r="D223" s="209" t="s">
        <v>214</v>
      </c>
      <c r="E223" s="209"/>
      <c r="F223" s="209"/>
      <c r="G223" s="209"/>
      <c r="H223" s="209"/>
      <c r="I223" s="30"/>
      <c r="J223" s="30"/>
    </row>
    <row r="224" spans="2:10" x14ac:dyDescent="0.2">
      <c r="D224" s="22" t="s">
        <v>62</v>
      </c>
      <c r="E224" s="22"/>
      <c r="F224" s="22"/>
      <c r="G224" s="22"/>
      <c r="H224" s="24"/>
      <c r="I224" s="30"/>
      <c r="J224" s="30"/>
    </row>
    <row r="225" spans="2:10" x14ac:dyDescent="0.2">
      <c r="D225" s="22"/>
      <c r="E225" s="22"/>
      <c r="F225" s="22"/>
      <c r="G225" s="22"/>
      <c r="H225" s="24"/>
      <c r="I225" s="30"/>
      <c r="J225" s="30"/>
    </row>
    <row r="226" spans="2:10" x14ac:dyDescent="0.2">
      <c r="B226" s="93"/>
      <c r="C226" s="93"/>
      <c r="D226" s="22"/>
      <c r="E226" s="22"/>
      <c r="F226" s="22"/>
      <c r="G226" s="22"/>
      <c r="H226" s="24"/>
      <c r="I226" s="30"/>
      <c r="J226" s="30"/>
    </row>
    <row r="227" spans="2:10" x14ac:dyDescent="0.2">
      <c r="B227" s="93"/>
      <c r="C227" s="93"/>
      <c r="D227" s="22"/>
      <c r="E227" s="22"/>
      <c r="F227" s="22"/>
      <c r="G227" s="22"/>
      <c r="H227" s="24"/>
      <c r="I227" s="30"/>
      <c r="J227" s="30"/>
    </row>
    <row r="228" spans="2:10" x14ac:dyDescent="0.2">
      <c r="C228" s="22"/>
      <c r="D228" s="22"/>
      <c r="E228" s="22"/>
      <c r="F228" s="22"/>
      <c r="G228" s="22"/>
      <c r="H228" s="24"/>
      <c r="I228" s="30"/>
      <c r="J228" s="30"/>
    </row>
    <row r="229" spans="2:10" x14ac:dyDescent="0.2">
      <c r="D229" s="25"/>
      <c r="E229" s="26"/>
      <c r="F229" s="22"/>
      <c r="G229" s="24"/>
      <c r="H229" s="22"/>
      <c r="I229" s="30"/>
      <c r="J229" s="30"/>
    </row>
    <row r="230" spans="2:10" x14ac:dyDescent="0.2">
      <c r="C230" s="22" t="s">
        <v>27</v>
      </c>
      <c r="D230" s="212" t="s">
        <v>53</v>
      </c>
      <c r="E230" s="212"/>
      <c r="F230" s="212"/>
      <c r="G230" s="212"/>
      <c r="H230" s="212"/>
      <c r="I230" s="30"/>
      <c r="J230" s="30"/>
    </row>
    <row r="231" spans="2:10" x14ac:dyDescent="0.2">
      <c r="D231" s="208" t="s">
        <v>54</v>
      </c>
      <c r="E231" s="208"/>
      <c r="F231" s="208"/>
      <c r="G231" s="208"/>
      <c r="H231" s="208"/>
      <c r="I231" s="30"/>
      <c r="J231" s="30"/>
    </row>
    <row r="232" spans="2:10" x14ac:dyDescent="0.2">
      <c r="C232" s="12"/>
      <c r="D232" s="208" t="s">
        <v>55</v>
      </c>
      <c r="E232" s="208"/>
      <c r="F232" s="208"/>
      <c r="G232" s="208"/>
      <c r="H232" s="208"/>
      <c r="I232" s="30"/>
      <c r="J232" s="30"/>
    </row>
    <row r="233" spans="2:10" x14ac:dyDescent="0.2">
      <c r="C233" s="12"/>
      <c r="I233" s="30"/>
      <c r="J233" s="30"/>
    </row>
    <row r="234" spans="2:10" x14ac:dyDescent="0.2">
      <c r="I234" s="30"/>
      <c r="J234" s="30"/>
    </row>
    <row r="235" spans="2:10" x14ac:dyDescent="0.2">
      <c r="H235" s="2"/>
      <c r="I235" s="30"/>
      <c r="J235" s="30"/>
    </row>
    <row r="236" spans="2:10" x14ac:dyDescent="0.2">
      <c r="H236" s="2"/>
      <c r="I236" s="30"/>
      <c r="J236" s="30"/>
    </row>
    <row r="237" spans="2:10" x14ac:dyDescent="0.2">
      <c r="H237" s="2"/>
      <c r="I237" s="30"/>
      <c r="J237" s="30"/>
    </row>
    <row r="238" spans="2:10" x14ac:dyDescent="0.2">
      <c r="H238" s="2"/>
      <c r="I238" s="30"/>
      <c r="J238" s="30"/>
    </row>
    <row r="239" spans="2:10" x14ac:dyDescent="0.2">
      <c r="H239" s="2"/>
      <c r="I239" s="30"/>
      <c r="J239" s="30"/>
    </row>
    <row r="240" spans="2:10" x14ac:dyDescent="0.2">
      <c r="H240" s="2"/>
      <c r="I240" s="30"/>
      <c r="J240" s="30"/>
    </row>
    <row r="241" spans="8:10" x14ac:dyDescent="0.2">
      <c r="H241" s="2"/>
      <c r="I241" s="30"/>
      <c r="J241" s="30"/>
    </row>
    <row r="242" spans="8:10" x14ac:dyDescent="0.2">
      <c r="H242" s="2"/>
      <c r="I242" s="30"/>
      <c r="J242" s="30"/>
    </row>
    <row r="243" spans="8:10" x14ac:dyDescent="0.2">
      <c r="H243" s="2"/>
      <c r="I243" s="30"/>
      <c r="J243" s="30"/>
    </row>
    <row r="244" spans="8:10" x14ac:dyDescent="0.2">
      <c r="H244" s="2"/>
      <c r="I244" s="30"/>
      <c r="J244" s="30"/>
    </row>
    <row r="245" spans="8:10" x14ac:dyDescent="0.2">
      <c r="H245" s="2"/>
      <c r="I245" s="30"/>
      <c r="J245" s="30"/>
    </row>
    <row r="246" spans="8:10" x14ac:dyDescent="0.2">
      <c r="H246" s="2"/>
      <c r="I246" s="30"/>
      <c r="J246" s="30"/>
    </row>
    <row r="247" spans="8:10" x14ac:dyDescent="0.2">
      <c r="H247" s="2"/>
      <c r="I247" s="30"/>
      <c r="J247" s="30"/>
    </row>
    <row r="248" spans="8:10" x14ac:dyDescent="0.2">
      <c r="H248" s="2"/>
      <c r="I248" s="30"/>
      <c r="J248" s="30"/>
    </row>
    <row r="249" spans="8:10" x14ac:dyDescent="0.2">
      <c r="H249" s="2"/>
      <c r="I249" s="30"/>
      <c r="J249" s="30"/>
    </row>
    <row r="250" spans="8:10" x14ac:dyDescent="0.2">
      <c r="H250" s="2"/>
      <c r="I250" s="30"/>
      <c r="J250" s="30"/>
    </row>
    <row r="251" spans="8:10" x14ac:dyDescent="0.2">
      <c r="H251" s="2"/>
      <c r="I251" s="30"/>
      <c r="J251" s="30"/>
    </row>
    <row r="252" spans="8:10" x14ac:dyDescent="0.2">
      <c r="H252" s="2"/>
      <c r="I252" s="30"/>
      <c r="J252" s="30"/>
    </row>
    <row r="253" spans="8:10" x14ac:dyDescent="0.2">
      <c r="H253" s="2"/>
      <c r="I253" s="30"/>
      <c r="J253" s="30"/>
    </row>
    <row r="254" spans="8:10" x14ac:dyDescent="0.2">
      <c r="H254" s="2"/>
      <c r="I254" s="30"/>
      <c r="J254" s="30"/>
    </row>
    <row r="255" spans="8:10" x14ac:dyDescent="0.2">
      <c r="H255" s="2"/>
      <c r="I255" s="30"/>
      <c r="J255" s="30"/>
    </row>
    <row r="256" spans="8:10" x14ac:dyDescent="0.2">
      <c r="H256" s="2"/>
      <c r="I256" s="30"/>
      <c r="J256" s="30"/>
    </row>
    <row r="257" spans="8:10" x14ac:dyDescent="0.2">
      <c r="H257" s="2"/>
      <c r="I257" s="30"/>
      <c r="J257" s="30"/>
    </row>
    <row r="258" spans="8:10" x14ac:dyDescent="0.2">
      <c r="H258" s="2"/>
      <c r="I258" s="30"/>
      <c r="J258" s="30"/>
    </row>
    <row r="259" spans="8:10" x14ac:dyDescent="0.2">
      <c r="H259" s="2"/>
      <c r="I259" s="30"/>
      <c r="J259" s="30"/>
    </row>
    <row r="260" spans="8:10" x14ac:dyDescent="0.2">
      <c r="H260" s="2"/>
      <c r="I260" s="30"/>
      <c r="J260" s="30"/>
    </row>
    <row r="261" spans="8:10" x14ac:dyDescent="0.2">
      <c r="H261" s="2"/>
      <c r="I261" s="30"/>
      <c r="J261" s="30"/>
    </row>
    <row r="262" spans="8:10" x14ac:dyDescent="0.2">
      <c r="H262" s="2"/>
      <c r="I262" s="30"/>
      <c r="J262" s="30"/>
    </row>
    <row r="263" spans="8:10" x14ac:dyDescent="0.2">
      <c r="H263" s="2"/>
      <c r="I263" s="30"/>
      <c r="J263" s="30"/>
    </row>
    <row r="264" spans="8:10" x14ac:dyDescent="0.2">
      <c r="H264" s="2"/>
      <c r="I264" s="30"/>
      <c r="J264" s="30"/>
    </row>
    <row r="265" spans="8:10" x14ac:dyDescent="0.2">
      <c r="H265" s="2"/>
      <c r="I265" s="30"/>
      <c r="J265" s="30"/>
    </row>
    <row r="266" spans="8:10" x14ac:dyDescent="0.2">
      <c r="H266" s="2"/>
      <c r="I266" s="30"/>
      <c r="J266" s="30"/>
    </row>
    <row r="267" spans="8:10" x14ac:dyDescent="0.2">
      <c r="H267" s="2"/>
      <c r="I267" s="30"/>
      <c r="J267" s="30"/>
    </row>
    <row r="268" spans="8:10" x14ac:dyDescent="0.2">
      <c r="H268" s="2"/>
      <c r="I268" s="30"/>
      <c r="J268" s="30"/>
    </row>
    <row r="269" spans="8:10" x14ac:dyDescent="0.2">
      <c r="H269" s="2"/>
      <c r="I269" s="30"/>
      <c r="J269" s="30"/>
    </row>
    <row r="270" spans="8:10" x14ac:dyDescent="0.2">
      <c r="H270" s="2"/>
      <c r="I270" s="30"/>
      <c r="J270" s="30"/>
    </row>
    <row r="271" spans="8:10" x14ac:dyDescent="0.2">
      <c r="H271" s="2"/>
      <c r="I271" s="30"/>
      <c r="J271" s="30"/>
    </row>
    <row r="272" spans="8:10" x14ac:dyDescent="0.2">
      <c r="H272" s="2"/>
      <c r="I272" s="30"/>
      <c r="J272" s="30"/>
    </row>
    <row r="273" spans="8:10" x14ac:dyDescent="0.2">
      <c r="H273" s="2"/>
      <c r="I273" s="30"/>
      <c r="J273" s="30"/>
    </row>
    <row r="274" spans="8:10" x14ac:dyDescent="0.2">
      <c r="H274" s="2"/>
      <c r="I274" s="30"/>
      <c r="J274" s="30"/>
    </row>
    <row r="275" spans="8:10" x14ac:dyDescent="0.2">
      <c r="H275" s="2"/>
      <c r="I275" s="30"/>
      <c r="J275" s="30"/>
    </row>
    <row r="276" spans="8:10" x14ac:dyDescent="0.2">
      <c r="H276" s="2"/>
      <c r="I276" s="30"/>
      <c r="J276" s="30"/>
    </row>
    <row r="277" spans="8:10" x14ac:dyDescent="0.2">
      <c r="H277" s="2"/>
      <c r="I277" s="30"/>
      <c r="J277" s="30"/>
    </row>
    <row r="278" spans="8:10" x14ac:dyDescent="0.2">
      <c r="H278" s="2"/>
      <c r="I278" s="30"/>
      <c r="J278" s="30"/>
    </row>
    <row r="279" spans="8:10" x14ac:dyDescent="0.2">
      <c r="H279" s="2"/>
      <c r="I279" s="30"/>
      <c r="J279" s="30"/>
    </row>
    <row r="280" spans="8:10" x14ac:dyDescent="0.2">
      <c r="H280" s="2"/>
      <c r="I280" s="30"/>
      <c r="J280" s="30"/>
    </row>
    <row r="281" spans="8:10" x14ac:dyDescent="0.2">
      <c r="H281" s="2"/>
      <c r="I281" s="30"/>
      <c r="J281" s="30"/>
    </row>
    <row r="282" spans="8:10" x14ac:dyDescent="0.2">
      <c r="H282" s="2"/>
      <c r="I282" s="30"/>
      <c r="J282" s="30"/>
    </row>
    <row r="283" spans="8:10" x14ac:dyDescent="0.2">
      <c r="H283" s="2"/>
      <c r="I283" s="30"/>
      <c r="J283" s="30"/>
    </row>
    <row r="284" spans="8:10" x14ac:dyDescent="0.2">
      <c r="H284" s="2"/>
      <c r="I284" s="30"/>
      <c r="J284" s="30"/>
    </row>
    <row r="285" spans="8:10" x14ac:dyDescent="0.2">
      <c r="H285" s="2"/>
      <c r="I285" s="30"/>
      <c r="J285" s="30"/>
    </row>
    <row r="286" spans="8:10" x14ac:dyDescent="0.2">
      <c r="H286" s="2"/>
      <c r="I286" s="30"/>
      <c r="J286" s="30"/>
    </row>
    <row r="287" spans="8:10" x14ac:dyDescent="0.2">
      <c r="H287" s="2"/>
      <c r="I287" s="30"/>
      <c r="J287" s="30"/>
    </row>
    <row r="288" spans="8:10" x14ac:dyDescent="0.2">
      <c r="H288" s="2"/>
      <c r="I288" s="30"/>
      <c r="J288" s="30"/>
    </row>
    <row r="289" spans="8:10" x14ac:dyDescent="0.2">
      <c r="H289" s="2"/>
      <c r="I289" s="30"/>
      <c r="J289" s="30"/>
    </row>
    <row r="290" spans="8:10" x14ac:dyDescent="0.2">
      <c r="H290" s="2"/>
      <c r="I290" s="30"/>
      <c r="J290" s="30"/>
    </row>
    <row r="291" spans="8:10" x14ac:dyDescent="0.2">
      <c r="H291" s="2"/>
      <c r="I291" s="30"/>
      <c r="J291" s="30"/>
    </row>
    <row r="292" spans="8:10" x14ac:dyDescent="0.2">
      <c r="H292" s="2"/>
      <c r="I292" s="30"/>
      <c r="J292" s="30"/>
    </row>
    <row r="293" spans="8:10" x14ac:dyDescent="0.2">
      <c r="H293" s="2"/>
      <c r="I293" s="30"/>
      <c r="J293" s="30"/>
    </row>
    <row r="294" spans="8:10" x14ac:dyDescent="0.2">
      <c r="H294" s="2"/>
      <c r="I294" s="30"/>
      <c r="J294" s="30"/>
    </row>
    <row r="295" spans="8:10" x14ac:dyDescent="0.2">
      <c r="H295" s="2"/>
      <c r="I295" s="30"/>
      <c r="J295" s="30"/>
    </row>
    <row r="296" spans="8:10" x14ac:dyDescent="0.2">
      <c r="H296" s="2"/>
      <c r="I296" s="30"/>
      <c r="J296" s="30"/>
    </row>
    <row r="297" spans="8:10" x14ac:dyDescent="0.2">
      <c r="H297" s="2"/>
      <c r="I297" s="30"/>
      <c r="J297" s="30"/>
    </row>
    <row r="298" spans="8:10" x14ac:dyDescent="0.2">
      <c r="H298" s="2"/>
      <c r="I298" s="30"/>
      <c r="J298" s="30"/>
    </row>
    <row r="299" spans="8:10" x14ac:dyDescent="0.2">
      <c r="H299" s="2"/>
      <c r="I299" s="30"/>
      <c r="J299" s="30"/>
    </row>
    <row r="300" spans="8:10" x14ac:dyDescent="0.2">
      <c r="H300" s="2"/>
      <c r="I300" s="30"/>
      <c r="J300" s="30"/>
    </row>
    <row r="301" spans="8:10" x14ac:dyDescent="0.2">
      <c r="H301" s="2"/>
      <c r="I301" s="30"/>
      <c r="J301" s="30"/>
    </row>
    <row r="302" spans="8:10" x14ac:dyDescent="0.2">
      <c r="H302" s="2"/>
      <c r="I302" s="30"/>
      <c r="J302" s="30"/>
    </row>
    <row r="303" spans="8:10" x14ac:dyDescent="0.2">
      <c r="H303" s="2"/>
      <c r="I303" s="30"/>
      <c r="J303" s="30"/>
    </row>
    <row r="304" spans="8:10" x14ac:dyDescent="0.2">
      <c r="H304" s="2"/>
      <c r="I304" s="30"/>
      <c r="J304" s="30"/>
    </row>
    <row r="305" spans="8:10" x14ac:dyDescent="0.2">
      <c r="H305" s="2"/>
      <c r="I305" s="30"/>
      <c r="J305" s="30"/>
    </row>
    <row r="306" spans="8:10" x14ac:dyDescent="0.2">
      <c r="H306" s="2"/>
      <c r="I306" s="30"/>
      <c r="J306" s="30"/>
    </row>
    <row r="307" spans="8:10" x14ac:dyDescent="0.2">
      <c r="H307" s="2"/>
      <c r="I307" s="30"/>
      <c r="J307" s="30"/>
    </row>
    <row r="308" spans="8:10" x14ac:dyDescent="0.2">
      <c r="H308" s="2"/>
      <c r="I308" s="30"/>
      <c r="J308" s="30"/>
    </row>
    <row r="309" spans="8:10" x14ac:dyDescent="0.2">
      <c r="H309" s="2"/>
      <c r="I309" s="30"/>
      <c r="J309" s="30"/>
    </row>
    <row r="310" spans="8:10" x14ac:dyDescent="0.2">
      <c r="H310" s="2"/>
      <c r="I310" s="30"/>
      <c r="J310" s="30"/>
    </row>
    <row r="311" spans="8:10" x14ac:dyDescent="0.2">
      <c r="H311" s="2"/>
      <c r="I311" s="30"/>
      <c r="J311" s="30"/>
    </row>
    <row r="312" spans="8:10" x14ac:dyDescent="0.2">
      <c r="H312" s="2"/>
      <c r="I312" s="30"/>
      <c r="J312" s="30"/>
    </row>
    <row r="313" spans="8:10" x14ac:dyDescent="0.2">
      <c r="H313" s="2"/>
      <c r="I313" s="30"/>
      <c r="J313" s="30"/>
    </row>
    <row r="314" spans="8:10" x14ac:dyDescent="0.2">
      <c r="H314" s="2"/>
      <c r="I314" s="30"/>
      <c r="J314" s="30"/>
    </row>
    <row r="315" spans="8:10" x14ac:dyDescent="0.2">
      <c r="H315" s="2"/>
      <c r="I315" s="30"/>
      <c r="J315" s="30"/>
    </row>
    <row r="316" spans="8:10" x14ac:dyDescent="0.2">
      <c r="H316" s="2"/>
      <c r="I316" s="30"/>
      <c r="J316" s="30"/>
    </row>
    <row r="317" spans="8:10" x14ac:dyDescent="0.2">
      <c r="H317" s="2"/>
      <c r="I317" s="30"/>
      <c r="J317" s="30"/>
    </row>
    <row r="318" spans="8:10" x14ac:dyDescent="0.2">
      <c r="H318" s="2"/>
      <c r="I318" s="30"/>
      <c r="J318" s="30"/>
    </row>
    <row r="319" spans="8:10" x14ac:dyDescent="0.2">
      <c r="H319" s="2"/>
      <c r="I319" s="30"/>
      <c r="J319" s="30"/>
    </row>
    <row r="320" spans="8:10" x14ac:dyDescent="0.2">
      <c r="H320" s="2"/>
      <c r="I320" s="30"/>
      <c r="J320" s="30"/>
    </row>
    <row r="321" spans="8:10" x14ac:dyDescent="0.2">
      <c r="H321" s="2"/>
      <c r="I321" s="30"/>
      <c r="J321" s="30"/>
    </row>
    <row r="322" spans="8:10" x14ac:dyDescent="0.2">
      <c r="H322" s="2"/>
      <c r="I322" s="30"/>
      <c r="J322" s="30"/>
    </row>
    <row r="323" spans="8:10" x14ac:dyDescent="0.2">
      <c r="H323" s="2"/>
      <c r="I323" s="30"/>
      <c r="J323" s="30"/>
    </row>
    <row r="324" spans="8:10" x14ac:dyDescent="0.2">
      <c r="H324" s="2"/>
      <c r="I324" s="30"/>
      <c r="J324" s="30"/>
    </row>
    <row r="325" spans="8:10" x14ac:dyDescent="0.2">
      <c r="H325" s="2"/>
      <c r="I325" s="30"/>
      <c r="J325" s="30"/>
    </row>
    <row r="326" spans="8:10" x14ac:dyDescent="0.2">
      <c r="H326" s="2"/>
      <c r="I326" s="30"/>
      <c r="J326" s="30"/>
    </row>
    <row r="327" spans="8:10" x14ac:dyDescent="0.2">
      <c r="H327" s="2"/>
      <c r="I327" s="30"/>
      <c r="J327" s="30"/>
    </row>
    <row r="328" spans="8:10" x14ac:dyDescent="0.2">
      <c r="H328" s="2"/>
      <c r="I328" s="30"/>
      <c r="J328" s="30"/>
    </row>
    <row r="329" spans="8:10" x14ac:dyDescent="0.2">
      <c r="H329" s="2"/>
      <c r="I329" s="30"/>
      <c r="J329" s="30"/>
    </row>
    <row r="330" spans="8:10" x14ac:dyDescent="0.2">
      <c r="H330" s="2"/>
      <c r="I330" s="30"/>
      <c r="J330" s="30"/>
    </row>
    <row r="331" spans="8:10" x14ac:dyDescent="0.2">
      <c r="H331" s="2"/>
      <c r="I331" s="30"/>
      <c r="J331" s="30"/>
    </row>
    <row r="332" spans="8:10" x14ac:dyDescent="0.2">
      <c r="H332" s="2"/>
      <c r="I332" s="30"/>
      <c r="J332" s="30"/>
    </row>
    <row r="333" spans="8:10" x14ac:dyDescent="0.2">
      <c r="H333" s="2"/>
      <c r="I333" s="30"/>
      <c r="J333" s="30"/>
    </row>
    <row r="334" spans="8:10" x14ac:dyDescent="0.2">
      <c r="H334" s="2"/>
      <c r="I334" s="30"/>
      <c r="J334" s="30"/>
    </row>
    <row r="335" spans="8:10" x14ac:dyDescent="0.2">
      <c r="H335" s="2"/>
      <c r="I335" s="30"/>
      <c r="J335" s="30"/>
    </row>
    <row r="336" spans="8:10" x14ac:dyDescent="0.2">
      <c r="H336" s="2"/>
      <c r="I336" s="30"/>
      <c r="J336" s="30"/>
    </row>
    <row r="337" spans="8:10" x14ac:dyDescent="0.2">
      <c r="H337" s="2"/>
      <c r="I337" s="30"/>
      <c r="J337" s="30"/>
    </row>
    <row r="338" spans="8:10" x14ac:dyDescent="0.2">
      <c r="H338" s="2"/>
      <c r="I338" s="30"/>
      <c r="J338" s="30"/>
    </row>
    <row r="339" spans="8:10" x14ac:dyDescent="0.2">
      <c r="H339" s="2"/>
      <c r="I339" s="30"/>
      <c r="J339" s="30"/>
    </row>
    <row r="340" spans="8:10" x14ac:dyDescent="0.2">
      <c r="H340" s="2"/>
      <c r="I340" s="30"/>
      <c r="J340" s="30"/>
    </row>
    <row r="341" spans="8:10" x14ac:dyDescent="0.2">
      <c r="H341" s="2"/>
      <c r="I341" s="30"/>
      <c r="J341" s="30"/>
    </row>
    <row r="342" spans="8:10" x14ac:dyDescent="0.2">
      <c r="H342" s="2"/>
      <c r="I342" s="30"/>
      <c r="J342" s="30"/>
    </row>
    <row r="343" spans="8:10" x14ac:dyDescent="0.2">
      <c r="H343" s="2"/>
      <c r="I343" s="30"/>
      <c r="J343" s="30"/>
    </row>
    <row r="344" spans="8:10" x14ac:dyDescent="0.2">
      <c r="H344" s="2"/>
      <c r="I344" s="30"/>
      <c r="J344" s="30"/>
    </row>
    <row r="345" spans="8:10" x14ac:dyDescent="0.2">
      <c r="H345" s="2"/>
      <c r="I345" s="30"/>
      <c r="J345" s="30"/>
    </row>
    <row r="346" spans="8:10" x14ac:dyDescent="0.2">
      <c r="H346" s="2"/>
      <c r="I346" s="30"/>
      <c r="J346" s="30"/>
    </row>
    <row r="347" spans="8:10" x14ac:dyDescent="0.2">
      <c r="H347" s="2"/>
      <c r="I347" s="30"/>
      <c r="J347" s="30"/>
    </row>
    <row r="348" spans="8:10" x14ac:dyDescent="0.2">
      <c r="H348" s="2"/>
      <c r="I348" s="30"/>
      <c r="J348" s="30"/>
    </row>
    <row r="349" spans="8:10" x14ac:dyDescent="0.2">
      <c r="H349" s="2"/>
      <c r="I349" s="30"/>
      <c r="J349" s="30"/>
    </row>
    <row r="350" spans="8:10" x14ac:dyDescent="0.2">
      <c r="H350" s="2"/>
      <c r="I350" s="30"/>
      <c r="J350" s="30"/>
    </row>
    <row r="351" spans="8:10" x14ac:dyDescent="0.2">
      <c r="H351" s="2"/>
      <c r="I351" s="30"/>
      <c r="J351" s="30"/>
    </row>
    <row r="352" spans="8:10" x14ac:dyDescent="0.2">
      <c r="H352" s="2"/>
      <c r="I352" s="30"/>
      <c r="J352" s="30"/>
    </row>
    <row r="353" spans="8:10" x14ac:dyDescent="0.2">
      <c r="H353" s="2"/>
      <c r="I353" s="30"/>
      <c r="J353" s="30"/>
    </row>
    <row r="354" spans="8:10" x14ac:dyDescent="0.2">
      <c r="H354" s="2"/>
      <c r="I354" s="30"/>
      <c r="J354" s="30"/>
    </row>
    <row r="355" spans="8:10" x14ac:dyDescent="0.2">
      <c r="H355" s="2"/>
      <c r="I355" s="30"/>
      <c r="J355" s="30"/>
    </row>
    <row r="356" spans="8:10" x14ac:dyDescent="0.2">
      <c r="H356" s="2"/>
      <c r="I356" s="30"/>
      <c r="J356" s="30"/>
    </row>
    <row r="357" spans="8:10" x14ac:dyDescent="0.2">
      <c r="H357" s="2"/>
      <c r="I357" s="30"/>
      <c r="J357" s="30"/>
    </row>
    <row r="358" spans="8:10" x14ac:dyDescent="0.2">
      <c r="H358" s="2"/>
      <c r="I358" s="30"/>
      <c r="J358" s="30"/>
    </row>
    <row r="359" spans="8:10" x14ac:dyDescent="0.2">
      <c r="H359" s="2"/>
      <c r="I359" s="30"/>
      <c r="J359" s="30"/>
    </row>
    <row r="360" spans="8:10" x14ac:dyDescent="0.2">
      <c r="H360" s="2"/>
      <c r="I360" s="30"/>
      <c r="J360" s="30"/>
    </row>
    <row r="361" spans="8:10" x14ac:dyDescent="0.2">
      <c r="H361" s="2"/>
      <c r="I361" s="30"/>
      <c r="J361" s="30"/>
    </row>
    <row r="362" spans="8:10" x14ac:dyDescent="0.2">
      <c r="H362" s="2"/>
      <c r="I362" s="30"/>
      <c r="J362" s="30"/>
    </row>
    <row r="363" spans="8:10" x14ac:dyDescent="0.2">
      <c r="H363" s="2"/>
      <c r="I363" s="30"/>
      <c r="J363" s="30"/>
    </row>
    <row r="364" spans="8:10" x14ac:dyDescent="0.2">
      <c r="H364" s="2"/>
      <c r="I364" s="30"/>
      <c r="J364" s="30"/>
    </row>
    <row r="365" spans="8:10" x14ac:dyDescent="0.2">
      <c r="H365" s="2"/>
      <c r="I365" s="30"/>
      <c r="J365" s="30"/>
    </row>
    <row r="366" spans="8:10" x14ac:dyDescent="0.2">
      <c r="H366" s="2"/>
      <c r="I366" s="30"/>
      <c r="J366" s="30"/>
    </row>
    <row r="367" spans="8:10" x14ac:dyDescent="0.2">
      <c r="H367" s="2"/>
      <c r="I367" s="30"/>
      <c r="J367" s="30"/>
    </row>
    <row r="368" spans="8:10" x14ac:dyDescent="0.2">
      <c r="H368" s="2"/>
      <c r="I368" s="30"/>
      <c r="J368" s="30"/>
    </row>
    <row r="369" spans="8:10" x14ac:dyDescent="0.2">
      <c r="H369" s="2"/>
      <c r="I369" s="30"/>
      <c r="J369" s="30"/>
    </row>
    <row r="370" spans="8:10" x14ac:dyDescent="0.2">
      <c r="H370" s="2"/>
      <c r="I370" s="30"/>
      <c r="J370" s="30"/>
    </row>
    <row r="371" spans="8:10" x14ac:dyDescent="0.2">
      <c r="H371" s="2"/>
      <c r="I371" s="30"/>
      <c r="J371" s="30"/>
    </row>
    <row r="372" spans="8:10" x14ac:dyDescent="0.2">
      <c r="H372" s="2"/>
      <c r="I372" s="30"/>
      <c r="J372" s="30"/>
    </row>
    <row r="373" spans="8:10" x14ac:dyDescent="0.2">
      <c r="H373" s="2"/>
      <c r="I373" s="30"/>
      <c r="J373" s="30"/>
    </row>
    <row r="374" spans="8:10" x14ac:dyDescent="0.2">
      <c r="H374" s="2"/>
      <c r="I374" s="30"/>
      <c r="J374" s="30"/>
    </row>
    <row r="375" spans="8:10" x14ac:dyDescent="0.2">
      <c r="H375" s="2"/>
      <c r="I375" s="30"/>
      <c r="J375" s="30"/>
    </row>
    <row r="376" spans="8:10" x14ac:dyDescent="0.2">
      <c r="H376" s="2"/>
      <c r="I376" s="30"/>
      <c r="J376" s="30"/>
    </row>
    <row r="377" spans="8:10" x14ac:dyDescent="0.2">
      <c r="H377" s="2"/>
      <c r="I377" s="30"/>
      <c r="J377" s="30"/>
    </row>
    <row r="378" spans="8:10" x14ac:dyDescent="0.2">
      <c r="H378" s="2"/>
      <c r="I378" s="30"/>
      <c r="J378" s="30"/>
    </row>
    <row r="379" spans="8:10" x14ac:dyDescent="0.2">
      <c r="H379" s="2"/>
      <c r="I379" s="30"/>
      <c r="J379" s="30"/>
    </row>
    <row r="380" spans="8:10" x14ac:dyDescent="0.2">
      <c r="H380" s="2"/>
      <c r="I380" s="30"/>
      <c r="J380" s="30"/>
    </row>
    <row r="381" spans="8:10" x14ac:dyDescent="0.2">
      <c r="H381" s="2"/>
      <c r="I381" s="30"/>
      <c r="J381" s="30"/>
    </row>
    <row r="382" spans="8:10" x14ac:dyDescent="0.2">
      <c r="H382" s="2"/>
      <c r="I382" s="30"/>
      <c r="J382" s="30"/>
    </row>
    <row r="383" spans="8:10" x14ac:dyDescent="0.2">
      <c r="H383" s="2"/>
      <c r="I383" s="30"/>
      <c r="J383" s="30"/>
    </row>
    <row r="384" spans="8:10" x14ac:dyDescent="0.2">
      <c r="H384" s="2"/>
      <c r="I384" s="30"/>
      <c r="J384" s="30"/>
    </row>
    <row r="385" spans="8:10" x14ac:dyDescent="0.2">
      <c r="H385" s="2"/>
      <c r="I385" s="30"/>
      <c r="J385" s="30"/>
    </row>
    <row r="386" spans="8:10" x14ac:dyDescent="0.2">
      <c r="H386" s="2"/>
      <c r="I386" s="30"/>
      <c r="J386" s="30"/>
    </row>
    <row r="387" spans="8:10" x14ac:dyDescent="0.2">
      <c r="H387" s="2"/>
      <c r="I387" s="30"/>
      <c r="J387" s="30"/>
    </row>
    <row r="388" spans="8:10" x14ac:dyDescent="0.2">
      <c r="H388" s="2"/>
      <c r="I388" s="30"/>
      <c r="J388" s="30"/>
    </row>
    <row r="389" spans="8:10" x14ac:dyDescent="0.2">
      <c r="H389" s="2"/>
      <c r="I389" s="30"/>
      <c r="J389" s="30"/>
    </row>
    <row r="390" spans="8:10" x14ac:dyDescent="0.2">
      <c r="H390" s="2"/>
      <c r="I390" s="2"/>
    </row>
    <row r="391" spans="8:10" x14ac:dyDescent="0.2">
      <c r="H391" s="2"/>
      <c r="I391" s="2"/>
    </row>
    <row r="392" spans="8:10" x14ac:dyDescent="0.2">
      <c r="H392" s="2"/>
      <c r="I392" s="2"/>
    </row>
    <row r="393" spans="8:10" x14ac:dyDescent="0.2">
      <c r="H393" s="2"/>
      <c r="I393" s="2"/>
    </row>
    <row r="394" spans="8:10" x14ac:dyDescent="0.2">
      <c r="H394" s="2"/>
      <c r="I394" s="2"/>
    </row>
    <row r="395" spans="8:10" x14ac:dyDescent="0.2">
      <c r="H395" s="2"/>
      <c r="I395" s="2"/>
    </row>
    <row r="396" spans="8:10" x14ac:dyDescent="0.2">
      <c r="H396" s="2"/>
      <c r="I396" s="2"/>
    </row>
    <row r="397" spans="8:10" x14ac:dyDescent="0.2">
      <c r="H397" s="2"/>
      <c r="I397" s="2"/>
    </row>
    <row r="398" spans="8:10" x14ac:dyDescent="0.2">
      <c r="H398" s="2"/>
      <c r="I398" s="2"/>
    </row>
    <row r="399" spans="8:10" x14ac:dyDescent="0.2">
      <c r="H399" s="2"/>
      <c r="I399" s="2"/>
    </row>
    <row r="400" spans="8:10" x14ac:dyDescent="0.2">
      <c r="H400" s="2"/>
      <c r="I400" s="2"/>
    </row>
    <row r="401" spans="8:9" x14ac:dyDescent="0.2">
      <c r="H401" s="2"/>
      <c r="I401" s="2"/>
    </row>
    <row r="402" spans="8:9" x14ac:dyDescent="0.2">
      <c r="H402" s="2"/>
      <c r="I402" s="2"/>
    </row>
    <row r="403" spans="8:9" x14ac:dyDescent="0.2">
      <c r="H403" s="2"/>
      <c r="I403" s="2"/>
    </row>
    <row r="404" spans="8:9" x14ac:dyDescent="0.2">
      <c r="H404" s="2"/>
      <c r="I404" s="2"/>
    </row>
    <row r="405" spans="8:9" x14ac:dyDescent="0.2">
      <c r="H405" s="2"/>
      <c r="I405" s="2"/>
    </row>
    <row r="406" spans="8:9" x14ac:dyDescent="0.2">
      <c r="H406" s="2"/>
      <c r="I406" s="2"/>
    </row>
    <row r="407" spans="8:9" x14ac:dyDescent="0.2">
      <c r="H407" s="2"/>
      <c r="I407" s="2"/>
    </row>
    <row r="408" spans="8:9" x14ac:dyDescent="0.2">
      <c r="H408" s="2"/>
      <c r="I408" s="2"/>
    </row>
    <row r="409" spans="8:9" x14ac:dyDescent="0.2">
      <c r="H409" s="2"/>
      <c r="I409" s="2"/>
    </row>
    <row r="410" spans="8:9" x14ac:dyDescent="0.2">
      <c r="H410" s="2"/>
      <c r="I410" s="2"/>
    </row>
    <row r="411" spans="8:9" x14ac:dyDescent="0.2">
      <c r="H411" s="2"/>
      <c r="I411" s="2"/>
    </row>
    <row r="412" spans="8:9" x14ac:dyDescent="0.2">
      <c r="H412" s="2"/>
      <c r="I412" s="2"/>
    </row>
    <row r="413" spans="8:9" x14ac:dyDescent="0.2">
      <c r="H413" s="2"/>
      <c r="I413" s="2"/>
    </row>
    <row r="414" spans="8:9" x14ac:dyDescent="0.2">
      <c r="H414" s="2"/>
      <c r="I414" s="2"/>
    </row>
    <row r="415" spans="8:9" x14ac:dyDescent="0.2">
      <c r="H415" s="2"/>
      <c r="I415" s="2"/>
    </row>
    <row r="416" spans="8:9" x14ac:dyDescent="0.2">
      <c r="H416" s="2"/>
      <c r="I416" s="2"/>
    </row>
    <row r="417" spans="8:9" x14ac:dyDescent="0.2">
      <c r="H417" s="2"/>
      <c r="I417" s="2"/>
    </row>
    <row r="418" spans="8:9" x14ac:dyDescent="0.2">
      <c r="H418" s="2"/>
      <c r="I418" s="2"/>
    </row>
    <row r="419" spans="8:9" x14ac:dyDescent="0.2">
      <c r="H419" s="2"/>
      <c r="I419" s="2"/>
    </row>
    <row r="420" spans="8:9" x14ac:dyDescent="0.2">
      <c r="H420" s="2"/>
      <c r="I420" s="2"/>
    </row>
    <row r="421" spans="8:9" x14ac:dyDescent="0.2">
      <c r="H421" s="2"/>
      <c r="I421" s="2"/>
    </row>
    <row r="422" spans="8:9" x14ac:dyDescent="0.2">
      <c r="H422" s="2"/>
      <c r="I422" s="2"/>
    </row>
    <row r="423" spans="8:9" x14ac:dyDescent="0.2">
      <c r="H423" s="2"/>
      <c r="I423" s="2"/>
    </row>
    <row r="424" spans="8:9" x14ac:dyDescent="0.2">
      <c r="H424" s="2"/>
      <c r="I424" s="2"/>
    </row>
    <row r="425" spans="8:9" x14ac:dyDescent="0.2">
      <c r="H425" s="2"/>
      <c r="I425" s="2"/>
    </row>
    <row r="426" spans="8:9" x14ac:dyDescent="0.2">
      <c r="H426" s="2"/>
      <c r="I426" s="2"/>
    </row>
    <row r="427" spans="8:9" x14ac:dyDescent="0.2">
      <c r="H427" s="2"/>
      <c r="I427" s="2"/>
    </row>
    <row r="428" spans="8:9" x14ac:dyDescent="0.2">
      <c r="H428" s="2"/>
      <c r="I428" s="2"/>
    </row>
    <row r="429" spans="8:9" x14ac:dyDescent="0.2">
      <c r="H429" s="2"/>
      <c r="I429" s="2"/>
    </row>
    <row r="430" spans="8:9" x14ac:dyDescent="0.2">
      <c r="H430" s="2"/>
      <c r="I430" s="2"/>
    </row>
    <row r="431" spans="8:9" x14ac:dyDescent="0.2">
      <c r="H431" s="2"/>
      <c r="I431" s="2"/>
    </row>
    <row r="432" spans="8:9" x14ac:dyDescent="0.2">
      <c r="H432" s="2"/>
      <c r="I432" s="2"/>
    </row>
    <row r="433" spans="8:9" x14ac:dyDescent="0.2">
      <c r="H433" s="2"/>
      <c r="I433" s="2"/>
    </row>
    <row r="434" spans="8:9" x14ac:dyDescent="0.2">
      <c r="H434" s="2"/>
      <c r="I434" s="2"/>
    </row>
    <row r="435" spans="8:9" x14ac:dyDescent="0.2">
      <c r="H435" s="2"/>
      <c r="I435" s="2"/>
    </row>
    <row r="436" spans="8:9" x14ac:dyDescent="0.2">
      <c r="H436" s="2"/>
      <c r="I436" s="2"/>
    </row>
    <row r="437" spans="8:9" x14ac:dyDescent="0.2">
      <c r="H437" s="2"/>
      <c r="I437" s="2"/>
    </row>
    <row r="438" spans="8:9" x14ac:dyDescent="0.2">
      <c r="H438" s="2"/>
      <c r="I438" s="2"/>
    </row>
    <row r="439" spans="8:9" x14ac:dyDescent="0.2">
      <c r="H439" s="2"/>
      <c r="I439" s="2"/>
    </row>
    <row r="440" spans="8:9" x14ac:dyDescent="0.2">
      <c r="H440" s="2"/>
      <c r="I440" s="2"/>
    </row>
    <row r="441" spans="8:9" x14ac:dyDescent="0.2">
      <c r="H441" s="2"/>
      <c r="I441" s="2"/>
    </row>
    <row r="442" spans="8:9" x14ac:dyDescent="0.2">
      <c r="H442" s="2"/>
      <c r="I442" s="2"/>
    </row>
    <row r="443" spans="8:9" x14ac:dyDescent="0.2">
      <c r="H443" s="2"/>
      <c r="I443" s="2"/>
    </row>
    <row r="444" spans="8:9" x14ac:dyDescent="0.2">
      <c r="H444" s="2"/>
      <c r="I444" s="2"/>
    </row>
    <row r="445" spans="8:9" x14ac:dyDescent="0.2">
      <c r="H445" s="2"/>
      <c r="I445" s="2"/>
    </row>
    <row r="446" spans="8:9" x14ac:dyDescent="0.2">
      <c r="H446" s="2"/>
      <c r="I446" s="2"/>
    </row>
    <row r="447" spans="8:9" x14ac:dyDescent="0.2">
      <c r="H447" s="2"/>
      <c r="I447" s="2"/>
    </row>
    <row r="448" spans="8:9" x14ac:dyDescent="0.2">
      <c r="H448" s="2"/>
      <c r="I448" s="2"/>
    </row>
    <row r="449" spans="8:9" x14ac:dyDescent="0.2">
      <c r="H449" s="2"/>
      <c r="I449" s="2"/>
    </row>
    <row r="450" spans="8:9" x14ac:dyDescent="0.2">
      <c r="H450" s="2"/>
      <c r="I450" s="2"/>
    </row>
    <row r="451" spans="8:9" x14ac:dyDescent="0.2">
      <c r="H451" s="2"/>
      <c r="I451" s="2"/>
    </row>
    <row r="452" spans="8:9" x14ac:dyDescent="0.2">
      <c r="H452" s="2"/>
      <c r="I452" s="2"/>
    </row>
    <row r="453" spans="8:9" x14ac:dyDescent="0.2">
      <c r="H453" s="2"/>
      <c r="I453" s="2"/>
    </row>
    <row r="454" spans="8:9" x14ac:dyDescent="0.2">
      <c r="H454" s="2"/>
      <c r="I454" s="2"/>
    </row>
    <row r="455" spans="8:9" x14ac:dyDescent="0.2">
      <c r="H455" s="2"/>
      <c r="I455" s="2"/>
    </row>
    <row r="456" spans="8:9" x14ac:dyDescent="0.2">
      <c r="H456" s="2"/>
      <c r="I456" s="2"/>
    </row>
    <row r="457" spans="8:9" x14ac:dyDescent="0.2">
      <c r="H457" s="2"/>
      <c r="I457" s="2"/>
    </row>
    <row r="458" spans="8:9" x14ac:dyDescent="0.2">
      <c r="H458" s="2"/>
      <c r="I458" s="2"/>
    </row>
    <row r="459" spans="8:9" x14ac:dyDescent="0.2">
      <c r="H459" s="2"/>
      <c r="I459" s="2"/>
    </row>
    <row r="460" spans="8:9" x14ac:dyDescent="0.2">
      <c r="H460" s="2"/>
      <c r="I460" s="2"/>
    </row>
    <row r="461" spans="8:9" x14ac:dyDescent="0.2">
      <c r="H461" s="2"/>
      <c r="I461" s="2"/>
    </row>
    <row r="462" spans="8:9" x14ac:dyDescent="0.2">
      <c r="H462" s="2"/>
      <c r="I462" s="2"/>
    </row>
    <row r="463" spans="8:9" x14ac:dyDescent="0.2">
      <c r="H463" s="2"/>
      <c r="I463" s="2"/>
    </row>
    <row r="464" spans="8:9" x14ac:dyDescent="0.2">
      <c r="H464" s="2"/>
      <c r="I464" s="2"/>
    </row>
    <row r="465" spans="8:9" x14ac:dyDescent="0.2">
      <c r="H465" s="2"/>
      <c r="I465" s="2"/>
    </row>
    <row r="466" spans="8:9" x14ac:dyDescent="0.2">
      <c r="H466" s="2"/>
      <c r="I466" s="2"/>
    </row>
    <row r="467" spans="8:9" x14ac:dyDescent="0.2">
      <c r="H467" s="2"/>
      <c r="I467" s="2"/>
    </row>
    <row r="468" spans="8:9" x14ac:dyDescent="0.2">
      <c r="H468" s="2"/>
      <c r="I468" s="2"/>
    </row>
    <row r="469" spans="8:9" x14ac:dyDescent="0.2">
      <c r="H469" s="2"/>
      <c r="I469" s="2"/>
    </row>
    <row r="470" spans="8:9" x14ac:dyDescent="0.2">
      <c r="H470" s="2"/>
      <c r="I470" s="2"/>
    </row>
    <row r="471" spans="8:9" x14ac:dyDescent="0.2">
      <c r="H471" s="2"/>
      <c r="I471" s="2"/>
    </row>
    <row r="472" spans="8:9" x14ac:dyDescent="0.2">
      <c r="H472" s="2"/>
      <c r="I472" s="2"/>
    </row>
    <row r="473" spans="8:9" x14ac:dyDescent="0.2">
      <c r="H473" s="2"/>
      <c r="I473" s="2"/>
    </row>
    <row r="474" spans="8:9" x14ac:dyDescent="0.2">
      <c r="H474" s="2"/>
      <c r="I474" s="2"/>
    </row>
    <row r="475" spans="8:9" x14ac:dyDescent="0.2">
      <c r="H475" s="2"/>
      <c r="I475" s="2"/>
    </row>
    <row r="476" spans="8:9" x14ac:dyDescent="0.2">
      <c r="H476" s="2"/>
      <c r="I476" s="2"/>
    </row>
    <row r="477" spans="8:9" x14ac:dyDescent="0.2">
      <c r="H477" s="2"/>
      <c r="I477" s="2"/>
    </row>
    <row r="478" spans="8:9" x14ac:dyDescent="0.2">
      <c r="H478" s="2"/>
      <c r="I478" s="2"/>
    </row>
    <row r="479" spans="8:9" x14ac:dyDescent="0.2">
      <c r="H479" s="2"/>
      <c r="I479" s="2"/>
    </row>
    <row r="480" spans="8:9" x14ac:dyDescent="0.2">
      <c r="H480" s="2"/>
      <c r="I480" s="2"/>
    </row>
    <row r="481" spans="8:9" x14ac:dyDescent="0.2">
      <c r="H481" s="2"/>
      <c r="I481" s="2"/>
    </row>
    <row r="482" spans="8:9" x14ac:dyDescent="0.2">
      <c r="H482" s="2"/>
      <c r="I482" s="2"/>
    </row>
    <row r="483" spans="8:9" x14ac:dyDescent="0.2">
      <c r="H483" s="2"/>
      <c r="I483" s="2"/>
    </row>
    <row r="484" spans="8:9" x14ac:dyDescent="0.2">
      <c r="H484" s="2"/>
      <c r="I484" s="2"/>
    </row>
    <row r="485" spans="8:9" x14ac:dyDescent="0.2">
      <c r="H485" s="2"/>
      <c r="I485" s="2"/>
    </row>
    <row r="486" spans="8:9" x14ac:dyDescent="0.2">
      <c r="H486" s="2"/>
      <c r="I486" s="2"/>
    </row>
    <row r="487" spans="8:9" x14ac:dyDescent="0.2">
      <c r="H487" s="2"/>
      <c r="I487" s="2"/>
    </row>
    <row r="488" spans="8:9" x14ac:dyDescent="0.2">
      <c r="H488" s="2"/>
      <c r="I488" s="2"/>
    </row>
    <row r="489" spans="8:9" x14ac:dyDescent="0.2">
      <c r="H489" s="2"/>
      <c r="I489" s="2"/>
    </row>
    <row r="490" spans="8:9" x14ac:dyDescent="0.2">
      <c r="H490" s="2"/>
      <c r="I490" s="2"/>
    </row>
    <row r="491" spans="8:9" x14ac:dyDescent="0.2">
      <c r="H491" s="2"/>
      <c r="I491" s="2"/>
    </row>
    <row r="492" spans="8:9" x14ac:dyDescent="0.2">
      <c r="H492" s="2"/>
      <c r="I492" s="2"/>
    </row>
    <row r="493" spans="8:9" x14ac:dyDescent="0.2">
      <c r="H493" s="2"/>
      <c r="I493" s="2"/>
    </row>
    <row r="494" spans="8:9" x14ac:dyDescent="0.2">
      <c r="H494" s="2"/>
      <c r="I494" s="2"/>
    </row>
    <row r="495" spans="8:9" x14ac:dyDescent="0.2">
      <c r="H495" s="2"/>
      <c r="I495" s="2"/>
    </row>
    <row r="496" spans="8:9" x14ac:dyDescent="0.2">
      <c r="H496" s="2"/>
      <c r="I496" s="2"/>
    </row>
    <row r="497" spans="8:9" x14ac:dyDescent="0.2">
      <c r="H497" s="2"/>
      <c r="I497" s="2"/>
    </row>
    <row r="498" spans="8:9" x14ac:dyDescent="0.2">
      <c r="H498" s="2"/>
      <c r="I498" s="2"/>
    </row>
    <row r="499" spans="8:9" x14ac:dyDescent="0.2">
      <c r="H499" s="2"/>
      <c r="I499" s="2"/>
    </row>
    <row r="500" spans="8:9" x14ac:dyDescent="0.2">
      <c r="H500" s="2"/>
      <c r="I500" s="2"/>
    </row>
    <row r="501" spans="8:9" x14ac:dyDescent="0.2">
      <c r="H501" s="2"/>
      <c r="I501" s="2"/>
    </row>
    <row r="502" spans="8:9" x14ac:dyDescent="0.2">
      <c r="H502" s="2"/>
      <c r="I502" s="2"/>
    </row>
    <row r="503" spans="8:9" x14ac:dyDescent="0.2">
      <c r="H503" s="2"/>
      <c r="I503" s="2"/>
    </row>
    <row r="504" spans="8:9" x14ac:dyDescent="0.2">
      <c r="H504" s="2"/>
      <c r="I504" s="2"/>
    </row>
    <row r="505" spans="8:9" x14ac:dyDescent="0.2">
      <c r="H505" s="2"/>
      <c r="I505" s="2"/>
    </row>
    <row r="506" spans="8:9" x14ac:dyDescent="0.2">
      <c r="H506" s="2"/>
      <c r="I506" s="2"/>
    </row>
    <row r="507" spans="8:9" x14ac:dyDescent="0.2">
      <c r="H507" s="2"/>
      <c r="I507" s="2"/>
    </row>
    <row r="508" spans="8:9" x14ac:dyDescent="0.2">
      <c r="H508" s="2"/>
      <c r="I508" s="2"/>
    </row>
    <row r="509" spans="8:9" x14ac:dyDescent="0.2">
      <c r="H509" s="2"/>
      <c r="I509" s="2"/>
    </row>
    <row r="510" spans="8:9" x14ac:dyDescent="0.2">
      <c r="H510" s="2"/>
      <c r="I510" s="2"/>
    </row>
    <row r="511" spans="8:9" x14ac:dyDescent="0.2">
      <c r="H511" s="2"/>
      <c r="I511" s="2"/>
    </row>
    <row r="512" spans="8:9" x14ac:dyDescent="0.2">
      <c r="H512" s="2"/>
      <c r="I512" s="2"/>
    </row>
    <row r="513" spans="8:9" x14ac:dyDescent="0.2">
      <c r="H513" s="2"/>
      <c r="I513" s="2"/>
    </row>
    <row r="514" spans="8:9" x14ac:dyDescent="0.2">
      <c r="H514" s="2"/>
      <c r="I514" s="2"/>
    </row>
    <row r="515" spans="8:9" x14ac:dyDescent="0.2">
      <c r="H515" s="2"/>
      <c r="I515" s="2"/>
    </row>
    <row r="516" spans="8:9" x14ac:dyDescent="0.2">
      <c r="H516" s="2"/>
      <c r="I516" s="2"/>
    </row>
    <row r="517" spans="8:9" x14ac:dyDescent="0.2">
      <c r="H517" s="2"/>
      <c r="I517" s="2"/>
    </row>
    <row r="518" spans="8:9" x14ac:dyDescent="0.2">
      <c r="H518" s="2"/>
      <c r="I518" s="2"/>
    </row>
    <row r="519" spans="8:9" x14ac:dyDescent="0.2">
      <c r="H519" s="2"/>
      <c r="I519" s="2"/>
    </row>
    <row r="520" spans="8:9" x14ac:dyDescent="0.2">
      <c r="H520" s="2"/>
      <c r="I520" s="2"/>
    </row>
    <row r="521" spans="8:9" x14ac:dyDescent="0.2">
      <c r="H521" s="2"/>
      <c r="I521" s="2"/>
    </row>
    <row r="522" spans="8:9" x14ac:dyDescent="0.2">
      <c r="H522" s="2"/>
      <c r="I522" s="2"/>
    </row>
    <row r="523" spans="8:9" x14ac:dyDescent="0.2">
      <c r="H523" s="2"/>
      <c r="I523" s="2"/>
    </row>
    <row r="524" spans="8:9" x14ac:dyDescent="0.2">
      <c r="H524" s="2"/>
      <c r="I524" s="2"/>
    </row>
    <row r="525" spans="8:9" x14ac:dyDescent="0.2">
      <c r="H525" s="2"/>
      <c r="I525" s="2"/>
    </row>
    <row r="526" spans="8:9" x14ac:dyDescent="0.2">
      <c r="H526" s="2"/>
      <c r="I526" s="2"/>
    </row>
    <row r="527" spans="8:9" x14ac:dyDescent="0.2">
      <c r="H527" s="2"/>
      <c r="I527" s="2"/>
    </row>
    <row r="528" spans="8:9" x14ac:dyDescent="0.2">
      <c r="H528" s="2"/>
      <c r="I528" s="2"/>
    </row>
    <row r="529" spans="8:9" x14ac:dyDescent="0.2">
      <c r="H529" s="2"/>
      <c r="I529" s="2"/>
    </row>
    <row r="530" spans="8:9" x14ac:dyDescent="0.2">
      <c r="H530" s="2"/>
      <c r="I530" s="2"/>
    </row>
    <row r="531" spans="8:9" x14ac:dyDescent="0.2">
      <c r="H531" s="2"/>
      <c r="I531" s="2"/>
    </row>
    <row r="532" spans="8:9" x14ac:dyDescent="0.2">
      <c r="H532" s="2"/>
      <c r="I532" s="2"/>
    </row>
    <row r="533" spans="8:9" x14ac:dyDescent="0.2">
      <c r="H533" s="2"/>
      <c r="I533" s="2"/>
    </row>
    <row r="534" spans="8:9" x14ac:dyDescent="0.2">
      <c r="H534" s="2"/>
      <c r="I534" s="2"/>
    </row>
    <row r="535" spans="8:9" x14ac:dyDescent="0.2">
      <c r="H535" s="2"/>
      <c r="I535" s="2"/>
    </row>
    <row r="536" spans="8:9" x14ac:dyDescent="0.2">
      <c r="H536" s="2"/>
      <c r="I536" s="2"/>
    </row>
    <row r="537" spans="8:9" x14ac:dyDescent="0.2">
      <c r="H537" s="2"/>
      <c r="I537" s="2"/>
    </row>
    <row r="538" spans="8:9" x14ac:dyDescent="0.2">
      <c r="H538" s="2"/>
      <c r="I538" s="2"/>
    </row>
    <row r="539" spans="8:9" x14ac:dyDescent="0.2">
      <c r="H539" s="2"/>
      <c r="I539" s="2"/>
    </row>
    <row r="540" spans="8:9" x14ac:dyDescent="0.2">
      <c r="H540" s="2"/>
      <c r="I540" s="2"/>
    </row>
    <row r="541" spans="8:9" x14ac:dyDescent="0.2">
      <c r="H541" s="2"/>
      <c r="I541" s="2"/>
    </row>
    <row r="542" spans="8:9" x14ac:dyDescent="0.2">
      <c r="H542" s="2"/>
      <c r="I542" s="2"/>
    </row>
    <row r="543" spans="8:9" x14ac:dyDescent="0.2">
      <c r="H543" s="2"/>
      <c r="I543" s="2"/>
    </row>
    <row r="544" spans="8:9" x14ac:dyDescent="0.2">
      <c r="H544" s="2"/>
      <c r="I544" s="2"/>
    </row>
    <row r="545" spans="8:9" x14ac:dyDescent="0.2">
      <c r="H545" s="2"/>
      <c r="I545" s="2"/>
    </row>
    <row r="546" spans="8:9" x14ac:dyDescent="0.2">
      <c r="H546" s="2"/>
      <c r="I546" s="2"/>
    </row>
    <row r="547" spans="8:9" x14ac:dyDescent="0.2">
      <c r="H547" s="2"/>
      <c r="I547" s="2"/>
    </row>
    <row r="548" spans="8:9" x14ac:dyDescent="0.2">
      <c r="H548" s="2"/>
      <c r="I548" s="2"/>
    </row>
    <row r="549" spans="8:9" x14ac:dyDescent="0.2">
      <c r="H549" s="2"/>
      <c r="I549" s="2"/>
    </row>
    <row r="550" spans="8:9" x14ac:dyDescent="0.2">
      <c r="H550" s="2"/>
      <c r="I550" s="2"/>
    </row>
    <row r="551" spans="8:9" x14ac:dyDescent="0.2">
      <c r="H551" s="2"/>
      <c r="I551" s="2"/>
    </row>
    <row r="552" spans="8:9" x14ac:dyDescent="0.2">
      <c r="H552" s="2"/>
      <c r="I552" s="2"/>
    </row>
    <row r="553" spans="8:9" x14ac:dyDescent="0.2">
      <c r="H553" s="2"/>
      <c r="I553" s="2"/>
    </row>
    <row r="554" spans="8:9" x14ac:dyDescent="0.2">
      <c r="H554" s="2"/>
      <c r="I554" s="2"/>
    </row>
    <row r="555" spans="8:9" x14ac:dyDescent="0.2">
      <c r="H555" s="2"/>
      <c r="I555" s="2"/>
    </row>
    <row r="556" spans="8:9" x14ac:dyDescent="0.2">
      <c r="H556" s="2"/>
      <c r="I556" s="2"/>
    </row>
    <row r="557" spans="8:9" x14ac:dyDescent="0.2">
      <c r="H557" s="2"/>
      <c r="I557" s="2"/>
    </row>
    <row r="558" spans="8:9" x14ac:dyDescent="0.2">
      <c r="H558" s="2"/>
      <c r="I558" s="2"/>
    </row>
    <row r="559" spans="8:9" x14ac:dyDescent="0.2">
      <c r="H559" s="2"/>
      <c r="I559" s="2"/>
    </row>
    <row r="560" spans="8:9" x14ac:dyDescent="0.2">
      <c r="H560" s="2"/>
      <c r="I560" s="2"/>
    </row>
    <row r="561" spans="8:9" x14ac:dyDescent="0.2">
      <c r="H561" s="2"/>
      <c r="I561" s="2"/>
    </row>
    <row r="562" spans="8:9" x14ac:dyDescent="0.2">
      <c r="H562" s="2"/>
      <c r="I562" s="2"/>
    </row>
    <row r="563" spans="8:9" x14ac:dyDescent="0.2">
      <c r="H563" s="2"/>
      <c r="I563" s="2"/>
    </row>
    <row r="564" spans="8:9" x14ac:dyDescent="0.2">
      <c r="H564" s="2"/>
      <c r="I564" s="2"/>
    </row>
    <row r="565" spans="8:9" x14ac:dyDescent="0.2">
      <c r="H565" s="2"/>
      <c r="I565" s="2"/>
    </row>
    <row r="566" spans="8:9" x14ac:dyDescent="0.2">
      <c r="H566" s="2"/>
      <c r="I566" s="2"/>
    </row>
    <row r="567" spans="8:9" x14ac:dyDescent="0.2">
      <c r="H567" s="2"/>
      <c r="I567" s="2"/>
    </row>
    <row r="568" spans="8:9" x14ac:dyDescent="0.2">
      <c r="H568" s="2"/>
      <c r="I568" s="2"/>
    </row>
    <row r="569" spans="8:9" x14ac:dyDescent="0.2">
      <c r="H569" s="2"/>
      <c r="I569" s="2"/>
    </row>
    <row r="570" spans="8:9" x14ac:dyDescent="0.2">
      <c r="H570" s="2"/>
      <c r="I570" s="2"/>
    </row>
    <row r="571" spans="8:9" x14ac:dyDescent="0.2">
      <c r="H571" s="2"/>
      <c r="I571" s="2"/>
    </row>
    <row r="572" spans="8:9" x14ac:dyDescent="0.2">
      <c r="H572" s="2"/>
      <c r="I572" s="2"/>
    </row>
    <row r="573" spans="8:9" x14ac:dyDescent="0.2">
      <c r="H573" s="2"/>
      <c r="I573" s="2"/>
    </row>
    <row r="574" spans="8:9" x14ac:dyDescent="0.2">
      <c r="H574" s="2"/>
      <c r="I574" s="2"/>
    </row>
    <row r="575" spans="8:9" x14ac:dyDescent="0.2">
      <c r="H575" s="2"/>
      <c r="I575" s="2"/>
    </row>
    <row r="576" spans="8:9" x14ac:dyDescent="0.2">
      <c r="H576" s="2"/>
      <c r="I576" s="2"/>
    </row>
    <row r="577" spans="8:9" x14ac:dyDescent="0.2">
      <c r="H577" s="2"/>
      <c r="I577" s="2"/>
    </row>
    <row r="578" spans="8:9" x14ac:dyDescent="0.2">
      <c r="H578" s="2"/>
      <c r="I578" s="2"/>
    </row>
    <row r="579" spans="8:9" x14ac:dyDescent="0.2">
      <c r="H579" s="2"/>
      <c r="I579" s="2"/>
    </row>
    <row r="580" spans="8:9" x14ac:dyDescent="0.2">
      <c r="H580" s="2"/>
      <c r="I580" s="2"/>
    </row>
    <row r="581" spans="8:9" x14ac:dyDescent="0.2">
      <c r="H581" s="2"/>
      <c r="I581" s="2"/>
    </row>
    <row r="582" spans="8:9" x14ac:dyDescent="0.2">
      <c r="H582" s="2"/>
      <c r="I582" s="2"/>
    </row>
    <row r="583" spans="8:9" x14ac:dyDescent="0.2">
      <c r="H583" s="2"/>
      <c r="I583" s="2"/>
    </row>
    <row r="584" spans="8:9" x14ac:dyDescent="0.2">
      <c r="H584" s="2"/>
      <c r="I584" s="2"/>
    </row>
    <row r="585" spans="8:9" x14ac:dyDescent="0.2">
      <c r="H585" s="2"/>
      <c r="I585" s="2"/>
    </row>
    <row r="586" spans="8:9" x14ac:dyDescent="0.2">
      <c r="H586" s="2"/>
      <c r="I586" s="2"/>
    </row>
    <row r="587" spans="8:9" x14ac:dyDescent="0.2">
      <c r="H587" s="2"/>
      <c r="I587" s="2"/>
    </row>
    <row r="588" spans="8:9" x14ac:dyDescent="0.2">
      <c r="H588" s="2"/>
      <c r="I588" s="2"/>
    </row>
    <row r="589" spans="8:9" x14ac:dyDescent="0.2">
      <c r="H589" s="2"/>
      <c r="I589" s="2"/>
    </row>
    <row r="590" spans="8:9" x14ac:dyDescent="0.2">
      <c r="H590" s="2"/>
      <c r="I590" s="2"/>
    </row>
    <row r="591" spans="8:9" x14ac:dyDescent="0.2">
      <c r="H591" s="2"/>
      <c r="I591" s="2"/>
    </row>
    <row r="592" spans="8:9" x14ac:dyDescent="0.2">
      <c r="H592" s="2"/>
      <c r="I592" s="2"/>
    </row>
    <row r="593" spans="8:9" x14ac:dyDescent="0.2">
      <c r="H593" s="2"/>
      <c r="I593" s="2"/>
    </row>
    <row r="594" spans="8:9" x14ac:dyDescent="0.2">
      <c r="H594" s="2"/>
      <c r="I594" s="2"/>
    </row>
    <row r="595" spans="8:9" x14ac:dyDescent="0.2">
      <c r="H595" s="2"/>
      <c r="I595" s="2"/>
    </row>
    <row r="596" spans="8:9" x14ac:dyDescent="0.2">
      <c r="H596" s="2"/>
      <c r="I596" s="2"/>
    </row>
    <row r="597" spans="8:9" x14ac:dyDescent="0.2">
      <c r="H597" s="2"/>
      <c r="I597" s="2"/>
    </row>
    <row r="598" spans="8:9" x14ac:dyDescent="0.2">
      <c r="H598" s="2"/>
      <c r="I598" s="2"/>
    </row>
    <row r="599" spans="8:9" x14ac:dyDescent="0.2">
      <c r="H599" s="2"/>
      <c r="I599" s="2"/>
    </row>
    <row r="600" spans="8:9" x14ac:dyDescent="0.2">
      <c r="H600" s="2"/>
      <c r="I600" s="2"/>
    </row>
    <row r="601" spans="8:9" x14ac:dyDescent="0.2">
      <c r="H601" s="2"/>
      <c r="I601" s="2"/>
    </row>
    <row r="602" spans="8:9" x14ac:dyDescent="0.2">
      <c r="H602" s="2"/>
      <c r="I602" s="2"/>
    </row>
    <row r="603" spans="8:9" x14ac:dyDescent="0.2">
      <c r="H603" s="2"/>
      <c r="I603" s="2"/>
    </row>
    <row r="604" spans="8:9" x14ac:dyDescent="0.2">
      <c r="H604" s="2"/>
      <c r="I604" s="2"/>
    </row>
    <row r="605" spans="8:9" x14ac:dyDescent="0.2">
      <c r="H605" s="2"/>
      <c r="I605" s="2"/>
    </row>
    <row r="606" spans="8:9" x14ac:dyDescent="0.2">
      <c r="H606" s="2"/>
      <c r="I606" s="2"/>
    </row>
    <row r="607" spans="8:9" x14ac:dyDescent="0.2">
      <c r="H607" s="2"/>
      <c r="I607" s="2"/>
    </row>
    <row r="608" spans="8:9" x14ac:dyDescent="0.2">
      <c r="H608" s="2"/>
      <c r="I608" s="2"/>
    </row>
    <row r="609" spans="8:9" x14ac:dyDescent="0.2">
      <c r="H609" s="2"/>
      <c r="I609" s="2"/>
    </row>
    <row r="610" spans="8:9" x14ac:dyDescent="0.2">
      <c r="H610" s="2"/>
      <c r="I610" s="2"/>
    </row>
    <row r="611" spans="8:9" x14ac:dyDescent="0.2">
      <c r="H611" s="2"/>
      <c r="I611" s="2"/>
    </row>
    <row r="612" spans="8:9" x14ac:dyDescent="0.2">
      <c r="H612" s="2"/>
      <c r="I612" s="2"/>
    </row>
    <row r="613" spans="8:9" x14ac:dyDescent="0.2">
      <c r="H613" s="2"/>
      <c r="I613" s="2"/>
    </row>
    <row r="614" spans="8:9" x14ac:dyDescent="0.2">
      <c r="H614" s="2"/>
      <c r="I614" s="2"/>
    </row>
    <row r="615" spans="8:9" x14ac:dyDescent="0.2">
      <c r="H615" s="2"/>
      <c r="I615" s="2"/>
    </row>
    <row r="616" spans="8:9" x14ac:dyDescent="0.2">
      <c r="H616" s="2"/>
      <c r="I616" s="2"/>
    </row>
    <row r="617" spans="8:9" x14ac:dyDescent="0.2">
      <c r="H617" s="2"/>
      <c r="I617" s="2"/>
    </row>
    <row r="618" spans="8:9" x14ac:dyDescent="0.2">
      <c r="H618" s="2"/>
      <c r="I618" s="2"/>
    </row>
    <row r="619" spans="8:9" x14ac:dyDescent="0.2">
      <c r="H619" s="2"/>
      <c r="I619" s="2"/>
    </row>
    <row r="620" spans="8:9" x14ac:dyDescent="0.2">
      <c r="H620" s="2"/>
      <c r="I620" s="2"/>
    </row>
    <row r="621" spans="8:9" x14ac:dyDescent="0.2">
      <c r="H621" s="2"/>
      <c r="I621" s="2"/>
    </row>
    <row r="622" spans="8:9" x14ac:dyDescent="0.2">
      <c r="H622" s="2"/>
      <c r="I622" s="2"/>
    </row>
    <row r="623" spans="8:9" x14ac:dyDescent="0.2">
      <c r="H623" s="2"/>
      <c r="I623" s="2"/>
    </row>
    <row r="624" spans="8:9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</sheetData>
  <mergeCells count="6">
    <mergeCell ref="D232:H232"/>
    <mergeCell ref="D223:H223"/>
    <mergeCell ref="F26:H26"/>
    <mergeCell ref="C23:G23"/>
    <mergeCell ref="D230:H230"/>
    <mergeCell ref="D231:H231"/>
  </mergeCells>
  <phoneticPr fontId="0" type="noConversion"/>
  <pageMargins left="0.7" right="0.7" top="0.75" bottom="0.75" header="0.3" footer="0.3"/>
  <pageSetup paperSize="9" scale="69" fitToHeight="0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73" zoomScaleNormal="100" workbookViewId="0">
      <selection activeCell="B119" sqref="B119"/>
    </sheetView>
  </sheetViews>
  <sheetFormatPr defaultColWidth="9.140625" defaultRowHeight="12.75" x14ac:dyDescent="0.2"/>
  <cols>
    <col min="1" max="1" width="3.85546875" style="2" customWidth="1"/>
    <col min="2" max="2" width="17.7109375" style="2" customWidth="1"/>
    <col min="3" max="3" width="51.140625" style="2" customWidth="1"/>
    <col min="4" max="4" width="6.28515625" style="2" customWidth="1"/>
    <col min="5" max="5" width="7.85546875" style="2" customWidth="1"/>
    <col min="6" max="6" width="8.140625" style="2" customWidth="1"/>
    <col min="7" max="7" width="11.42578125" style="2" customWidth="1"/>
    <col min="8" max="8" width="34" style="2" customWidth="1"/>
    <col min="9" max="9" width="43.85546875" style="2" customWidth="1"/>
    <col min="10" max="10" width="9.5703125" style="2" customWidth="1"/>
    <col min="11" max="11" width="37.85546875" style="2" customWidth="1"/>
    <col min="12" max="12" width="40.140625" style="2" customWidth="1"/>
    <col min="13" max="16384" width="9.140625" style="2"/>
  </cols>
  <sheetData>
    <row r="1" spans="1:12" ht="12.75" customHeight="1" x14ac:dyDescent="0.2">
      <c r="A1" s="17"/>
      <c r="B1" s="18"/>
      <c r="C1" s="5"/>
    </row>
    <row r="2" spans="1:12" x14ac:dyDescent="0.2">
      <c r="A2" s="17"/>
      <c r="B2" s="18"/>
      <c r="C2" s="5"/>
    </row>
    <row r="3" spans="1:12" x14ac:dyDescent="0.2">
      <c r="A3" s="17"/>
      <c r="D3" s="5"/>
    </row>
    <row r="4" spans="1:12" x14ac:dyDescent="0.2">
      <c r="C4" s="3"/>
      <c r="D4" s="3"/>
      <c r="E4" s="18"/>
      <c r="F4" s="18"/>
    </row>
    <row r="5" spans="1:12" x14ac:dyDescent="0.2">
      <c r="C5" s="12"/>
      <c r="D5" s="18"/>
      <c r="E5" s="18"/>
      <c r="F5" s="18"/>
    </row>
    <row r="6" spans="1:12" x14ac:dyDescent="0.2">
      <c r="A6" s="20"/>
      <c r="B6" s="5"/>
      <c r="C6" s="5"/>
      <c r="D6" s="18"/>
      <c r="E6" s="18"/>
      <c r="F6" s="18"/>
    </row>
    <row r="7" spans="1:12" x14ac:dyDescent="0.2">
      <c r="A7" s="20"/>
      <c r="C7" s="18"/>
      <c r="D7" s="5"/>
      <c r="E7" s="18"/>
      <c r="F7" s="18"/>
    </row>
    <row r="8" spans="1:12" x14ac:dyDescent="0.2">
      <c r="C8" s="21"/>
      <c r="D8" s="18"/>
      <c r="E8" s="18"/>
      <c r="F8" s="18"/>
    </row>
    <row r="9" spans="1:12" x14ac:dyDescent="0.2">
      <c r="C9" s="21"/>
      <c r="D9" s="18"/>
      <c r="E9" s="18"/>
      <c r="F9" s="18"/>
    </row>
    <row r="10" spans="1:12" x14ac:dyDescent="0.2">
      <c r="A10" s="18"/>
      <c r="B10" s="18"/>
      <c r="C10" s="18"/>
      <c r="D10" s="18"/>
      <c r="E10" s="18"/>
      <c r="F10" s="18"/>
    </row>
    <row r="11" spans="1:12" x14ac:dyDescent="0.2">
      <c r="A11" s="18"/>
      <c r="B11" s="18"/>
      <c r="C11" s="18"/>
      <c r="E11" s="18"/>
      <c r="F11" s="18"/>
    </row>
    <row r="12" spans="1:12" x14ac:dyDescent="0.2">
      <c r="A12" s="8"/>
      <c r="B12" s="9"/>
      <c r="C12" s="9"/>
      <c r="E12" s="18"/>
      <c r="F12" s="18"/>
    </row>
    <row r="13" spans="1:12" x14ac:dyDescent="0.2">
      <c r="A13" s="9"/>
      <c r="B13" s="9"/>
      <c r="C13" s="9"/>
      <c r="E13" s="18"/>
      <c r="F13" s="18"/>
    </row>
    <row r="14" spans="1:12" x14ac:dyDescent="0.2">
      <c r="A14" s="14"/>
      <c r="B14" s="9"/>
      <c r="C14" s="9"/>
      <c r="E14" s="18"/>
      <c r="F14" s="18"/>
    </row>
    <row r="15" spans="1:12" x14ac:dyDescent="0.2">
      <c r="A15" s="14"/>
      <c r="B15" s="9"/>
      <c r="C15" s="9"/>
      <c r="E15" s="18"/>
      <c r="F15" s="18"/>
    </row>
    <row r="16" spans="1:12" x14ac:dyDescent="0.2">
      <c r="B16" s="22"/>
      <c r="C16" s="209"/>
      <c r="D16" s="209"/>
      <c r="E16" s="209"/>
      <c r="F16" s="209"/>
      <c r="H16" s="28"/>
      <c r="I16" s="28"/>
      <c r="J16" s="28"/>
      <c r="K16" s="28"/>
      <c r="L16" s="28"/>
    </row>
    <row r="17" spans="2:12" x14ac:dyDescent="0.2">
      <c r="C17" s="22"/>
      <c r="D17" s="22"/>
      <c r="E17" s="22"/>
      <c r="F17" s="22"/>
      <c r="H17" s="28"/>
      <c r="I17" s="28"/>
      <c r="J17" s="28"/>
      <c r="K17" s="28"/>
      <c r="L17" s="28"/>
    </row>
    <row r="18" spans="2:12" x14ac:dyDescent="0.2">
      <c r="B18" s="22"/>
      <c r="C18" s="22"/>
      <c r="D18" s="22"/>
      <c r="E18" s="22"/>
      <c r="F18" s="22"/>
      <c r="H18" s="28"/>
      <c r="I18" s="28"/>
      <c r="J18" s="28"/>
      <c r="K18" s="28"/>
      <c r="L18" s="28"/>
    </row>
    <row r="19" spans="2:12" x14ac:dyDescent="0.2">
      <c r="B19" s="22"/>
      <c r="C19" s="25"/>
      <c r="D19" s="26"/>
      <c r="E19" s="22"/>
      <c r="F19" s="24"/>
      <c r="H19" s="28"/>
      <c r="I19" s="28"/>
      <c r="J19" s="28"/>
      <c r="K19" s="28"/>
      <c r="L19" s="28"/>
    </row>
    <row r="20" spans="2:12" x14ac:dyDescent="0.2">
      <c r="B20" s="22"/>
      <c r="C20" s="25"/>
      <c r="D20" s="26"/>
      <c r="E20" s="22"/>
      <c r="F20" s="24"/>
      <c r="H20" s="28"/>
      <c r="I20" s="28"/>
      <c r="J20" s="28"/>
      <c r="K20" s="28"/>
      <c r="L20" s="28"/>
    </row>
    <row r="21" spans="2:12" x14ac:dyDescent="0.2">
      <c r="D21" s="26"/>
      <c r="E21" s="22"/>
      <c r="F21" s="24"/>
      <c r="H21" s="28"/>
      <c r="I21" s="28"/>
      <c r="J21" s="28"/>
      <c r="K21" s="28"/>
      <c r="L21" s="28"/>
    </row>
    <row r="22" spans="2:12" x14ac:dyDescent="0.2">
      <c r="B22" s="12"/>
      <c r="H22" s="28"/>
      <c r="I22" s="28"/>
      <c r="J22" s="28"/>
      <c r="K22" s="28"/>
      <c r="L22" s="28"/>
    </row>
    <row r="23" spans="2:12" x14ac:dyDescent="0.2">
      <c r="B23" s="12"/>
      <c r="H23" s="28"/>
      <c r="I23" s="28"/>
      <c r="J23" s="28"/>
      <c r="K23" s="28"/>
      <c r="L23" s="28"/>
    </row>
    <row r="24" spans="2:12" x14ac:dyDescent="0.2">
      <c r="H24" s="28"/>
      <c r="I24" s="28"/>
      <c r="J24" s="28"/>
      <c r="K24" s="28"/>
      <c r="L24" s="28"/>
    </row>
    <row r="25" spans="2:12" x14ac:dyDescent="0.2">
      <c r="H25" s="28"/>
      <c r="I25" s="28"/>
      <c r="J25" s="28"/>
      <c r="K25" s="28"/>
      <c r="L25" s="28"/>
    </row>
    <row r="26" spans="2:12" x14ac:dyDescent="0.2">
      <c r="H26" s="28"/>
      <c r="I26" s="28"/>
      <c r="J26" s="28"/>
      <c r="K26" s="28"/>
      <c r="L26" s="28"/>
    </row>
    <row r="27" spans="2:12" x14ac:dyDescent="0.2">
      <c r="H27" s="28"/>
      <c r="I27" s="28"/>
      <c r="J27" s="28"/>
      <c r="K27" s="28"/>
      <c r="L27" s="28"/>
    </row>
    <row r="28" spans="2:12" x14ac:dyDescent="0.2">
      <c r="H28" s="28"/>
      <c r="I28" s="28"/>
      <c r="J28" s="28"/>
      <c r="K28" s="28"/>
      <c r="L28" s="28"/>
    </row>
    <row r="29" spans="2:12" x14ac:dyDescent="0.2">
      <c r="H29" s="28"/>
      <c r="I29" s="28"/>
      <c r="J29" s="28"/>
      <c r="K29" s="28"/>
      <c r="L29" s="28"/>
    </row>
    <row r="47" spans="3:3" x14ac:dyDescent="0.2">
      <c r="C47" s="13"/>
    </row>
    <row r="48" spans="3:3" x14ac:dyDescent="0.2">
      <c r="C48" s="13"/>
    </row>
    <row r="49" spans="3:6" x14ac:dyDescent="0.2">
      <c r="C49" s="13"/>
    </row>
    <row r="50" spans="3:6" x14ac:dyDescent="0.2">
      <c r="C50" s="13"/>
    </row>
    <row r="51" spans="3:6" x14ac:dyDescent="0.2">
      <c r="C51" s="13"/>
      <c r="E51" s="13"/>
      <c r="F51" s="13"/>
    </row>
    <row r="52" spans="3:6" x14ac:dyDescent="0.2">
      <c r="C52" s="13"/>
      <c r="E52" s="13"/>
      <c r="F52" s="13"/>
    </row>
    <row r="53" spans="3:6" x14ac:dyDescent="0.2">
      <c r="C53" s="13"/>
      <c r="E53" s="13"/>
      <c r="F53" s="13"/>
    </row>
    <row r="54" spans="3:6" x14ac:dyDescent="0.2">
      <c r="C54" s="13"/>
      <c r="E54" s="13"/>
      <c r="F54" s="13"/>
    </row>
    <row r="55" spans="3:6" x14ac:dyDescent="0.2">
      <c r="C55" s="13"/>
      <c r="E55" s="13"/>
      <c r="F55" s="13"/>
    </row>
    <row r="56" spans="3:6" x14ac:dyDescent="0.2">
      <c r="C56" s="13"/>
      <c r="E56" s="13"/>
      <c r="F56" s="13"/>
    </row>
    <row r="57" spans="3:6" x14ac:dyDescent="0.2">
      <c r="C57" s="13"/>
      <c r="E57" s="13"/>
      <c r="F57" s="13"/>
    </row>
    <row r="58" spans="3:6" x14ac:dyDescent="0.2">
      <c r="C58" s="13"/>
      <c r="E58" s="13"/>
      <c r="F58" s="13"/>
    </row>
    <row r="59" spans="3:6" x14ac:dyDescent="0.2">
      <c r="C59" s="13"/>
      <c r="E59" s="13"/>
      <c r="F59" s="13"/>
    </row>
    <row r="60" spans="3:6" x14ac:dyDescent="0.2">
      <c r="C60" s="13"/>
      <c r="E60" s="13"/>
      <c r="F60" s="13"/>
    </row>
    <row r="61" spans="3:6" x14ac:dyDescent="0.2">
      <c r="E61" s="13"/>
      <c r="F61" s="13"/>
    </row>
    <row r="62" spans="3:6" x14ac:dyDescent="0.2">
      <c r="E62" s="13"/>
      <c r="F62" s="13"/>
    </row>
    <row r="63" spans="3:6" x14ac:dyDescent="0.2">
      <c r="E63" s="13"/>
      <c r="F63" s="13"/>
    </row>
    <row r="64" spans="3:6" x14ac:dyDescent="0.2">
      <c r="E64" s="13"/>
      <c r="F64" s="13"/>
    </row>
    <row r="65" spans="6:6" x14ac:dyDescent="0.2">
      <c r="F65" s="13"/>
    </row>
  </sheetData>
  <mergeCells count="1">
    <mergeCell ref="C16:F16"/>
  </mergeCells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Aktas</vt:lpstr>
      <vt:lpstr>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Art</cp:lastModifiedBy>
  <cp:lastPrinted>2016-05-04T04:58:00Z</cp:lastPrinted>
  <dcterms:created xsi:type="dcterms:W3CDTF">2003-09-03T05:10:25Z</dcterms:created>
  <dcterms:modified xsi:type="dcterms:W3CDTF">2016-05-04T11:18:27Z</dcterms:modified>
</cp:coreProperties>
</file>