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1835" firstSheet="2" activeTab="12"/>
  </bookViews>
  <sheets>
    <sheet name="2014 02" sheetId="1" r:id="rId1"/>
    <sheet name="Lapas2" sheetId="2" r:id="rId2"/>
    <sheet name="2015 06" sheetId="18" r:id="rId3"/>
    <sheet name="2015 08" sheetId="19" r:id="rId4"/>
    <sheet name="2015 09" sheetId="20" r:id="rId5"/>
    <sheet name="2015 10" sheetId="21" r:id="rId6"/>
    <sheet name="2015 11" sheetId="22" r:id="rId7"/>
    <sheet name="2015 12" sheetId="23" r:id="rId8"/>
    <sheet name="2016 01" sheetId="24" r:id="rId9"/>
    <sheet name="2016 02" sheetId="25" r:id="rId10"/>
    <sheet name="2016 03" sheetId="26" r:id="rId11"/>
    <sheet name="2016 04" sheetId="27" r:id="rId12"/>
    <sheet name="2016 05" sheetId="28" r:id="rId13"/>
  </sheets>
  <calcPr calcId="145621"/>
</workbook>
</file>

<file path=xl/calcChain.xml><?xml version="1.0" encoding="utf-8"?>
<calcChain xmlns="http://schemas.openxmlformats.org/spreadsheetml/2006/main">
  <c r="G229" i="28" l="1"/>
  <c r="E155" i="28"/>
  <c r="E101" i="28"/>
  <c r="E47" i="28"/>
  <c r="G225" i="28" l="1"/>
  <c r="G224" i="28"/>
  <c r="G223" i="28"/>
  <c r="G222" i="28"/>
  <c r="G221" i="28"/>
  <c r="G220" i="28"/>
  <c r="G219" i="28"/>
  <c r="G216" i="28"/>
  <c r="G215" i="28"/>
  <c r="G214" i="28"/>
  <c r="G213" i="28"/>
  <c r="G212" i="28"/>
  <c r="G211" i="28"/>
  <c r="G210" i="28"/>
  <c r="G209" i="28"/>
  <c r="G208" i="28"/>
  <c r="G207" i="28"/>
  <c r="G206" i="28"/>
  <c r="G205" i="28"/>
  <c r="G204" i="28"/>
  <c r="G203" i="28"/>
  <c r="G202" i="28"/>
  <c r="G201" i="28"/>
  <c r="G200" i="28"/>
  <c r="G199" i="28"/>
  <c r="G198" i="28"/>
  <c r="G197" i="28"/>
  <c r="G196" i="28"/>
  <c r="G195" i="28"/>
  <c r="G194" i="28"/>
  <c r="G193" i="28"/>
  <c r="G192" i="28"/>
  <c r="G191" i="28"/>
  <c r="G190" i="28"/>
  <c r="G189" i="28"/>
  <c r="G188" i="28"/>
  <c r="G187" i="28"/>
  <c r="G186" i="28"/>
  <c r="G185" i="28"/>
  <c r="G184" i="28"/>
  <c r="G183" i="28"/>
  <c r="G182" i="28"/>
  <c r="G181" i="28"/>
  <c r="G179" i="28"/>
  <c r="G178" i="28"/>
  <c r="G177" i="28"/>
  <c r="G174" i="28"/>
  <c r="G173" i="28"/>
  <c r="G172" i="28"/>
  <c r="G171" i="28"/>
  <c r="G170" i="28"/>
  <c r="G169" i="28"/>
  <c r="G166" i="28"/>
  <c r="G165" i="28"/>
  <c r="G164" i="28"/>
  <c r="G163" i="28"/>
  <c r="G162" i="28"/>
  <c r="G161" i="28"/>
  <c r="G160" i="28"/>
  <c r="G159" i="28"/>
  <c r="G158" i="28"/>
  <c r="G157" i="28"/>
  <c r="G156" i="28"/>
  <c r="G155" i="28"/>
  <c r="G154" i="28"/>
  <c r="G153" i="28"/>
  <c r="G152" i="28"/>
  <c r="G151" i="28"/>
  <c r="G150" i="28"/>
  <c r="G149" i="28"/>
  <c r="G148" i="28"/>
  <c r="G147" i="28"/>
  <c r="G146" i="28"/>
  <c r="G145" i="28"/>
  <c r="G144" i="28"/>
  <c r="G143" i="28"/>
  <c r="G142" i="28"/>
  <c r="G141" i="28"/>
  <c r="G140" i="28"/>
  <c r="G139" i="28"/>
  <c r="G138" i="28"/>
  <c r="G137" i="28"/>
  <c r="G136" i="28"/>
  <c r="G135" i="28"/>
  <c r="G134" i="28"/>
  <c r="G133" i="28"/>
  <c r="G132" i="28"/>
  <c r="G131" i="28"/>
  <c r="G130" i="28"/>
  <c r="G129" i="28"/>
  <c r="G127" i="28"/>
  <c r="G126" i="28"/>
  <c r="G125" i="28"/>
  <c r="G122" i="28"/>
  <c r="G121" i="28"/>
  <c r="G120" i="28"/>
  <c r="G119" i="28"/>
  <c r="G118" i="28"/>
  <c r="G117" i="28"/>
  <c r="G116" i="28"/>
  <c r="G115"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4" i="28"/>
  <c r="G73" i="28"/>
  <c r="G72" i="28"/>
  <c r="G69" i="28"/>
  <c r="G68" i="28"/>
  <c r="G67" i="28"/>
  <c r="G66" i="28"/>
  <c r="G65" i="28"/>
  <c r="G64" i="28"/>
  <c r="G63" i="28"/>
  <c r="G62" i="28"/>
  <c r="G61"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0" i="28"/>
  <c r="G19" i="28"/>
  <c r="G18" i="28"/>
  <c r="G226" i="28" l="1"/>
  <c r="G175" i="28"/>
  <c r="G123" i="28"/>
  <c r="G167" i="28"/>
  <c r="G217" i="28"/>
  <c r="G113" i="28"/>
  <c r="G70" i="28"/>
  <c r="G59" i="28"/>
  <c r="G228" i="28" s="1"/>
  <c r="G230" i="27"/>
  <c r="G229" i="27"/>
  <c r="G231" i="28" l="1"/>
  <c r="G232" i="28" s="1"/>
  <c r="G233" i="28" s="1"/>
  <c r="G88" i="27"/>
  <c r="G226" i="27"/>
  <c r="G225" i="27"/>
  <c r="G224" i="27"/>
  <c r="G223" i="27"/>
  <c r="G222" i="27"/>
  <c r="G221" i="27"/>
  <c r="G220" i="27"/>
  <c r="G217" i="27"/>
  <c r="G216" i="27"/>
  <c r="G215" i="27"/>
  <c r="G214" i="27"/>
  <c r="G213" i="27"/>
  <c r="G212" i="27"/>
  <c r="G211" i="27"/>
  <c r="G210" i="27"/>
  <c r="G209" i="27"/>
  <c r="G208" i="27"/>
  <c r="G207" i="27"/>
  <c r="G206" i="27"/>
  <c r="G205" i="27"/>
  <c r="G204" i="27"/>
  <c r="G203" i="27"/>
  <c r="G202" i="27"/>
  <c r="G201" i="27"/>
  <c r="G200" i="27"/>
  <c r="G199" i="27"/>
  <c r="G198" i="27"/>
  <c r="G197" i="27"/>
  <c r="G196" i="27"/>
  <c r="G195" i="27"/>
  <c r="G194" i="27"/>
  <c r="G193" i="27"/>
  <c r="G192" i="27"/>
  <c r="G191" i="27"/>
  <c r="G190" i="27"/>
  <c r="G189" i="27"/>
  <c r="G188" i="27"/>
  <c r="G187" i="27"/>
  <c r="G186" i="27"/>
  <c r="G185" i="27"/>
  <c r="G184" i="27"/>
  <c r="G183" i="27"/>
  <c r="G182" i="27"/>
  <c r="G180" i="27"/>
  <c r="G179" i="27"/>
  <c r="G178" i="27"/>
  <c r="G175" i="27"/>
  <c r="G174" i="27"/>
  <c r="G173" i="27"/>
  <c r="G172" i="27"/>
  <c r="G171" i="27"/>
  <c r="G170" i="27"/>
  <c r="G167" i="27"/>
  <c r="G166" i="27"/>
  <c r="G165" i="27"/>
  <c r="G164" i="27"/>
  <c r="G163" i="27"/>
  <c r="G162" i="27"/>
  <c r="G161" i="27"/>
  <c r="G160" i="27"/>
  <c r="G159" i="27"/>
  <c r="G158" i="27"/>
  <c r="G157" i="27"/>
  <c r="G156" i="27"/>
  <c r="G155" i="27"/>
  <c r="G154" i="27"/>
  <c r="G153" i="27"/>
  <c r="G152" i="27"/>
  <c r="G151" i="27"/>
  <c r="G150" i="27"/>
  <c r="G149" i="27"/>
  <c r="G148" i="27"/>
  <c r="G147" i="27"/>
  <c r="G146" i="27"/>
  <c r="G145" i="27"/>
  <c r="G144" i="27"/>
  <c r="G143" i="27"/>
  <c r="G142" i="27"/>
  <c r="G141" i="27"/>
  <c r="G140" i="27"/>
  <c r="G139" i="27"/>
  <c r="G138" i="27"/>
  <c r="G137" i="27"/>
  <c r="G136" i="27"/>
  <c r="G135" i="27"/>
  <c r="G134" i="27"/>
  <c r="G133" i="27"/>
  <c r="G132" i="27"/>
  <c r="G131" i="27"/>
  <c r="G130" i="27"/>
  <c r="G128" i="27"/>
  <c r="G127" i="27"/>
  <c r="G126" i="27"/>
  <c r="G123" i="27"/>
  <c r="G122" i="27"/>
  <c r="G121" i="27"/>
  <c r="G120" i="27"/>
  <c r="G119" i="27"/>
  <c r="G118" i="27"/>
  <c r="G117" i="27"/>
  <c r="G116" i="27"/>
  <c r="G124" i="27" s="1"/>
  <c r="G113" i="27"/>
  <c r="G112" i="27"/>
  <c r="G111" i="27"/>
  <c r="G110" i="27"/>
  <c r="G109" i="27"/>
  <c r="G108" i="27"/>
  <c r="G107" i="27"/>
  <c r="G106" i="27"/>
  <c r="G105" i="27"/>
  <c r="G104" i="27"/>
  <c r="G103" i="27"/>
  <c r="G102" i="27"/>
  <c r="G101" i="27"/>
  <c r="G100" i="27"/>
  <c r="G99" i="27"/>
  <c r="G98" i="27"/>
  <c r="G97" i="27"/>
  <c r="G96" i="27"/>
  <c r="G95" i="27"/>
  <c r="G94" i="27"/>
  <c r="G93" i="27"/>
  <c r="G92" i="27"/>
  <c r="G91" i="27"/>
  <c r="G90" i="27"/>
  <c r="G89" i="27"/>
  <c r="G87" i="27"/>
  <c r="G86" i="27"/>
  <c r="G85" i="27"/>
  <c r="G84" i="27"/>
  <c r="G83" i="27"/>
  <c r="G82" i="27"/>
  <c r="G81" i="27"/>
  <c r="G80" i="27"/>
  <c r="G79" i="27"/>
  <c r="G78" i="27"/>
  <c r="G77" i="27"/>
  <c r="G76" i="27"/>
  <c r="G74" i="27"/>
  <c r="G73" i="27"/>
  <c r="G72" i="27"/>
  <c r="G69" i="27"/>
  <c r="G68" i="27"/>
  <c r="G67" i="27"/>
  <c r="G66" i="27"/>
  <c r="G65" i="27"/>
  <c r="G64" i="27"/>
  <c r="G63" i="27"/>
  <c r="G62" i="27"/>
  <c r="G61" i="27"/>
  <c r="G58" i="27"/>
  <c r="G57" i="27"/>
  <c r="G56" i="27"/>
  <c r="G55" i="27"/>
  <c r="G54" i="27"/>
  <c r="G53" i="27"/>
  <c r="G52" i="27"/>
  <c r="G51" i="27"/>
  <c r="G50" i="27"/>
  <c r="G49" i="27"/>
  <c r="G48" i="27"/>
  <c r="G47" i="27"/>
  <c r="G46" i="27"/>
  <c r="G45" i="27"/>
  <c r="G44" i="27"/>
  <c r="G43" i="27"/>
  <c r="G42" i="27"/>
  <c r="G41" i="27"/>
  <c r="G40" i="27"/>
  <c r="G39" i="27"/>
  <c r="G38" i="27"/>
  <c r="G37" i="27"/>
  <c r="G36" i="27"/>
  <c r="G35" i="27"/>
  <c r="G34" i="27"/>
  <c r="G33" i="27"/>
  <c r="G32" i="27"/>
  <c r="G31" i="27"/>
  <c r="G30" i="27"/>
  <c r="G29" i="27"/>
  <c r="G28" i="27"/>
  <c r="G27" i="27"/>
  <c r="G26" i="27"/>
  <c r="G25" i="27"/>
  <c r="G24" i="27"/>
  <c r="G23" i="27"/>
  <c r="G22" i="27"/>
  <c r="G20" i="27"/>
  <c r="G19" i="27"/>
  <c r="G18" i="27"/>
  <c r="G227" i="27" l="1"/>
  <c r="G218" i="27"/>
  <c r="G176" i="27"/>
  <c r="G168" i="27"/>
  <c r="G114" i="27"/>
  <c r="G70" i="27"/>
  <c r="G59" i="27"/>
  <c r="G233" i="26"/>
  <c r="G232" i="26"/>
  <c r="G229" i="26"/>
  <c r="G228" i="26"/>
  <c r="G59" i="26"/>
  <c r="G232" i="27" l="1"/>
  <c r="G233" i="27" s="1"/>
  <c r="G234" i="27" s="1"/>
  <c r="G225" i="26"/>
  <c r="G224" i="26"/>
  <c r="G223" i="26"/>
  <c r="G222" i="26"/>
  <c r="G221" i="26"/>
  <c r="G220" i="26"/>
  <c r="G219" i="26"/>
  <c r="G216" i="26"/>
  <c r="G215" i="26"/>
  <c r="G214" i="26"/>
  <c r="G213" i="26"/>
  <c r="G212" i="26"/>
  <c r="G211" i="26"/>
  <c r="G210" i="26"/>
  <c r="G209" i="26"/>
  <c r="G208" i="26"/>
  <c r="G207" i="26"/>
  <c r="G206" i="26"/>
  <c r="G205" i="26"/>
  <c r="G204" i="26"/>
  <c r="G203" i="26"/>
  <c r="G202" i="26"/>
  <c r="G201" i="26"/>
  <c r="G200" i="26"/>
  <c r="G199" i="26"/>
  <c r="G198" i="26"/>
  <c r="G197" i="26"/>
  <c r="G196" i="26"/>
  <c r="G195" i="26"/>
  <c r="G194" i="26"/>
  <c r="G193" i="26"/>
  <c r="G192" i="26"/>
  <c r="G191" i="26"/>
  <c r="G190" i="26"/>
  <c r="G189" i="26"/>
  <c r="G188" i="26"/>
  <c r="G187" i="26"/>
  <c r="G186" i="26"/>
  <c r="G185" i="26"/>
  <c r="G184" i="26"/>
  <c r="G183" i="26"/>
  <c r="G182" i="26"/>
  <c r="G181" i="26"/>
  <c r="G179" i="26"/>
  <c r="G178" i="26"/>
  <c r="G177" i="26"/>
  <c r="G174" i="26"/>
  <c r="G173" i="26"/>
  <c r="G172" i="26"/>
  <c r="G171" i="26"/>
  <c r="G170" i="26"/>
  <c r="G169" i="26"/>
  <c r="G166" i="26"/>
  <c r="G165" i="26"/>
  <c r="G164" i="26"/>
  <c r="G163" i="26"/>
  <c r="G162" i="26"/>
  <c r="G161" i="26"/>
  <c r="G160" i="26"/>
  <c r="G159" i="26"/>
  <c r="G158" i="26"/>
  <c r="G157" i="26"/>
  <c r="G156" i="26"/>
  <c r="G155" i="26"/>
  <c r="G154" i="26"/>
  <c r="G153" i="26"/>
  <c r="G152" i="26"/>
  <c r="G151" i="26"/>
  <c r="G150" i="26"/>
  <c r="G149" i="26"/>
  <c r="G148" i="26"/>
  <c r="G147" i="26"/>
  <c r="G146" i="26"/>
  <c r="G145" i="26"/>
  <c r="G144" i="26"/>
  <c r="G143" i="26"/>
  <c r="G142" i="26"/>
  <c r="G141" i="26"/>
  <c r="G140" i="26"/>
  <c r="G139" i="26"/>
  <c r="G138" i="26"/>
  <c r="G137" i="26"/>
  <c r="G136" i="26"/>
  <c r="G135" i="26"/>
  <c r="G134" i="26"/>
  <c r="G133" i="26"/>
  <c r="G132" i="26"/>
  <c r="G131" i="26"/>
  <c r="G130" i="26"/>
  <c r="G129" i="26"/>
  <c r="G127" i="26"/>
  <c r="G126" i="26"/>
  <c r="G125" i="26"/>
  <c r="G122" i="26"/>
  <c r="G121" i="26"/>
  <c r="G120" i="26"/>
  <c r="G119" i="26"/>
  <c r="G118" i="26"/>
  <c r="G117" i="26"/>
  <c r="G116" i="26"/>
  <c r="G115" i="26"/>
  <c r="G112" i="26"/>
  <c r="G111" i="26"/>
  <c r="G110" i="26"/>
  <c r="G109" i="26"/>
  <c r="G108" i="26"/>
  <c r="G107" i="26"/>
  <c r="G106" i="26"/>
  <c r="G105" i="26"/>
  <c r="G104" i="26"/>
  <c r="G103" i="26"/>
  <c r="G102" i="26"/>
  <c r="G101" i="26"/>
  <c r="G100" i="26"/>
  <c r="G99" i="26"/>
  <c r="G98" i="26"/>
  <c r="G97" i="26"/>
  <c r="G96" i="26"/>
  <c r="G95" i="26"/>
  <c r="G94" i="26"/>
  <c r="G93" i="26"/>
  <c r="G92" i="26"/>
  <c r="G91" i="26"/>
  <c r="G90" i="26"/>
  <c r="G89" i="26"/>
  <c r="G88" i="26"/>
  <c r="G87" i="26"/>
  <c r="G86" i="26"/>
  <c r="G85" i="26"/>
  <c r="G84" i="26"/>
  <c r="G83" i="26"/>
  <c r="G82" i="26"/>
  <c r="G81" i="26"/>
  <c r="G80" i="26"/>
  <c r="G79" i="26"/>
  <c r="G78" i="26"/>
  <c r="G77" i="26"/>
  <c r="G76" i="26"/>
  <c r="G74" i="26"/>
  <c r="G73" i="26"/>
  <c r="G72" i="26"/>
  <c r="G69" i="26"/>
  <c r="G68" i="26"/>
  <c r="G67" i="26"/>
  <c r="G66" i="26"/>
  <c r="G65" i="26"/>
  <c r="G64" i="26"/>
  <c r="G63" i="26"/>
  <c r="G62" i="26"/>
  <c r="G61"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0" i="26"/>
  <c r="G19" i="26"/>
  <c r="G18" i="26"/>
  <c r="G70" i="26" l="1"/>
  <c r="G226" i="26"/>
  <c r="G217" i="26"/>
  <c r="G175" i="26"/>
  <c r="G167" i="26"/>
  <c r="G123" i="26"/>
  <c r="G113" i="26"/>
  <c r="G229" i="25"/>
  <c r="G70" i="25"/>
  <c r="G123" i="25"/>
  <c r="G231" i="26" l="1"/>
  <c r="G225" i="25"/>
  <c r="G224" i="25"/>
  <c r="G223" i="25"/>
  <c r="G222" i="25"/>
  <c r="G221" i="25"/>
  <c r="G220" i="25"/>
  <c r="G219"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79" i="25"/>
  <c r="G178" i="25"/>
  <c r="G177" i="25"/>
  <c r="G174" i="25"/>
  <c r="G173" i="25"/>
  <c r="G172" i="25"/>
  <c r="G171" i="25"/>
  <c r="G170" i="25"/>
  <c r="G169"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7" i="25"/>
  <c r="G126" i="25"/>
  <c r="G125" i="25"/>
  <c r="G122" i="25"/>
  <c r="G121" i="25"/>
  <c r="G120" i="25"/>
  <c r="G119" i="25"/>
  <c r="G118" i="25"/>
  <c r="G117" i="25"/>
  <c r="G116" i="25"/>
  <c r="G115"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4" i="25"/>
  <c r="G73" i="25"/>
  <c r="G72" i="25"/>
  <c r="G69" i="25"/>
  <c r="G68" i="25"/>
  <c r="G67" i="25"/>
  <c r="G66" i="25"/>
  <c r="G65" i="25"/>
  <c r="G64" i="25"/>
  <c r="G63" i="25"/>
  <c r="G62" i="25"/>
  <c r="G61" i="25"/>
  <c r="G58" i="25"/>
  <c r="G57" i="25"/>
  <c r="G56" i="25"/>
  <c r="G55" i="25"/>
  <c r="G54" i="25"/>
  <c r="G53" i="25"/>
  <c r="G52" i="25"/>
  <c r="G51" i="25"/>
  <c r="G50" i="25"/>
  <c r="G49" i="25"/>
  <c r="G48" i="25"/>
  <c r="G47" i="25"/>
  <c r="G46" i="25"/>
  <c r="G45" i="25"/>
  <c r="G44" i="25"/>
  <c r="G43" i="25"/>
  <c r="G42" i="25"/>
  <c r="G41" i="25"/>
  <c r="G40" i="25"/>
  <c r="G39" i="25"/>
  <c r="G38" i="25"/>
  <c r="G37" i="25"/>
  <c r="G36" i="25"/>
  <c r="G35" i="25"/>
  <c r="G34" i="25"/>
  <c r="G33" i="25"/>
  <c r="G32" i="25"/>
  <c r="G31" i="25"/>
  <c r="G30" i="25"/>
  <c r="G29" i="25"/>
  <c r="G28" i="25"/>
  <c r="G27" i="25"/>
  <c r="G26" i="25"/>
  <c r="G25" i="25"/>
  <c r="G24" i="25"/>
  <c r="G23" i="25"/>
  <c r="G22" i="25"/>
  <c r="G20" i="25"/>
  <c r="G19" i="25"/>
  <c r="G18" i="25"/>
  <c r="G217" i="25" l="1"/>
  <c r="G226" i="25"/>
  <c r="G175" i="25"/>
  <c r="G167" i="25"/>
  <c r="G113" i="25"/>
  <c r="G59" i="25"/>
  <c r="G228" i="25" l="1"/>
  <c r="G231" i="25" s="1"/>
  <c r="G232" i="25" s="1"/>
  <c r="G226" i="24"/>
  <c r="G225" i="24"/>
  <c r="G224" i="24"/>
  <c r="G223" i="24"/>
  <c r="G222" i="24"/>
  <c r="G221" i="24"/>
  <c r="G220" i="24"/>
  <c r="G217" i="24"/>
  <c r="G216" i="24"/>
  <c r="G215" i="24"/>
  <c r="G214" i="24"/>
  <c r="G213" i="24"/>
  <c r="G212" i="24"/>
  <c r="G211" i="24"/>
  <c r="G210" i="24"/>
  <c r="G209" i="24"/>
  <c r="G208" i="24"/>
  <c r="G207" i="24"/>
  <c r="G206" i="24"/>
  <c r="G205" i="24"/>
  <c r="G204" i="24"/>
  <c r="G203" i="24"/>
  <c r="G202" i="24"/>
  <c r="G201" i="24"/>
  <c r="G200" i="24"/>
  <c r="G199" i="24"/>
  <c r="G198" i="24"/>
  <c r="G197" i="24"/>
  <c r="G196" i="24"/>
  <c r="G195" i="24"/>
  <c r="G194" i="24"/>
  <c r="G193" i="24"/>
  <c r="G192" i="24"/>
  <c r="G191" i="24"/>
  <c r="G190" i="24"/>
  <c r="G189" i="24"/>
  <c r="G188" i="24"/>
  <c r="G187" i="24"/>
  <c r="G186" i="24"/>
  <c r="G185" i="24"/>
  <c r="G184" i="24"/>
  <c r="G183" i="24"/>
  <c r="G182" i="24"/>
  <c r="G180" i="24"/>
  <c r="G179" i="24"/>
  <c r="G178" i="24"/>
  <c r="G175" i="24"/>
  <c r="G174" i="24"/>
  <c r="G173" i="24"/>
  <c r="G172" i="24"/>
  <c r="G171" i="24"/>
  <c r="G170" i="24"/>
  <c r="G167" i="24"/>
  <c r="G166" i="24"/>
  <c r="G165" i="24"/>
  <c r="G164" i="24"/>
  <c r="G163" i="24"/>
  <c r="G162" i="24"/>
  <c r="G161" i="24"/>
  <c r="G160" i="24"/>
  <c r="G159" i="24"/>
  <c r="G158" i="24"/>
  <c r="G157" i="24"/>
  <c r="G156" i="24"/>
  <c r="G155" i="24"/>
  <c r="G154" i="24"/>
  <c r="G153" i="24"/>
  <c r="G152" i="24"/>
  <c r="G151" i="24"/>
  <c r="G150" i="24"/>
  <c r="G149" i="24"/>
  <c r="G148" i="24"/>
  <c r="G147" i="24"/>
  <c r="G146" i="24"/>
  <c r="G145" i="24"/>
  <c r="G144" i="24"/>
  <c r="G143" i="24"/>
  <c r="G142" i="24"/>
  <c r="G141" i="24"/>
  <c r="G140" i="24"/>
  <c r="G139" i="24"/>
  <c r="G138" i="24"/>
  <c r="G137" i="24"/>
  <c r="G136" i="24"/>
  <c r="G135" i="24"/>
  <c r="G134" i="24"/>
  <c r="G133" i="24"/>
  <c r="G132" i="24"/>
  <c r="G131" i="24"/>
  <c r="G130" i="24"/>
  <c r="G129" i="24"/>
  <c r="G127" i="24"/>
  <c r="G126" i="24"/>
  <c r="G125" i="24"/>
  <c r="G122" i="24"/>
  <c r="G121" i="24"/>
  <c r="G120" i="24"/>
  <c r="G119" i="24"/>
  <c r="G118" i="24"/>
  <c r="G117" i="24"/>
  <c r="G116" i="24"/>
  <c r="G115" i="24"/>
  <c r="G112" i="24"/>
  <c r="G111" i="24"/>
  <c r="G110" i="24"/>
  <c r="G109" i="24"/>
  <c r="G108" i="24"/>
  <c r="G107" i="24"/>
  <c r="G106" i="24"/>
  <c r="G105" i="24"/>
  <c r="G104" i="24"/>
  <c r="G103" i="24"/>
  <c r="G102" i="24"/>
  <c r="G101" i="24"/>
  <c r="G100" i="24"/>
  <c r="G99" i="24"/>
  <c r="G98" i="24"/>
  <c r="G97" i="24"/>
  <c r="G96" i="24"/>
  <c r="G95" i="24"/>
  <c r="G94" i="24"/>
  <c r="G93" i="24"/>
  <c r="G92" i="24"/>
  <c r="G91" i="24"/>
  <c r="G90" i="24"/>
  <c r="G89" i="24"/>
  <c r="G88" i="24"/>
  <c r="G87" i="24"/>
  <c r="G86" i="24"/>
  <c r="G85" i="24"/>
  <c r="G84" i="24"/>
  <c r="G83" i="24"/>
  <c r="G82" i="24"/>
  <c r="G81" i="24"/>
  <c r="G80" i="24"/>
  <c r="G79" i="24"/>
  <c r="G78" i="24"/>
  <c r="G77" i="24"/>
  <c r="G76" i="24"/>
  <c r="G74" i="24"/>
  <c r="G73" i="24"/>
  <c r="G72" i="24"/>
  <c r="G69" i="24"/>
  <c r="G68" i="24"/>
  <c r="G67" i="24"/>
  <c r="G66" i="24"/>
  <c r="G65" i="24"/>
  <c r="G64" i="24"/>
  <c r="G63" i="24"/>
  <c r="G62" i="24"/>
  <c r="G61" i="24"/>
  <c r="G58" i="24"/>
  <c r="G57" i="24"/>
  <c r="G56" i="24"/>
  <c r="G55" i="24"/>
  <c r="G54" i="24"/>
  <c r="G53" i="24"/>
  <c r="G52" i="24"/>
  <c r="G51" i="24"/>
  <c r="G50" i="24"/>
  <c r="G49" i="24"/>
  <c r="G48" i="24"/>
  <c r="G47" i="24"/>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0" i="24"/>
  <c r="G19" i="24"/>
  <c r="G18" i="24"/>
  <c r="G233" i="25" l="1"/>
  <c r="G227" i="24"/>
  <c r="G218" i="24"/>
  <c r="G176" i="24"/>
  <c r="G168" i="24"/>
  <c r="G123" i="24"/>
  <c r="G113" i="24"/>
  <c r="G70" i="24"/>
  <c r="G230" i="24" s="1"/>
  <c r="G59" i="24"/>
  <c r="G229" i="24" l="1"/>
  <c r="G232" i="24" s="1"/>
  <c r="G233" i="24" s="1"/>
  <c r="G234" i="24" s="1"/>
  <c r="E148" i="23"/>
  <c r="G148" i="23" s="1"/>
  <c r="G135" i="23"/>
  <c r="G132" i="23"/>
  <c r="G226" i="23"/>
  <c r="G225" i="23"/>
  <c r="G224" i="23"/>
  <c r="G223" i="23"/>
  <c r="G222" i="23"/>
  <c r="G221" i="23"/>
  <c r="G220" i="23"/>
  <c r="G227" i="23" s="1"/>
  <c r="G217" i="23"/>
  <c r="G216" i="23"/>
  <c r="G215" i="23"/>
  <c r="G214" i="23"/>
  <c r="G213" i="23"/>
  <c r="G212" i="23"/>
  <c r="G211" i="23"/>
  <c r="G210" i="23"/>
  <c r="G209" i="23"/>
  <c r="G208" i="23"/>
  <c r="G207" i="23"/>
  <c r="G206" i="23"/>
  <c r="G205" i="23"/>
  <c r="G204" i="23"/>
  <c r="G203" i="23"/>
  <c r="G202" i="23"/>
  <c r="G201" i="23"/>
  <c r="G200" i="23"/>
  <c r="G199" i="23"/>
  <c r="G198" i="23"/>
  <c r="G197" i="23"/>
  <c r="G196" i="23"/>
  <c r="G195" i="23"/>
  <c r="G194" i="23"/>
  <c r="G193" i="23"/>
  <c r="G192" i="23"/>
  <c r="G191" i="23"/>
  <c r="G190" i="23"/>
  <c r="G189" i="23"/>
  <c r="G188" i="23"/>
  <c r="G187" i="23"/>
  <c r="G186" i="23"/>
  <c r="G185" i="23"/>
  <c r="G184" i="23"/>
  <c r="G183" i="23"/>
  <c r="G182" i="23"/>
  <c r="G180" i="23"/>
  <c r="G179" i="23"/>
  <c r="G178" i="23"/>
  <c r="G175" i="23"/>
  <c r="G174" i="23"/>
  <c r="G173" i="23"/>
  <c r="G172" i="23"/>
  <c r="G171" i="23"/>
  <c r="G170" i="23"/>
  <c r="G167" i="23"/>
  <c r="G166" i="23"/>
  <c r="G165" i="23"/>
  <c r="G164" i="23"/>
  <c r="G163" i="23"/>
  <c r="G162" i="23"/>
  <c r="G161" i="23"/>
  <c r="G160" i="23"/>
  <c r="G159" i="23"/>
  <c r="G158" i="23"/>
  <c r="G157" i="23"/>
  <c r="G156" i="23"/>
  <c r="G155" i="23"/>
  <c r="G154" i="23"/>
  <c r="G153" i="23"/>
  <c r="G152" i="23"/>
  <c r="G151" i="23"/>
  <c r="G150" i="23"/>
  <c r="G149" i="23"/>
  <c r="G147" i="23"/>
  <c r="G146" i="23"/>
  <c r="G145" i="23"/>
  <c r="G144" i="23"/>
  <c r="G143" i="23"/>
  <c r="G142" i="23"/>
  <c r="G141" i="23"/>
  <c r="G140" i="23"/>
  <c r="G139" i="23"/>
  <c r="G138" i="23"/>
  <c r="G137" i="23"/>
  <c r="G136" i="23"/>
  <c r="G134" i="23"/>
  <c r="G133" i="23"/>
  <c r="G131" i="23"/>
  <c r="G130" i="23"/>
  <c r="G129" i="23"/>
  <c r="G127" i="23"/>
  <c r="G126" i="23"/>
  <c r="G125" i="23"/>
  <c r="G122" i="23"/>
  <c r="G121" i="23"/>
  <c r="G120" i="23"/>
  <c r="G119" i="23"/>
  <c r="G118" i="23"/>
  <c r="G117" i="23"/>
  <c r="G116" i="23"/>
  <c r="G115" i="23"/>
  <c r="G112" i="23"/>
  <c r="G111" i="23"/>
  <c r="G110" i="23"/>
  <c r="G109" i="23"/>
  <c r="G108" i="23"/>
  <c r="G107" i="23"/>
  <c r="G106" i="23"/>
  <c r="G105" i="23"/>
  <c r="G104" i="23"/>
  <c r="G103" i="23"/>
  <c r="G102" i="23"/>
  <c r="G101" i="23"/>
  <c r="G100" i="23"/>
  <c r="G99" i="23"/>
  <c r="G98" i="23"/>
  <c r="G97" i="23"/>
  <c r="G96" i="23"/>
  <c r="G95" i="23"/>
  <c r="G94" i="23"/>
  <c r="G93" i="23"/>
  <c r="G92" i="23"/>
  <c r="G91" i="23"/>
  <c r="G90" i="23"/>
  <c r="G89" i="23"/>
  <c r="G88" i="23"/>
  <c r="G87" i="23"/>
  <c r="G86" i="23"/>
  <c r="G85" i="23"/>
  <c r="G84" i="23"/>
  <c r="G83" i="23"/>
  <c r="G82" i="23"/>
  <c r="G81" i="23"/>
  <c r="G80" i="23"/>
  <c r="G79" i="23"/>
  <c r="G78" i="23"/>
  <c r="G77" i="23"/>
  <c r="G76" i="23"/>
  <c r="G74" i="23"/>
  <c r="G73" i="23"/>
  <c r="G72" i="23"/>
  <c r="G69" i="23"/>
  <c r="G68" i="23"/>
  <c r="G67" i="23"/>
  <c r="G66" i="23"/>
  <c r="G65" i="23"/>
  <c r="G64" i="23"/>
  <c r="G63" i="23"/>
  <c r="G62" i="23"/>
  <c r="G61"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0" i="23"/>
  <c r="G19" i="23"/>
  <c r="G18" i="23"/>
  <c r="G176" i="23" l="1"/>
  <c r="G218" i="23"/>
  <c r="G168" i="23"/>
  <c r="G123" i="23"/>
  <c r="G113" i="23"/>
  <c r="G70" i="23"/>
  <c r="G59" i="23"/>
  <c r="G229" i="23" l="1"/>
  <c r="G232" i="23" s="1"/>
  <c r="G230" i="23"/>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20" i="22"/>
  <c r="G19" i="22"/>
  <c r="G18" i="22"/>
  <c r="G156" i="22"/>
  <c r="G68" i="22"/>
  <c r="G69" i="22"/>
  <c r="G234" i="23" l="1"/>
  <c r="G233" i="23"/>
  <c r="G224" i="22"/>
  <c r="G223" i="22"/>
  <c r="G222" i="22"/>
  <c r="G221" i="22"/>
  <c r="G220" i="22"/>
  <c r="G219" i="22"/>
  <c r="G218" i="22"/>
  <c r="G215" i="22"/>
  <c r="G214" i="22"/>
  <c r="G213" i="22"/>
  <c r="G212" i="22"/>
  <c r="G211" i="22"/>
  <c r="G210" i="22"/>
  <c r="G209"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8" i="22"/>
  <c r="G177" i="22"/>
  <c r="G176" i="22"/>
  <c r="G173" i="22"/>
  <c r="G172" i="22"/>
  <c r="G171" i="22"/>
  <c r="G170" i="22"/>
  <c r="G169" i="22"/>
  <c r="G168" i="22"/>
  <c r="G165" i="22"/>
  <c r="G164" i="22"/>
  <c r="G163" i="22"/>
  <c r="G162" i="22"/>
  <c r="G161" i="22"/>
  <c r="G160" i="22"/>
  <c r="G159" i="22"/>
  <c r="G158" i="22"/>
  <c r="G157" i="22"/>
  <c r="G155" i="22"/>
  <c r="G154" i="22"/>
  <c r="G153" i="22"/>
  <c r="G152" i="22"/>
  <c r="G151" i="22"/>
  <c r="G150" i="22"/>
  <c r="G149" i="22"/>
  <c r="G148" i="22"/>
  <c r="G147" i="22"/>
  <c r="G146" i="22"/>
  <c r="G145" i="22"/>
  <c r="G144" i="22"/>
  <c r="G143" i="22"/>
  <c r="G142" i="22"/>
  <c r="G141" i="22"/>
  <c r="G140" i="22"/>
  <c r="G139" i="22"/>
  <c r="G138" i="22"/>
  <c r="G137" i="22"/>
  <c r="G136" i="22"/>
  <c r="G135" i="22"/>
  <c r="G134" i="22"/>
  <c r="G133" i="22"/>
  <c r="G132" i="22"/>
  <c r="G131" i="22"/>
  <c r="G130" i="22"/>
  <c r="G129" i="22"/>
  <c r="G127" i="22"/>
  <c r="G126" i="22"/>
  <c r="G125" i="22"/>
  <c r="G122" i="22"/>
  <c r="G121" i="22"/>
  <c r="G120" i="22"/>
  <c r="G119" i="22"/>
  <c r="G118" i="22"/>
  <c r="G117" i="22"/>
  <c r="G116" i="22"/>
  <c r="G115" i="22"/>
  <c r="G112" i="22"/>
  <c r="G111" i="22"/>
  <c r="G110" i="22"/>
  <c r="G109" i="22"/>
  <c r="G108" i="22"/>
  <c r="G107" i="22"/>
  <c r="G106" i="22"/>
  <c r="G105" i="22"/>
  <c r="G104" i="22"/>
  <c r="G103" i="22"/>
  <c r="G102" i="22"/>
  <c r="G101" i="22"/>
  <c r="G100" i="22"/>
  <c r="G99" i="22"/>
  <c r="G98" i="22"/>
  <c r="G97" i="22"/>
  <c r="G96" i="22"/>
  <c r="G95" i="22"/>
  <c r="G94" i="22"/>
  <c r="G93" i="22"/>
  <c r="G92" i="22"/>
  <c r="G91" i="22"/>
  <c r="G90" i="22"/>
  <c r="G89" i="22"/>
  <c r="G88" i="22"/>
  <c r="G87" i="22"/>
  <c r="G86" i="22"/>
  <c r="G85" i="22"/>
  <c r="G84" i="22"/>
  <c r="G83" i="22"/>
  <c r="G82" i="22"/>
  <c r="G81" i="22"/>
  <c r="G80" i="22"/>
  <c r="G79" i="22"/>
  <c r="G78" i="22"/>
  <c r="G77" i="22"/>
  <c r="G76" i="22"/>
  <c r="G74" i="22"/>
  <c r="G73" i="22"/>
  <c r="G72" i="22"/>
  <c r="G67" i="22"/>
  <c r="G66" i="22"/>
  <c r="G65" i="22"/>
  <c r="G64" i="22"/>
  <c r="G63" i="22"/>
  <c r="G62" i="22"/>
  <c r="G61" i="22"/>
  <c r="G70" i="22" s="1"/>
  <c r="G58" i="22"/>
  <c r="G228" i="22" l="1"/>
  <c r="G166" i="22"/>
  <c r="G123" i="22"/>
  <c r="G225" i="22"/>
  <c r="G216" i="22"/>
  <c r="G174" i="22"/>
  <c r="G113" i="22"/>
  <c r="G59" i="22"/>
  <c r="G70" i="21"/>
  <c r="G227" i="22" l="1"/>
  <c r="G230" i="22" s="1"/>
  <c r="G231" i="22" s="1"/>
  <c r="G217" i="21"/>
  <c r="G218" i="21"/>
  <c r="G216" i="21"/>
  <c r="G223" i="21" s="1"/>
  <c r="G219" i="21"/>
  <c r="G220" i="21"/>
  <c r="G221" i="21"/>
  <c r="G222" i="21"/>
  <c r="G167" i="21"/>
  <c r="G168" i="21"/>
  <c r="G169" i="21"/>
  <c r="G170" i="21"/>
  <c r="G171" i="21"/>
  <c r="G166" i="21"/>
  <c r="G62" i="21"/>
  <c r="G63" i="21"/>
  <c r="G64" i="21"/>
  <c r="G65" i="21"/>
  <c r="G66" i="21"/>
  <c r="G67" i="21"/>
  <c r="G61" i="21"/>
  <c r="G232" i="22" l="1"/>
  <c r="G172" i="21"/>
  <c r="G68" i="21"/>
  <c r="G114" i="21"/>
  <c r="G115" i="21"/>
  <c r="G116" i="21"/>
  <c r="G117" i="21"/>
  <c r="G118" i="21"/>
  <c r="G119" i="21"/>
  <c r="G120" i="21"/>
  <c r="G113" i="21"/>
  <c r="G121" i="21" l="1"/>
  <c r="G226" i="21" s="1"/>
  <c r="G213" i="21"/>
  <c r="G212" i="21"/>
  <c r="G211" i="21"/>
  <c r="G210" i="21"/>
  <c r="G209" i="21"/>
  <c r="G208" i="21"/>
  <c r="G207" i="21"/>
  <c r="G206" i="21"/>
  <c r="G205" i="21"/>
  <c r="G204" i="21"/>
  <c r="G203" i="21"/>
  <c r="G202" i="21"/>
  <c r="G201" i="21"/>
  <c r="G200" i="21"/>
  <c r="G199" i="21"/>
  <c r="G198" i="21"/>
  <c r="G197" i="21"/>
  <c r="G196" i="21"/>
  <c r="G195" i="21"/>
  <c r="G194" i="21"/>
  <c r="G193" i="21"/>
  <c r="G192" i="21"/>
  <c r="G191" i="21"/>
  <c r="G190" i="21"/>
  <c r="G189" i="21"/>
  <c r="G188" i="21"/>
  <c r="G187" i="21"/>
  <c r="G186" i="21"/>
  <c r="G185" i="21"/>
  <c r="G184" i="21"/>
  <c r="G183" i="21"/>
  <c r="G182" i="21"/>
  <c r="G181" i="21"/>
  <c r="G180" i="21"/>
  <c r="G179" i="21"/>
  <c r="G178" i="21"/>
  <c r="G176" i="21"/>
  <c r="G175" i="21"/>
  <c r="G174" i="21"/>
  <c r="G163" i="21"/>
  <c r="G162" i="21"/>
  <c r="G161" i="21"/>
  <c r="G160" i="21"/>
  <c r="G159" i="21"/>
  <c r="G158" i="21"/>
  <c r="G157" i="21"/>
  <c r="G156" i="21"/>
  <c r="G155" i="21"/>
  <c r="G154" i="21"/>
  <c r="G153" i="21"/>
  <c r="G152" i="21"/>
  <c r="G151" i="21"/>
  <c r="G150" i="21"/>
  <c r="G149" i="21"/>
  <c r="G148" i="21"/>
  <c r="G147" i="21"/>
  <c r="G146" i="21"/>
  <c r="G145" i="21"/>
  <c r="G144" i="21"/>
  <c r="G143" i="21"/>
  <c r="G142" i="21"/>
  <c r="G141" i="21"/>
  <c r="G140" i="21"/>
  <c r="G139" i="21"/>
  <c r="G138" i="21"/>
  <c r="G137" i="21"/>
  <c r="G136" i="21"/>
  <c r="G135" i="21"/>
  <c r="G134" i="21"/>
  <c r="G133" i="21"/>
  <c r="G132" i="21"/>
  <c r="G131" i="21"/>
  <c r="G130" i="21"/>
  <c r="G129" i="21"/>
  <c r="G128" i="21"/>
  <c r="G127" i="21"/>
  <c r="G125" i="21"/>
  <c r="G124" i="21"/>
  <c r="G123" i="21"/>
  <c r="G110" i="21"/>
  <c r="G109" i="21"/>
  <c r="G108" i="21"/>
  <c r="G107" i="21"/>
  <c r="G106" i="21"/>
  <c r="G105" i="21"/>
  <c r="G104" i="21"/>
  <c r="G103" i="21"/>
  <c r="G102" i="21"/>
  <c r="G101" i="21"/>
  <c r="G100" i="21"/>
  <c r="G99" i="21"/>
  <c r="G98" i="21"/>
  <c r="G97" i="21"/>
  <c r="G96" i="21"/>
  <c r="G95" i="21"/>
  <c r="G94" i="21"/>
  <c r="G93" i="21"/>
  <c r="G92" i="21"/>
  <c r="G91" i="21"/>
  <c r="G90" i="21"/>
  <c r="G89" i="21"/>
  <c r="G88" i="21"/>
  <c r="G87" i="21"/>
  <c r="G86" i="21"/>
  <c r="G85" i="21"/>
  <c r="G84" i="21"/>
  <c r="G83" i="21"/>
  <c r="G82" i="21"/>
  <c r="G81" i="21"/>
  <c r="G80" i="21"/>
  <c r="G79" i="21"/>
  <c r="G78" i="21"/>
  <c r="G77" i="21"/>
  <c r="G76" i="21"/>
  <c r="G75" i="21"/>
  <c r="G74" i="21"/>
  <c r="G72" i="21"/>
  <c r="G71"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0" i="21"/>
  <c r="G19" i="21"/>
  <c r="G18" i="21"/>
  <c r="G111" i="21" l="1"/>
  <c r="G214" i="21"/>
  <c r="G164" i="21"/>
  <c r="G59" i="21"/>
  <c r="G119" i="20"/>
  <c r="G225" i="21" l="1"/>
  <c r="G228" i="21" s="1"/>
  <c r="G229" i="21" s="1"/>
  <c r="G230" i="21" s="1"/>
  <c r="G221" i="20"/>
  <c r="G220" i="20"/>
  <c r="G219" i="20"/>
  <c r="G218" i="20"/>
  <c r="G217" i="20"/>
  <c r="G216" i="20"/>
  <c r="G215" i="20"/>
  <c r="G212" i="20"/>
  <c r="G211" i="20"/>
  <c r="G210" i="20"/>
  <c r="G209" i="20"/>
  <c r="G208" i="20"/>
  <c r="G207" i="20"/>
  <c r="G206" i="20"/>
  <c r="G205" i="20"/>
  <c r="G204" i="20"/>
  <c r="G203" i="20"/>
  <c r="G202" i="20"/>
  <c r="E201" i="20"/>
  <c r="G201" i="20" s="1"/>
  <c r="G200" i="20"/>
  <c r="G199" i="20"/>
  <c r="G198" i="20"/>
  <c r="G197" i="20"/>
  <c r="G196" i="20"/>
  <c r="G195" i="20"/>
  <c r="G194" i="20"/>
  <c r="G193" i="20"/>
  <c r="G192" i="20"/>
  <c r="G191" i="20"/>
  <c r="G190" i="20"/>
  <c r="G189" i="20"/>
  <c r="G188" i="20"/>
  <c r="G187" i="20"/>
  <c r="G186" i="20"/>
  <c r="G185" i="20"/>
  <c r="G184" i="20"/>
  <c r="G183" i="20"/>
  <c r="G182" i="20"/>
  <c r="G181" i="20"/>
  <c r="G180" i="20"/>
  <c r="G179" i="20"/>
  <c r="G178" i="20"/>
  <c r="G177" i="20"/>
  <c r="G175" i="20"/>
  <c r="G174" i="20"/>
  <c r="G173" i="20"/>
  <c r="G170" i="20"/>
  <c r="G169" i="20"/>
  <c r="G168" i="20"/>
  <c r="G167" i="20"/>
  <c r="G166" i="20"/>
  <c r="G165" i="20"/>
  <c r="G162" i="20"/>
  <c r="G161" i="20"/>
  <c r="G160" i="20"/>
  <c r="G159" i="20"/>
  <c r="G158" i="20"/>
  <c r="G157" i="20"/>
  <c r="G156" i="20"/>
  <c r="G155" i="20"/>
  <c r="G154" i="20"/>
  <c r="G153" i="20"/>
  <c r="G152" i="20"/>
  <c r="E151" i="20"/>
  <c r="G151" i="20" s="1"/>
  <c r="G150" i="20"/>
  <c r="G149" i="20"/>
  <c r="G148" i="20"/>
  <c r="G147" i="20"/>
  <c r="G146" i="20"/>
  <c r="G145" i="20"/>
  <c r="G144" i="20"/>
  <c r="G143" i="20"/>
  <c r="G142" i="20"/>
  <c r="G141" i="20"/>
  <c r="G140" i="20"/>
  <c r="G139" i="20"/>
  <c r="G138" i="20"/>
  <c r="G137" i="20"/>
  <c r="G136" i="20"/>
  <c r="G135" i="20"/>
  <c r="G134" i="20"/>
  <c r="G133" i="20"/>
  <c r="G132" i="20"/>
  <c r="G131" i="20"/>
  <c r="G130" i="20"/>
  <c r="G129" i="20"/>
  <c r="G128" i="20"/>
  <c r="G127" i="20"/>
  <c r="G126" i="20"/>
  <c r="G124" i="20"/>
  <c r="G123" i="20"/>
  <c r="G122" i="20"/>
  <c r="G118" i="20"/>
  <c r="G117" i="20"/>
  <c r="G116" i="20"/>
  <c r="G115" i="20"/>
  <c r="G114" i="20"/>
  <c r="G113" i="20"/>
  <c r="G110" i="20"/>
  <c r="G109" i="20"/>
  <c r="G108" i="20"/>
  <c r="G107" i="20"/>
  <c r="G106" i="20"/>
  <c r="G105" i="20"/>
  <c r="G104" i="20"/>
  <c r="G103" i="20"/>
  <c r="G102" i="20"/>
  <c r="G101" i="20"/>
  <c r="G100" i="20"/>
  <c r="E99" i="20"/>
  <c r="G99" i="20" s="1"/>
  <c r="G98" i="20"/>
  <c r="G97" i="20"/>
  <c r="G96" i="20"/>
  <c r="G95" i="20"/>
  <c r="G94" i="20"/>
  <c r="G93" i="20"/>
  <c r="G92" i="20"/>
  <c r="G91" i="20"/>
  <c r="G90" i="20"/>
  <c r="G89" i="20"/>
  <c r="G88" i="20"/>
  <c r="G87" i="20"/>
  <c r="G86" i="20"/>
  <c r="G85" i="20"/>
  <c r="G84" i="20"/>
  <c r="G83" i="20"/>
  <c r="G82" i="20"/>
  <c r="G81" i="20"/>
  <c r="G80" i="20"/>
  <c r="G79" i="20"/>
  <c r="G78" i="20"/>
  <c r="G77" i="20"/>
  <c r="G76" i="20"/>
  <c r="G75" i="20"/>
  <c r="G74" i="20"/>
  <c r="G72" i="20"/>
  <c r="G71" i="20"/>
  <c r="G70" i="20"/>
  <c r="G67" i="20"/>
  <c r="G66" i="20"/>
  <c r="G65" i="20"/>
  <c r="G64" i="20"/>
  <c r="G63" i="20"/>
  <c r="G62" i="20"/>
  <c r="G61" i="20"/>
  <c r="G58" i="20"/>
  <c r="G57" i="20"/>
  <c r="G56" i="20"/>
  <c r="G55" i="20"/>
  <c r="G54" i="20"/>
  <c r="G53" i="20"/>
  <c r="G52" i="20"/>
  <c r="G51" i="20"/>
  <c r="G50" i="20"/>
  <c r="G49" i="20"/>
  <c r="G48" i="20"/>
  <c r="E47" i="20"/>
  <c r="G47" i="20" s="1"/>
  <c r="G46" i="20"/>
  <c r="G45" i="20"/>
  <c r="G44" i="20"/>
  <c r="G43" i="20"/>
  <c r="G42" i="20"/>
  <c r="G41" i="20"/>
  <c r="G40" i="20"/>
  <c r="G39" i="20"/>
  <c r="G38" i="20"/>
  <c r="G37" i="20"/>
  <c r="G36" i="20"/>
  <c r="G35" i="20"/>
  <c r="G34" i="20"/>
  <c r="G33" i="20"/>
  <c r="G32" i="20"/>
  <c r="G31" i="20"/>
  <c r="G30" i="20"/>
  <c r="G29" i="20"/>
  <c r="G28" i="20"/>
  <c r="G27" i="20"/>
  <c r="G26" i="20"/>
  <c r="G25" i="20"/>
  <c r="G24" i="20"/>
  <c r="G23" i="20"/>
  <c r="G22" i="20"/>
  <c r="G20" i="20"/>
  <c r="G19" i="20"/>
  <c r="G18" i="20"/>
  <c r="G120" i="20" l="1"/>
  <c r="G171" i="20"/>
  <c r="G222" i="20"/>
  <c r="G213" i="20"/>
  <c r="G163" i="20"/>
  <c r="G111" i="20"/>
  <c r="G68" i="20"/>
  <c r="G59" i="20"/>
  <c r="E200" i="19"/>
  <c r="G224" i="20" l="1"/>
  <c r="G227" i="20" s="1"/>
  <c r="G228" i="20" s="1"/>
  <c r="G229" i="20" s="1"/>
  <c r="G225" i="20"/>
  <c r="G220" i="19"/>
  <c r="G219" i="19"/>
  <c r="G218" i="19"/>
  <c r="G217" i="19"/>
  <c r="G216" i="19"/>
  <c r="G215" i="19"/>
  <c r="G214" i="19"/>
  <c r="G211" i="19"/>
  <c r="G210" i="19"/>
  <c r="G209" i="19"/>
  <c r="G208" i="19"/>
  <c r="G207" i="19"/>
  <c r="G206" i="19"/>
  <c r="G205" i="19"/>
  <c r="G204" i="19"/>
  <c r="G203" i="19"/>
  <c r="G202" i="19"/>
  <c r="G201" i="19"/>
  <c r="G200" i="19"/>
  <c r="G199" i="19"/>
  <c r="G198" i="19"/>
  <c r="G197" i="19"/>
  <c r="G196" i="19"/>
  <c r="G195" i="19"/>
  <c r="G194" i="19"/>
  <c r="G193" i="19"/>
  <c r="G192" i="19"/>
  <c r="G191" i="19"/>
  <c r="G190" i="19"/>
  <c r="G189" i="19"/>
  <c r="G188" i="19"/>
  <c r="G187" i="19"/>
  <c r="G186" i="19"/>
  <c r="G185" i="19"/>
  <c r="G184" i="19"/>
  <c r="G183" i="19"/>
  <c r="G182" i="19"/>
  <c r="G181" i="19"/>
  <c r="G180" i="19"/>
  <c r="G179" i="19"/>
  <c r="G178" i="19"/>
  <c r="G177" i="19"/>
  <c r="G176" i="19"/>
  <c r="G174" i="19"/>
  <c r="G173" i="19"/>
  <c r="G172" i="19"/>
  <c r="G169" i="19"/>
  <c r="G168" i="19"/>
  <c r="G167" i="19"/>
  <c r="G166" i="19"/>
  <c r="G165" i="19"/>
  <c r="G164" i="19"/>
  <c r="G161" i="19"/>
  <c r="G160" i="19"/>
  <c r="G159" i="19"/>
  <c r="G158" i="19"/>
  <c r="G157" i="19"/>
  <c r="G156" i="19"/>
  <c r="G155" i="19"/>
  <c r="G154" i="19"/>
  <c r="G153" i="19"/>
  <c r="G152" i="19"/>
  <c r="G151" i="19"/>
  <c r="E150" i="19"/>
  <c r="G150" i="19" s="1"/>
  <c r="G149" i="19"/>
  <c r="G148" i="19"/>
  <c r="G147" i="19"/>
  <c r="G146" i="19"/>
  <c r="G145" i="19"/>
  <c r="G144" i="19"/>
  <c r="G143" i="19"/>
  <c r="G142" i="19"/>
  <c r="G141" i="19"/>
  <c r="G140" i="19"/>
  <c r="G139" i="19"/>
  <c r="G138" i="19"/>
  <c r="G137" i="19"/>
  <c r="G136" i="19"/>
  <c r="G135" i="19"/>
  <c r="G134" i="19"/>
  <c r="G133" i="19"/>
  <c r="G132" i="19"/>
  <c r="G131" i="19"/>
  <c r="G130" i="19"/>
  <c r="G129" i="19"/>
  <c r="G128" i="19"/>
  <c r="G127" i="19"/>
  <c r="G126" i="19"/>
  <c r="G125" i="19"/>
  <c r="G123" i="19"/>
  <c r="G122" i="19"/>
  <c r="G121" i="19"/>
  <c r="G118" i="19"/>
  <c r="G117" i="19"/>
  <c r="G116" i="19"/>
  <c r="G115" i="19"/>
  <c r="G114" i="19"/>
  <c r="G113" i="19"/>
  <c r="G110" i="19"/>
  <c r="G109" i="19"/>
  <c r="G108" i="19"/>
  <c r="G107" i="19"/>
  <c r="G106" i="19"/>
  <c r="G105" i="19"/>
  <c r="G104" i="19"/>
  <c r="G103" i="19"/>
  <c r="G102" i="19"/>
  <c r="G101" i="19"/>
  <c r="G100" i="19"/>
  <c r="E99" i="19"/>
  <c r="G99" i="19" s="1"/>
  <c r="G98" i="19"/>
  <c r="G97" i="19"/>
  <c r="G96" i="19"/>
  <c r="G95" i="19"/>
  <c r="G94" i="19"/>
  <c r="G93" i="19"/>
  <c r="G92" i="19"/>
  <c r="G91" i="19"/>
  <c r="G90" i="19"/>
  <c r="G89" i="19"/>
  <c r="G88" i="19"/>
  <c r="G87" i="19"/>
  <c r="G86" i="19"/>
  <c r="G85" i="19"/>
  <c r="G84" i="19"/>
  <c r="G83" i="19"/>
  <c r="G82" i="19"/>
  <c r="G81" i="19"/>
  <c r="G80" i="19"/>
  <c r="G79" i="19"/>
  <c r="G78" i="19"/>
  <c r="G77" i="19"/>
  <c r="G76" i="19"/>
  <c r="G75" i="19"/>
  <c r="G74" i="19"/>
  <c r="G72" i="19"/>
  <c r="G71" i="19"/>
  <c r="G70" i="19"/>
  <c r="G67" i="19"/>
  <c r="G66" i="19"/>
  <c r="G65" i="19"/>
  <c r="G64" i="19"/>
  <c r="G63" i="19"/>
  <c r="G62" i="19"/>
  <c r="G61" i="19"/>
  <c r="G58" i="19"/>
  <c r="G57" i="19"/>
  <c r="G56" i="19"/>
  <c r="G55" i="19"/>
  <c r="G54" i="19"/>
  <c r="G53" i="19"/>
  <c r="G52" i="19"/>
  <c r="G51" i="19"/>
  <c r="G50" i="19"/>
  <c r="G49" i="19"/>
  <c r="G48" i="19"/>
  <c r="E47" i="19"/>
  <c r="G47" i="19" s="1"/>
  <c r="G46" i="19"/>
  <c r="G45" i="19"/>
  <c r="G44" i="19"/>
  <c r="G43" i="19"/>
  <c r="G42" i="19"/>
  <c r="G41" i="19"/>
  <c r="G40" i="19"/>
  <c r="G39" i="19"/>
  <c r="G38" i="19"/>
  <c r="G37" i="19"/>
  <c r="G36" i="19"/>
  <c r="G35" i="19"/>
  <c r="G34" i="19"/>
  <c r="G33" i="19"/>
  <c r="G32" i="19"/>
  <c r="G31" i="19"/>
  <c r="G30" i="19"/>
  <c r="G29" i="19"/>
  <c r="G28" i="19"/>
  <c r="G27" i="19"/>
  <c r="G26" i="19"/>
  <c r="G25" i="19"/>
  <c r="G24" i="19"/>
  <c r="G23" i="19"/>
  <c r="G22" i="19"/>
  <c r="G20" i="19"/>
  <c r="G19" i="19"/>
  <c r="G18" i="19"/>
  <c r="G221" i="19" l="1"/>
  <c r="G162" i="19"/>
  <c r="G170" i="19"/>
  <c r="G59" i="19"/>
  <c r="G111" i="19"/>
  <c r="G119" i="19"/>
  <c r="G212" i="19"/>
  <c r="G68" i="19"/>
  <c r="G224" i="19" l="1"/>
  <c r="G223" i="19"/>
  <c r="G226" i="19" s="1"/>
  <c r="G83" i="18"/>
  <c r="G227" i="19" l="1"/>
  <c r="G228" i="19" s="1"/>
  <c r="G220" i="18"/>
  <c r="G219" i="18"/>
  <c r="G218" i="18"/>
  <c r="G217" i="18"/>
  <c r="G216" i="18"/>
  <c r="G215" i="18"/>
  <c r="G214"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4" i="18"/>
  <c r="G173" i="18"/>
  <c r="G172" i="18"/>
  <c r="G169" i="18"/>
  <c r="G168" i="18"/>
  <c r="G167" i="18"/>
  <c r="G166" i="18"/>
  <c r="G165" i="18"/>
  <c r="G164" i="18"/>
  <c r="G161" i="18"/>
  <c r="G160" i="18"/>
  <c r="G159" i="18"/>
  <c r="G158" i="18"/>
  <c r="G157" i="18"/>
  <c r="G156" i="18"/>
  <c r="G155" i="18"/>
  <c r="G154" i="18"/>
  <c r="G153" i="18"/>
  <c r="G152" i="18"/>
  <c r="G151" i="18"/>
  <c r="E150" i="18"/>
  <c r="G150" i="18" s="1"/>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125" i="18"/>
  <c r="G123" i="18"/>
  <c r="G122" i="18"/>
  <c r="G121" i="18"/>
  <c r="G118" i="18"/>
  <c r="G117" i="18"/>
  <c r="G116" i="18"/>
  <c r="G115" i="18"/>
  <c r="G114" i="18"/>
  <c r="G113" i="18"/>
  <c r="G110" i="18"/>
  <c r="G109" i="18"/>
  <c r="G108" i="18"/>
  <c r="G107" i="18"/>
  <c r="G106" i="18"/>
  <c r="G105" i="18"/>
  <c r="G104" i="18"/>
  <c r="G103" i="18"/>
  <c r="G102" i="18"/>
  <c r="G101" i="18"/>
  <c r="G100" i="18"/>
  <c r="E99" i="18"/>
  <c r="G99" i="18" s="1"/>
  <c r="G98" i="18"/>
  <c r="G97" i="18"/>
  <c r="G96" i="18"/>
  <c r="G95" i="18"/>
  <c r="G94" i="18"/>
  <c r="G93" i="18"/>
  <c r="G92" i="18"/>
  <c r="G91" i="18"/>
  <c r="G90" i="18"/>
  <c r="G89" i="18"/>
  <c r="G88" i="18"/>
  <c r="G87" i="18"/>
  <c r="G86" i="18"/>
  <c r="G85" i="18"/>
  <c r="G84" i="18"/>
  <c r="G82" i="18"/>
  <c r="G81" i="18"/>
  <c r="G80" i="18"/>
  <c r="G79" i="18"/>
  <c r="G78" i="18"/>
  <c r="G77" i="18"/>
  <c r="G76" i="18"/>
  <c r="G75" i="18"/>
  <c r="G74" i="18"/>
  <c r="G72" i="18"/>
  <c r="G71" i="18"/>
  <c r="G70" i="18"/>
  <c r="G67" i="18"/>
  <c r="G66" i="18"/>
  <c r="G65" i="18"/>
  <c r="G64" i="18"/>
  <c r="G63" i="18"/>
  <c r="G62" i="18"/>
  <c r="G61" i="18"/>
  <c r="G58" i="18"/>
  <c r="G57" i="18"/>
  <c r="G56" i="18"/>
  <c r="G55" i="18"/>
  <c r="G54" i="18"/>
  <c r="G53" i="18"/>
  <c r="G52" i="18"/>
  <c r="G51" i="18"/>
  <c r="G50" i="18"/>
  <c r="G49" i="18"/>
  <c r="G48" i="18"/>
  <c r="E47" i="18"/>
  <c r="G47" i="18" s="1"/>
  <c r="G46" i="18"/>
  <c r="G45" i="18"/>
  <c r="G44" i="18"/>
  <c r="G43" i="18"/>
  <c r="G42" i="18"/>
  <c r="G41" i="18"/>
  <c r="G40" i="18"/>
  <c r="G39" i="18"/>
  <c r="G38" i="18"/>
  <c r="G37" i="18"/>
  <c r="G36" i="18"/>
  <c r="G35" i="18"/>
  <c r="G34" i="18"/>
  <c r="G33" i="18"/>
  <c r="G32" i="18"/>
  <c r="G31" i="18"/>
  <c r="G30" i="18"/>
  <c r="G29" i="18"/>
  <c r="G28" i="18"/>
  <c r="G27" i="18"/>
  <c r="G26" i="18"/>
  <c r="G25" i="18"/>
  <c r="G24" i="18"/>
  <c r="G23" i="18"/>
  <c r="G22" i="18"/>
  <c r="G20" i="18"/>
  <c r="G19" i="18"/>
  <c r="G18" i="18"/>
  <c r="G68" i="18" l="1"/>
  <c r="G170" i="18"/>
  <c r="G212" i="18"/>
  <c r="G162" i="18"/>
  <c r="G119" i="18"/>
  <c r="G221" i="18"/>
  <c r="G59" i="18"/>
  <c r="G111" i="18"/>
  <c r="G223" i="18" l="1"/>
  <c r="G226" i="18" s="1"/>
  <c r="G224" i="18"/>
  <c r="G227" i="18" l="1"/>
  <c r="G228" i="18" s="1"/>
  <c r="G119" i="1"/>
  <c r="G154" i="1" l="1"/>
  <c r="G155" i="1" s="1"/>
  <c r="G108" i="1" l="1"/>
  <c r="G107" i="1"/>
  <c r="G106" i="1"/>
  <c r="G109" i="1" l="1"/>
  <c r="G61" i="1"/>
  <c r="G60" i="1"/>
  <c r="G199" i="1"/>
  <c r="G200" i="1" s="1"/>
  <c r="G62" i="1" l="1"/>
  <c r="G203" i="1" s="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59" i="1"/>
  <c r="G158" i="1"/>
  <c r="G157"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8" i="1"/>
  <c r="G117" i="1"/>
  <c r="G116" i="1"/>
  <c r="G115" i="1"/>
  <c r="G113" i="1"/>
  <c r="G112" i="1"/>
  <c r="G111"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6" i="1"/>
  <c r="G65" i="1"/>
  <c r="G64"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18" i="1"/>
  <c r="M36" i="2"/>
  <c r="M34" i="2"/>
  <c r="M28" i="2"/>
  <c r="M26" i="2"/>
  <c r="M24" i="2"/>
  <c r="K23" i="2"/>
  <c r="M23" i="2" s="1"/>
  <c r="K22" i="2"/>
  <c r="M22" i="2" s="1"/>
  <c r="G58" i="1" l="1"/>
  <c r="G197" i="1"/>
  <c r="G104" i="1"/>
  <c r="G152" i="1"/>
  <c r="M45" i="2"/>
  <c r="G202" i="1" l="1"/>
  <c r="G205" i="1" s="1"/>
  <c r="G206" i="1" s="1"/>
  <c r="G207" i="1" s="1"/>
</calcChain>
</file>

<file path=xl/sharedStrings.xml><?xml version="1.0" encoding="utf-8"?>
<sst xmlns="http://schemas.openxmlformats.org/spreadsheetml/2006/main" count="6990" uniqueCount="462">
  <si>
    <t>Paslaugų pavadinimas</t>
  </si>
  <si>
    <t>Mato vnt.</t>
  </si>
  <si>
    <t>Orientacinės 12 mėnesių paslaugų apimtys</t>
  </si>
  <si>
    <t xml:space="preserve">Maksimalios 12 mėnesių paslaugų apimtys </t>
  </si>
  <si>
    <t>1.</t>
  </si>
  <si>
    <t>Sanitariniai kirtimai, normalus reljefas</t>
  </si>
  <si>
    <r>
      <t>m</t>
    </r>
    <r>
      <rPr>
        <vertAlign val="superscript"/>
        <sz val="12"/>
        <color theme="1"/>
        <rFont val="Times New Roman"/>
        <family val="1"/>
        <charset val="186"/>
      </rPr>
      <t>3</t>
    </r>
  </si>
  <si>
    <t>2.</t>
  </si>
  <si>
    <t>Sanitariniai kirtimai šlaite</t>
  </si>
  <si>
    <t>3.</t>
  </si>
  <si>
    <t>Ugdomieji (jaunuolynų ugdymas, retinimai, einamieji) kirtimai, normalus reljefas</t>
  </si>
  <si>
    <t>4.</t>
  </si>
  <si>
    <t>Ugdomieji (jaunuolynų ugdymas, retinimai, einamieji) kirtimai šlaite</t>
  </si>
  <si>
    <t>5.</t>
  </si>
  <si>
    <t>Kraštovaizdžio formavimo, kiti kirtimai, normalus reljefas</t>
  </si>
  <si>
    <t>6.</t>
  </si>
  <si>
    <t>Kraštovaizdžio formavimo, kiti kirtimai šlaite</t>
  </si>
  <si>
    <t>7.</t>
  </si>
  <si>
    <t>Nelikvidinės medienos kirtimas sanitariniuose, ugdomuosiuose, kraštovaizdžio formavimo, kituose kirtimuose</t>
  </si>
  <si>
    <t>8.</t>
  </si>
  <si>
    <t>Takų ir pakelių tvarkymo kirtimai: trako valymas, šakų, krūmų genėjimas (nelikvidas kraštovaizdžio kirtimuose)</t>
  </si>
  <si>
    <t>9.</t>
  </si>
  <si>
    <t>Medžio nupjovimas panaudojant autobokštelį</t>
  </si>
  <si>
    <t>vnt.</t>
  </si>
  <si>
    <t>10.</t>
  </si>
  <si>
    <t>Medžio genėjimas panaudojant autobokštelį</t>
  </si>
  <si>
    <t>11.</t>
  </si>
  <si>
    <t>Medžio nupjovimas alpinistų pagalba</t>
  </si>
  <si>
    <t>12.</t>
  </si>
  <si>
    <t>Medžio genėjimas alpinistų pagalba</t>
  </si>
  <si>
    <t>13.</t>
  </si>
  <si>
    <t>Šakų, viršūnių ir kitų kirtimo atliekų, pakrovimas ir išvežimas, kur  sukrovimas valksmuose ir prie jų negalimas</t>
  </si>
  <si>
    <r>
      <t>m</t>
    </r>
    <r>
      <rPr>
        <vertAlign val="superscript"/>
        <sz val="10"/>
        <color theme="1"/>
        <rFont val="Times New Roman"/>
        <family val="1"/>
        <charset val="186"/>
      </rPr>
      <t>3</t>
    </r>
  </si>
  <si>
    <t>14.</t>
  </si>
  <si>
    <t>Miško parkų apsauga nuo miško gaisrų 5580 ha plote</t>
  </si>
  <si>
    <t>mėn.</t>
  </si>
  <si>
    <t>15.</t>
  </si>
  <si>
    <t>Miško parkų želdinimas (sodinimas)</t>
  </si>
  <si>
    <t>ha</t>
  </si>
  <si>
    <t>16.</t>
  </si>
  <si>
    <t>Pasodintų miško želdinių priežiūra (papildymas, priežiūra ir apsauga )</t>
  </si>
  <si>
    <t>17.</t>
  </si>
  <si>
    <t>Šiukšlių surinkimas parkuose 79 ha plote, rūšiavimas išvežimas ir  pridavimas į sąvartyną</t>
  </si>
  <si>
    <t>18.</t>
  </si>
  <si>
    <t>Šiukšlių surinkimas kituose miško plotuose, miško pakelėse 3002 ha plote, jų rūšiavimas, išvežimas ir pridavimas į sąvartyną</t>
  </si>
  <si>
    <t>19.</t>
  </si>
  <si>
    <t>Stambiagabaričių (buitinių, statybinių, padangų ir kt.) savavališkų sąvartynų likvidavimas (surinkimas, rūšiavimas išvežimas ir pridavimas į spec. sąvartyną)</t>
  </si>
  <si>
    <t>m³</t>
  </si>
  <si>
    <t>20.</t>
  </si>
  <si>
    <t>Talkų metu surinktų buitinių, statybinių, padangų ir kt. atliekų surinkimas, išvežimas ir pridavimas į sąvartyną</t>
  </si>
  <si>
    <t>21.</t>
  </si>
  <si>
    <t xml:space="preserve">Šiukšliadėžių priežiūra (valymas) </t>
  </si>
  <si>
    <t>22.</t>
  </si>
  <si>
    <t xml:space="preserve">Šiukšliadėžių remontas </t>
  </si>
  <si>
    <t>23.</t>
  </si>
  <si>
    <t xml:space="preserve">Suolų priežiūra (valymas) </t>
  </si>
  <si>
    <t>24.</t>
  </si>
  <si>
    <t xml:space="preserve">Suolų remontas </t>
  </si>
  <si>
    <t>25.</t>
  </si>
  <si>
    <t xml:space="preserve">Žolės šienavimas Pasakų, Lūžių, Spalvotų šaltinių, Markučių parkuose, Panerių memoriale </t>
  </si>
  <si>
    <t>26.</t>
  </si>
  <si>
    <t xml:space="preserve">Žolės šienavimas miško parkuose, miško pakelėse, pamiškėse, aikštėse, palei medynus </t>
  </si>
  <si>
    <t>27.</t>
  </si>
  <si>
    <t xml:space="preserve">Žolės sugrėbimas po šienavimo, pakrovimas, išvežimas ir pridavimas į kompostavimo aikštelę </t>
  </si>
  <si>
    <t>28.</t>
  </si>
  <si>
    <t xml:space="preserve">Laiptų priežiūra ir valymas vasarą        </t>
  </si>
  <si>
    <t>100 m²</t>
  </si>
  <si>
    <t>29.</t>
  </si>
  <si>
    <t>Laiptų priežiūra ir valymas žiemą</t>
  </si>
  <si>
    <t>30.</t>
  </si>
  <si>
    <t xml:space="preserve">Takų su patobulinta danga priežiūra ir valymas vasarą </t>
  </si>
  <si>
    <t>31.</t>
  </si>
  <si>
    <t xml:space="preserve">Takų su patobulinta danga priežiūra ir valymas žiemą </t>
  </si>
  <si>
    <t>32.</t>
  </si>
  <si>
    <t>Medinių konstrukcijų (takų, laiptų) remontas</t>
  </si>
  <si>
    <t>m²</t>
  </si>
  <si>
    <t>33.</t>
  </si>
  <si>
    <t>Betoninių laiptų remontas</t>
  </si>
  <si>
    <t>34.</t>
  </si>
  <si>
    <t>Informacinių stendų priežiūra ir remontas</t>
  </si>
  <si>
    <t>35.</t>
  </si>
  <si>
    <t>Smėliadėžių (smėlio sandėliavimui žiemai) pastatymas, remontas ir priežiūra</t>
  </si>
  <si>
    <t>36.</t>
  </si>
  <si>
    <t xml:space="preserve">Paminklų, granitinių, medinių paviršių      (316,66 m²) valymas ir plovimas </t>
  </si>
  <si>
    <t>37.</t>
  </si>
  <si>
    <t>Laužų sukrovimas (malkų supjovimas, skaldymas, atvežimas, sukrovimas, surišimas, priežiūra)</t>
  </si>
  <si>
    <t>38.</t>
  </si>
  <si>
    <t>Miško keliukų užtvėrimas, įkasant medinius stulpus</t>
  </si>
  <si>
    <t>39.</t>
  </si>
  <si>
    <t>Informacinių ženklų („Neuždek“ ir „Nešiukšlink“) pastatymas</t>
  </si>
  <si>
    <t>Vingio</t>
  </si>
  <si>
    <t>Vienetinių įkainių Nr.</t>
  </si>
  <si>
    <t>Kiekis</t>
  </si>
  <si>
    <t>Vieneto kaina</t>
  </si>
  <si>
    <t>Suma</t>
  </si>
  <si>
    <t>Eil. Nr.</t>
  </si>
  <si>
    <t>VINGIO GIRINKIJA</t>
  </si>
  <si>
    <t>Viso</t>
  </si>
  <si>
    <t>Grįžtama suma:</t>
  </si>
  <si>
    <t>Grįžtama suma viso:</t>
  </si>
  <si>
    <t>VALAKUPIŲ GIRINKIJA</t>
  </si>
  <si>
    <t>PAVILNIŲ GIRINKIJA</t>
  </si>
  <si>
    <t>PANERIŲ GIRINKIJA</t>
  </si>
  <si>
    <t>Forma Nr.2</t>
  </si>
  <si>
    <r>
      <t xml:space="preserve">Užsakovas: </t>
    </r>
    <r>
      <rPr>
        <b/>
        <sz val="12"/>
        <color indexed="8"/>
        <rFont val="Times New Roman"/>
        <family val="1"/>
        <charset val="186"/>
      </rPr>
      <t>Vilniaus miesto savivaldybės administracija</t>
    </r>
  </si>
  <si>
    <t xml:space="preserve">              </t>
  </si>
  <si>
    <t>Pateikiamas kiekvieną mėnesį su sąskaitom</t>
  </si>
  <si>
    <r>
      <t xml:space="preserve">Rangovas    </t>
    </r>
    <r>
      <rPr>
        <b/>
        <sz val="12"/>
        <color indexed="8"/>
        <rFont val="Times New Roman"/>
        <family val="1"/>
        <charset val="186"/>
      </rPr>
      <t>UAB  STEBULĖ</t>
    </r>
  </si>
  <si>
    <t>už padarytus darbus</t>
  </si>
  <si>
    <r>
      <t>Sutartis</t>
    </r>
    <r>
      <rPr>
        <b/>
        <sz val="12"/>
        <color indexed="8"/>
        <rFont val="Times New Roman"/>
        <family val="1"/>
        <charset val="186"/>
      </rPr>
      <t xml:space="preserve"> 2014 02 17 Nr. A64-17/14(3.10.22-UK)</t>
    </r>
  </si>
  <si>
    <t>Vilniaus miesto savivaldybės valdomų valstybinės reikšmės miško parkų priežiūros ir tvarkymo paslaugos</t>
  </si>
  <si>
    <r>
      <t>Objektas</t>
    </r>
    <r>
      <rPr>
        <b/>
        <sz val="12"/>
        <color indexed="8"/>
        <rFont val="Times New Roman"/>
        <family val="1"/>
        <charset val="186"/>
      </rPr>
      <t xml:space="preserve">  Vilniaus miesto teritorija</t>
    </r>
  </si>
  <si>
    <t>PVM mok. kodas LT222115414</t>
  </si>
  <si>
    <t>Objekto pilna sąmatinė vertė ………..............</t>
  </si>
  <si>
    <t>Nuo statybos pradžios atliktų darbų sąmatinė vertė</t>
  </si>
  <si>
    <t>(be šiame akte priimtų darbų vertės)</t>
  </si>
  <si>
    <t>Viso atlikti darbai</t>
  </si>
  <si>
    <t>Viso grįžtama suma</t>
  </si>
  <si>
    <t>PVM 21 proc.</t>
  </si>
  <si>
    <t>IŠ VISO</t>
  </si>
  <si>
    <t>ML - II</t>
  </si>
  <si>
    <t>ktm</t>
  </si>
  <si>
    <t>PP-P-3</t>
  </si>
  <si>
    <t>PJ-PSm-3-6</t>
  </si>
  <si>
    <t>ML - III</t>
  </si>
  <si>
    <t>m3</t>
  </si>
  <si>
    <t>Ugdomieji (jaunuolynų ugdymas, retinimai, einamieji) kirtimai, normalus reljefas                         Pranešimas V17 Nr. 000271, kv. Nr. 58; Pranešimas V17 Nr. 000280, kv. Nr. 13</t>
  </si>
  <si>
    <t>Nelikvidinės medienos kirtimas sanitariniuose, ugdomuosiuose, kraštovaizdžio formavimo, kituose kirtimuose Pranešimas V17 Nr. 000280 kv. Nr. 13; Pranešimas V17 Nr. 000281 kv. Nr. 43; Pranešimas V17 Nr. 000305 kv. Nr. 43;      Leidimas Nr. 000898 kv. Nr. 59</t>
  </si>
  <si>
    <t>Medžio nupjovimas panaudojant autobokštelį Pranešimas V17 Nr. 000305 kv. Nr. 43 (sanitarinis 5 ktm)</t>
  </si>
  <si>
    <t>Sanitariniai kirtimai, normalus reljefas        Pranešimas Nr. V17 Nr. 000304 kv. Nr. 1</t>
  </si>
  <si>
    <t>Kraštovaizdžio formavimo, kiti kirtimai, normalus reljefas                                                     Pranešimas Nr. V19 Nr. 000666 kv. Nr. 20</t>
  </si>
  <si>
    <t>Medžio nupjovimas panaudojant autobokštelį (3,5 ktm)</t>
  </si>
  <si>
    <t>Sanitariniai kirtimai, normalus reljefas (leid. Nr. 000293)</t>
  </si>
  <si>
    <t>Sanitariniai kirtimai šlaite kv. 38 (leid. Nr. 000293)</t>
  </si>
  <si>
    <t>Kraštovaizdžio formavimo, kiti kirtimai šlaite kv. 32 (leid. 000306)</t>
  </si>
  <si>
    <t>Nelikvidinės medienos kirtimas sanitariniuose, ugdomuosiuose, kraštovaizdžio formavimo, kituose kirtimuose (000293 - uos. kl)</t>
  </si>
  <si>
    <t>Takų ir pakelių tvarkymo kirtimai: trako valymas, šakų, krūmų genėjimas (nelikvidas kraštovaizdžio kirtimuose) kv. 28, 32 40 (leid 000293, 000306)</t>
  </si>
  <si>
    <t>Medžio nupjovimas panaudojant autobokštelį kv. 38 (leid. 000293)</t>
  </si>
  <si>
    <t>Pridavė</t>
  </si>
  <si>
    <t>Priėmė</t>
  </si>
  <si>
    <t>143 paliekam kitam mėn.</t>
  </si>
  <si>
    <t xml:space="preserve">Sanitariniai kirtimai, normalus reljefas           Leidimas Nr. 000898 kv. Nr. 53, 59;          Pranešimas V17 Nr. 000281, kv. Nr. 43; Pranešimas V17 Nr. 000305, kv. Nr. 43;   </t>
  </si>
  <si>
    <t>Už 2014 m. vasario mėn. (17-28 d.)</t>
  </si>
  <si>
    <t>Sanitariniai kirtimai, normalus reljefas, kv. Nr. 553, pranešimo Nr. 000278</t>
  </si>
  <si>
    <t xml:space="preserve">Medžio genėjimas panaudojant autobokštelį </t>
  </si>
  <si>
    <t>Medžio nupjovimas panaudojant autobokštelį         (2 m3), kv. 553, pranešimo Nr. 000278</t>
  </si>
  <si>
    <t>AKTAS  Nr. 34</t>
  </si>
  <si>
    <t>Miškų padalinio vadovas</t>
  </si>
  <si>
    <t>Dainius Žilius</t>
  </si>
  <si>
    <t>ML - I</t>
  </si>
  <si>
    <t>PJ-PCVd-6</t>
  </si>
  <si>
    <t xml:space="preserve">Medžio nupjovimas panaudojant autobokštelį </t>
  </si>
  <si>
    <t>9.1</t>
  </si>
  <si>
    <t xml:space="preserve">Medžio nupjovimas panaudojant autobokštelį         </t>
  </si>
  <si>
    <t xml:space="preserve">- sanitarinis kirtimas </t>
  </si>
  <si>
    <t xml:space="preserve">Šakų, viršūnių ir kitų kirtimo atliekų, pakrovimas ir išvežimas, kur  sukrovimas valksmuose ir prie jų negalimas </t>
  </si>
  <si>
    <t>Šiukšlių surinkimas parkuose 79 ha plote, rūšiavimas išvežimas ir  pridavimas į sąvartyną (66,7 x 8 = 533,60)</t>
  </si>
  <si>
    <t>Šiukšlių surinkimas parkuose 79 ha plote, rūšiavimas išvežimas ir  pridavimas į sąvartyną (6,3 x 8 = 50,40)</t>
  </si>
  <si>
    <t>Šiukšlių surinkimas parkuose 79 ha plote, rūšiavimas išvežimas ir  pridavimas į sąvartyną (6 x 8 = 48)</t>
  </si>
  <si>
    <t>Šiukšlių surinkimas kituose miško plotuose, miško pakelėse 3002 ha plote, jų rūšiavimas, išvežimas ir pridavimas į sąvartyną (1257,53)</t>
  </si>
  <si>
    <t>11.1</t>
  </si>
  <si>
    <t xml:space="preserve">Sanitariniai kirtimai šlaite </t>
  </si>
  <si>
    <t xml:space="preserve">Ugdomieji (jaunuolynų ugdymas, retinimai, einamieji) kirtimai šlaite </t>
  </si>
  <si>
    <t>VINGIO GIRININKIJA</t>
  </si>
  <si>
    <t>VALAKUPIŲ GIRININKIJA</t>
  </si>
  <si>
    <t>PAVILNIŲ GIRININKIJA</t>
  </si>
  <si>
    <t>PANERIŲ GIRININKIJA</t>
  </si>
  <si>
    <t>Laužų sukrovimas (malkų supjovimas, skaldymas, atvežimas, sukrovimas, surišimas, priežiūra), 3 ktm</t>
  </si>
  <si>
    <t xml:space="preserve">Miško keliukų užtvėrimas, įkasant medinius stulpus, 0,5 ktm </t>
  </si>
  <si>
    <t>Šiukšlių surinkimas kituose miško plotuose, miško pakelėse 3002 ha plote, jų rūšiavimas, išvežimas ir pridavimas į sąvartyną (1067)</t>
  </si>
  <si>
    <t>Viso €</t>
  </si>
  <si>
    <t>PVM 21 proc. €</t>
  </si>
  <si>
    <t>IŠ VISO €</t>
  </si>
  <si>
    <t>PJ-PSm -3</t>
  </si>
  <si>
    <t>Miško keliukų užtvėrimas, įkasant medinius stulpus, 0,98 ktm</t>
  </si>
  <si>
    <t>PP-E</t>
  </si>
  <si>
    <t>PJ-P-C-Vd-6</t>
  </si>
  <si>
    <t>PJ-P-C-Sm-6</t>
  </si>
  <si>
    <t>PJ-P-Sm-3-6</t>
  </si>
  <si>
    <t>Šiukšlių surinkimas kituose miško plotuose, miško pakelėse 3002 ha plote, jų rūšiavimas, išvežimas ir pridavimas į sąvartyną (1568,17 )</t>
  </si>
  <si>
    <t>Šiukšlių surinkimas kituose miško plotuose, miško pakelėse 3002 ha plote, jų rūšiavimas, išvežimas ir pridavimas į sąvartyną (1580,79)</t>
  </si>
  <si>
    <t>- sanitariniai kirtimai</t>
  </si>
  <si>
    <r>
      <t>Sutartis</t>
    </r>
    <r>
      <rPr>
        <b/>
        <sz val="12"/>
        <color indexed="8"/>
        <rFont val="Times New Roman"/>
        <family val="1"/>
        <charset val="186"/>
      </rPr>
      <t xml:space="preserve"> 2015 06 01 Nr. A64-68/15(3.10.22-AD4)</t>
    </r>
  </si>
  <si>
    <t>47.1</t>
  </si>
  <si>
    <t>85.1</t>
  </si>
  <si>
    <t>87.1</t>
  </si>
  <si>
    <t>123.1</t>
  </si>
  <si>
    <t xml:space="preserve">Už 2015 m. birželio mėn. </t>
  </si>
  <si>
    <t>AKTAS  Nr. 213</t>
  </si>
  <si>
    <t>Sanitariniai kirtimai, normalus reljefas, pranešimai V17 Nr. 000581, 000586, 000593 kv.nr. 13, 37, 58, 13, 32, 40 (8 ktm malkų pagaminta Joninių laužams)</t>
  </si>
  <si>
    <t>Nelikvidinės medienos kirtimas sanitariniuose, ugdomuosiuose, kraštovaizdžio formavimo, kituose kirtimuose, pranešimai V17 Nr. 000581, 000586, 000590, 000593, kv. nr. 11, 13, 32, 51, 40</t>
  </si>
  <si>
    <t>- sanitariniai kirtimai, pranešimas V17 Nr. 000593, 000599,  kv.nr. 2,3,46,13</t>
  </si>
  <si>
    <t>Sanitariniai kirtimai, normalus reljefas, pranešimas V17 Nr. 000583, 000134, 000602, 000145, kv.nr. 4,10,15,27,34,36,49</t>
  </si>
  <si>
    <t>Sanitariniai kirtimai šlaite, pranešimas V17 Nr. 000123, 000563 kv.nr. 18,54,105,109 (kv.nr. 109 - 1,5 ktm palikta šlaite)</t>
  </si>
  <si>
    <t xml:space="preserve">Kraštovaizdžio formavimo, kiti kirtimai, normalus reljefas, pranešimas V17 Nr. 000145, kv.nr. 108                           </t>
  </si>
  <si>
    <t xml:space="preserve">Nelikvidinės medienos kirtimas sanitariniuose, ugdomuosiuose, kraštovaizdžio formavimo, kituose kirtimuose, pranešimai V17 Nr. 000583, 000123, 000134, 000602, 000145 kv.nr. 10,15,18,27,49,36,109,110 </t>
  </si>
  <si>
    <t>- sanitarinis kirtimas</t>
  </si>
  <si>
    <t>49.1</t>
  </si>
  <si>
    <t>Sanitariniai kirtimai, normalus reljefas, pranešimas V27 Nr. 000146, 000129, 000154, kv.nr. 16, 39, 48</t>
  </si>
  <si>
    <t>Sanitariniai kirtimai šlaite, pranešimas V27 Nr. 000133, 000146, 000149, 000129, 000154, kv.nr. 1,2,8,39,42,48 (16 ktm palikta šlaituose)</t>
  </si>
  <si>
    <t xml:space="preserve">Nelikvidinės medienos kirtimas sanitariniuose, ugdomuosiuose, kraštovaizdžio formavimo, kituose kirtimuose, pranešimas V27 Nr. 000133, 000146, 000114, 000129, 000154, kv.nr. 1,2,8,29,39,48 </t>
  </si>
  <si>
    <t xml:space="preserve">Sanitariniai kirtimai, normalus reljefas, pranešimai Nr. 000561 kv.nr. 38 </t>
  </si>
  <si>
    <t>Nelikvidinės medienos kirtimas sanitariniuose, ugdomuosiuose, kraštovaizdžio formavimo, kituose kirtimuose, pranešimai Nr. 000561 kv.nr. 20</t>
  </si>
  <si>
    <t>- sanitarinis kirtimas, pranešimas Nr. 000561 kv.nr  38</t>
  </si>
  <si>
    <t>Šakų, viršūnių ir kitų kirtimo atliekų, pakrovimas ir išvežimas, kur  sukrovimas valksmuose ir prie jų negalimas, pranešimas Nr. V17 Nr. 000561 kv.nr. 20</t>
  </si>
  <si>
    <t>Ugdomieji (jaunuolynų ugdymas, retinimai, einamieji) kirtimai šlaite, pranešimas Nr. 000562, kv.nr. 33</t>
  </si>
  <si>
    <t xml:space="preserve">Už 2015 m. rugpjūčio mėn. </t>
  </si>
  <si>
    <t xml:space="preserve">Sanitariniai kirtimai, normalus reljefas, pranešimai V17 Nr. 000570, 000593, 000604, 000608 kv.nr. 7,3, 13, 25, 40, 42, 31 </t>
  </si>
  <si>
    <t>Ugdomieji (jaunuolynų ugdymas, retinimai, einamieji) kirtimai, normalus reljefas, pranešimai V17 Nr. 000549, 000604, 000611, kv.nr. 52, 47, 38</t>
  </si>
  <si>
    <t>Nelikvidinės medienos kirtimas sanitariniuose, ugdomuosiuose, kraštovaizdžio formavimo, kituose kirtimuose, pranešimai V17 Nr. 000604, 000609, 000611, kv. nr. 42, 47, 11, 38</t>
  </si>
  <si>
    <t>Takų ir pakelių tvarkymo kirtimai: trako valymas, šakų, krūmų genėjimas (nelikvidas kraštovaizdžio kirtimuose), pranešimas V17 Nr. 000570, kv.nr. 7</t>
  </si>
  <si>
    <t>- sanitariniai kirtimai, pranešimas V17 Nr. 000609 kv.nr. 11, 46</t>
  </si>
  <si>
    <t>- sanitariniai kirtimai, pranešimas V17 Nr. 000604, kv.nr. 42</t>
  </si>
  <si>
    <t>Sanitariniai kirtimai, normalus reljefas, pranešimas V17 Nr. 000583, V27 Nr. 000123, 000134, kv.nr. 4, 29, 19, 46, 28</t>
  </si>
  <si>
    <t xml:space="preserve">Sanitariniai kirtimai šlaite, pranešimas V17 Nr. 000610 kv.nr. 48 </t>
  </si>
  <si>
    <t>Ugdomieji (jaunuolynų ugdymas, retinimai, einamieji) kirtimai, normalus reljefas, pranešimas V17 Nr. 000606</t>
  </si>
  <si>
    <t xml:space="preserve">Kraštovaizdžio formavimo, kiti kirtimai, normalus reljefas                     </t>
  </si>
  <si>
    <t xml:space="preserve">Nelikvidinės medienos kirtimas sanitariniuose, ugdomuosiuose, kraštovaizdžio formavimo, kituose kirtimuose, pranešimai V17 Nr. 000606, 000583,  V27 Nr. 000145,  000123, kv.nr. 18,20,35, 4, 46, 108  </t>
  </si>
  <si>
    <t>Sanitariniai kirtimai, normalus reljefas, pranešimas V27 Nr. 000154, kv.nr. 23</t>
  </si>
  <si>
    <t>Sanitariniai kirtimai šlaite, pranešimas V27 Nr. 000133, kv.nr. 47, 20 (palikta šlaite 44 ktm)</t>
  </si>
  <si>
    <t xml:space="preserve">Nelikvidinės medienos kirtimas sanitariniuose, ugdomuosiuose, kraštovaizdžio formavimo, kituose kirtimuose, pranešimas V27 Nr. 000154, kv.nr. 48 </t>
  </si>
  <si>
    <t>Ugdomieji (jaunuolynų ugdymas, retinimai, einamieji) kirtimai šlaite, pranešimas V27 Nr. 000154, kv.nr. 48 (palikta šlaite - 1,5 ktm)</t>
  </si>
  <si>
    <t>Nelikvidinės medienos kirtimas sanitariniuose, ugdomuosiuose, kraštovaizdžio formavimo, kituose kirtimuose, pranešimai Nr. 000562, 000605 kv.nr. 33, 38</t>
  </si>
  <si>
    <t>Šakų, viršūnių ir kitų kirtimo atliekų, pakrovimas ir išvežimas, kur  sukrovimas valksmuose ir prie jų negalimas, pranešimas Nr. V17 Nr. 000605, 000562,  kv.nr. 38, 33</t>
  </si>
  <si>
    <t>AKTAS  Nr. 346</t>
  </si>
  <si>
    <t>Direktoriaus pavaduotoja</t>
  </si>
  <si>
    <t>Vilma Kropa</t>
  </si>
  <si>
    <t xml:space="preserve">Už 2015 m. rugsėjo mėn. </t>
  </si>
  <si>
    <t xml:space="preserve">Sanitariniai kirtimai, normalus reljefas, pranešimai V17 Nr. 000597, 000599, 000586, 000613, 000615, 000619, kv.nr. 13, 23, 57, 32, 16, 37, 19, 21 </t>
  </si>
  <si>
    <t>Ugdomieji (jaunuolynų ugdymas, retinimai, einamieji) kirtimai, normalus reljefas, pranešimai V17 Nr. 000549, 000611, kv.nr. 52,38</t>
  </si>
  <si>
    <t>Kraštovaizdžio formavimo, kiti kirtimai, normalus reljefas, pranešimai V17 Nr. 000576, 000597, kv.nr. 12,2</t>
  </si>
  <si>
    <t>Nelikvidinės medienos kirtimas sanitariniuose, ugdomuosiuose, kraštovaizdžio formavimo, kituose kirtimuose, pranešimai V17 Nr. 000558, 000597, 000599, 000613, 000615, kv. nr. 1, 2, 13, 23, 37, 19</t>
  </si>
  <si>
    <t>- sanitariniai kirtimai, pranešimas V17 Nr. 000598 kv.nr. 13, 48</t>
  </si>
  <si>
    <t>- sanitariniai kirtimai, pranešimas V17 Nr. 000613, kv.nr. 37</t>
  </si>
  <si>
    <t>Sanitariniai kirtimai, normalus reljefas, pranešimas V17 Nr. 000617, 000583, V27 Nr. 000123, 000134, 000198, kv.nr. 6,4,11,26,28,29,46,49,107</t>
  </si>
  <si>
    <t>Ugdomieji (jaunuolynų ugdymas, retinimai, einamieji) kirtimai, normalus reljefas, pranešimas V17 Nr. 000606, kv.nr. 46</t>
  </si>
  <si>
    <t>Ugdomieji (jaunuolynų ugdymas, retinimai, einamieji) kirtimai šlaite, pranešimai V17 Nr. 000550, 000606</t>
  </si>
  <si>
    <t>Takų ir pakelių tvarkymo kirtimai: trako valymas, šakų, krūmų genėjimas (nelikvidas kraštovaizdžio kirtimuose), pranešimas V17 Nr. 000198, kv.nr. 11</t>
  </si>
  <si>
    <t>Nelikvidinės medienos kirtimas sanitariniuose, ugdomuosiuose, kraštovaizdžio formavimo, kituose kirtimuose, pranešimai V17 Nr. 000606, 000617,  V27 Nr. 000134,  000123, kv.nr. 46,28,  49</t>
  </si>
  <si>
    <t>P-J-Esm-6</t>
  </si>
  <si>
    <t>Ugdomieji (jaunuolynų ugdymas, retinimai, einamieji) kirtimai, normalus reljefas, pranešimas Nr. 000605, 000562, kv.nr. 38,33</t>
  </si>
  <si>
    <t>- einamasis kirtimas, pranešimas Nr. 000562, kv.nr. 38</t>
  </si>
  <si>
    <t>PP-B-3</t>
  </si>
  <si>
    <t xml:space="preserve">Nelikvidinės medienos kirtimas sanitariniuose, ugdomuosiuose, kraštovaizdžio formavimo, kituose kirtimuose, pranešimas 000154, 002227, kv.nr. 21, 28, 39, 48 </t>
  </si>
  <si>
    <t>- sanitarinis kirtimas, 000154, kv. nr. 28 (palikta šlaite 1 ktm)</t>
  </si>
  <si>
    <t>Medžio genėjimas panaudojant autobokštelį, 002227, kv.nr. 21</t>
  </si>
  <si>
    <t>- sanitarinis kirtimas, 000107, 002227 (palikta šlaite 5 ktm)</t>
  </si>
  <si>
    <t>Medžio genėjimas alpinistų pagalba, 000107, 44 kv</t>
  </si>
  <si>
    <t>Ugdomieji (jaunuolynų ugdymas, retinimai, einamieji) kirtimai šlaite, pranešimas Nr. 002227, 000154, kv.nr. 48, 28 (palikta šlaite - 3,5 ktm)</t>
  </si>
  <si>
    <t>AKTAS  Nr. 405</t>
  </si>
  <si>
    <t xml:space="preserve">Už 2015 m. spalio mėn. </t>
  </si>
  <si>
    <t>Ugdomieji (jaunuolynų ugdymas, retinimai, einamieji) kirtimai, normalus reljefas, pranešimai V17 Nr. 000560 kv.nr. 16</t>
  </si>
  <si>
    <t>Nelikvidinės medienos kirtimas sanitariniuose, ugdomuosiuose, kraštovaizdžio formavimo, kituose kirtimuose, pranešimai V17 Nr. 000560, 000623, kv. nr. 16,11,50</t>
  </si>
  <si>
    <t>- sanitariniai kirtimai, pranešimas V17 Nr. 000597 kv.nr. 2,3</t>
  </si>
  <si>
    <t>Sanitariniai kirtimai šlaite, pranešimas V27 Nr. 000202, 000209, kv.nr. 38, 106</t>
  </si>
  <si>
    <t xml:space="preserve">Ugdomieji (jaunuolynų ugdymas, retinimai, einamieji) kirtimai, normalus reljefas, pranešimas V27 Nr. 000202, V17 Nr. 000610, kv.nr. 38, 43 </t>
  </si>
  <si>
    <t>Ugdomieji (jaunuolynų ugdymas, retinimai, einamieji) kirtimai šlaite, pranešimai V27 Nr. 000202, V17 Nr. 000550, 000610, kv.nr. 38,43,46</t>
  </si>
  <si>
    <t xml:space="preserve">Kraštovaizdžio formavimo, kiti kirtimai, normalus reljefas, pranešimai V27 Nr. 000202, 000198, kv.nr. 44, 108                     </t>
  </si>
  <si>
    <t>Kraštovaizdžio formavimo, kiti kirtimai šlaite, pranešimas V27 Nr. 000202, kv.nr. 41,42</t>
  </si>
  <si>
    <t>Nelikvidinės medienos kirtimas sanitariniuose, ugdomuosiuose, kraštovaizdžio formavimo, kituose kirtimuose, pranešimai V17 Nr. 000550, 000610, 000617,  V27 Nr. 000202,  000213, 000212, 000198, kv.nr. 6,12,26,38,43,46,52,53,108</t>
  </si>
  <si>
    <t xml:space="preserve">Takų ir pakelių tvarkymo kirtimai: trako valymas, šakų, krūmų genėjimas (nelikvidas kraštovaizdžio kirtimuose) </t>
  </si>
  <si>
    <t>- kiti kirtimai, V27 Nr. 000198, kv.nr. 108</t>
  </si>
  <si>
    <t>PP-E-3</t>
  </si>
  <si>
    <t>P-J-Esm-3</t>
  </si>
  <si>
    <t>Sanitariniai kirtimai, normalus reljefas, pranešimas V27 Nr. 000171, kv.nr. 21, 27</t>
  </si>
  <si>
    <t>Ugdomieji (jaunuolynų ugdymas, retinimai, einamieji) kirtimai, normalus reljefas, pranešimai 002227, V27 Nr. 000154, kv.nr. 21,28</t>
  </si>
  <si>
    <t>Kraštovaizdžio formavimo, kiti kirtimai, normalus reljefas, pranešimas V27 Nr. 000197, kv.nr. 21</t>
  </si>
  <si>
    <t>Nelikvidinės medienos kirtimas sanitariniuose, ugdomuosiuose, kraštovaizdžio formavimo, kituose kirtimuose, pranešimas V27 000197,Kv.nr. 21  (atliktų neaktuotų darbų suma - 318,60 €)</t>
  </si>
  <si>
    <t>Takų ir pakelių tvarkymo kirtimai: trako valymas, šakų, krūmų genėjimas (nelikvidas kraštovaizdžio kirtimuose), pranešimai 002227, V27 00171, 000154, 000197, 000215, kv.nr. 21, 27, 28</t>
  </si>
  <si>
    <t>Sanitariniai kirtimai šlaite, pranešimas V27 Nr. 000197, kv.nr. 20 (2 ktm palikta šlaite)</t>
  </si>
  <si>
    <t>Ugdomieji (jaunuolynų ugdymas, retinimai, einamieji) kirtimai, normalus reljefas, pranešimas Nr. 000562, kv.nr. 33</t>
  </si>
  <si>
    <t>Kraštovaizdžio formavimo, kiti kirtimai, normalus reljefas, pranešimas Nr. 000621, kv.nr. 29</t>
  </si>
  <si>
    <t>- einamasis kirtimas, pranešimas Nr. 000621, kv.nr. 29</t>
  </si>
  <si>
    <t>Šakų, viršūnių ir kitų kirtimo atliekų, pakrovimas ir išvežimas, kur  sukrovimas valksmuose ir prie jų negalimas, pranešimas Nr. V17 Nr. 000621, kv.nr. 29</t>
  </si>
  <si>
    <t xml:space="preserve">Sanitariniai kirtimai, normalus reljefas, pranešimas V17 Nr. 000623 kv.nr. 11,50 </t>
  </si>
  <si>
    <t>Sanitariniai kirtimai, normalus reljefas, pranešimas V17 Nr. 000617 V27 Nr. 000134, 000209, 000213, 000212, 000198, 000123 kv.nr. 6, 15, 12, 19, 20, 26, 38, 46, 52, 54, 106</t>
  </si>
  <si>
    <t>Nelikvidinės medienos kirtimas sanitariniuose, ugdomuosiuose, kraštovaizdžio formavimo, kituose kirtimuose, pranešimai Nr. 000562, 000605, kv.nr. 33, 38, 29</t>
  </si>
  <si>
    <t>Takų ir pakelių tvarkymo kirtimai: trako valymas, šakų, krūmų genėjimas (nelikvidas kraštovaizdžio kirtimuose), pranešimas Nr. 000621, kv.nr. 33</t>
  </si>
  <si>
    <t>AKTAS  Nr. 462</t>
  </si>
  <si>
    <t xml:space="preserve">Už 2015 m. lapkričio mėn. </t>
  </si>
  <si>
    <t>AKTAS  Nr. 519</t>
  </si>
  <si>
    <t>Ugdomieji (jaunuolynų ugdymas, retinimai, einamieji) kirtimai, normalus reljefas, pranešimai V17 Nr. 000560, 000636, kv.nr. 16,55</t>
  </si>
  <si>
    <t>Kraštovaizdžio formavimo, kiti kirtimai, normalus reljefas, pranešimas V17 Nr. 000623, kv.nr. 31</t>
  </si>
  <si>
    <t xml:space="preserve">Sanitariniai kirtimai, normalus reljefas, pranešimai V17 Nr. 000619, V27 Nr. 000225, kv.nr. 11,21,54 </t>
  </si>
  <si>
    <t>Kraštovaizdžio formavimo, kiti kirtimai šlaite, pranešimas V17 Nr. 000627, kv.nr. 37</t>
  </si>
  <si>
    <t>Nelikvidinės medienos kirtimas sanitariniuose, ugdomuosiuose, kraštovaizdžio formavimo, kituose kirtimuose, pranešimai V17 Nr. 000619, 000636, kv. nr. 11, 21, 55</t>
  </si>
  <si>
    <t>PJ-P-Sm -3-6</t>
  </si>
  <si>
    <t>PJ-P-C-Vd-3-6</t>
  </si>
  <si>
    <t>PP-Bt-3</t>
  </si>
  <si>
    <t>Sanitariniai kirtimai, normalus reljefas, pranešimas V27 Nr. 000209, 000212 kv.nr. 46, 106</t>
  </si>
  <si>
    <t>Sanitariniai kirtimai šlaite, pranešimas V27 Nr. 000209, kv.nr. 106</t>
  </si>
  <si>
    <t xml:space="preserve">Ugdomieji (jaunuolynų ugdymas, retinimai, einamieji) kirtimai, normalus reljefas, pranešimas V27 Nr. 000206 </t>
  </si>
  <si>
    <t xml:space="preserve">Ugdomieji (jaunuolynų ugdymas, retinimai, einamieji) kirtimai šlaite, pranešimai V27 Nr. 000206 </t>
  </si>
  <si>
    <t xml:space="preserve">Kraštovaizdžio formavimo, kiti kirtimai, normalus reljefas, pranešimai V27 Nr. 000231                      </t>
  </si>
  <si>
    <t>Takų ir pakelių tvarkymo kirtimai: trako valymas, šakų, krūmų genėjimas (nelikvidas kraštovaizdžio kirtimuose), kv.nr. 102</t>
  </si>
  <si>
    <t>- sanit kirtimai, V27 Nr. 000134, kv.nr. 49</t>
  </si>
  <si>
    <t>Sanitariniai kirtimai šlaite, pranešimas V27 Nr. 000146, 000215, kv.nr. 38,42</t>
  </si>
  <si>
    <t xml:space="preserve">Ugdomieji (jaunuolynų ugdymas, retinimai, einamieji) kirtimai, normalus reljefas, pranešimai V27 Nr. 000226, kv.nr. 21 </t>
  </si>
  <si>
    <t>Takų ir pakelių tvarkymo kirtimai: trako valymas, šakų, krūmų genėjimas (nelikvidas kraštovaizdžio kirtimuose), pranešimai V27 00146, 000226, 000215, kv.nr. 38,21</t>
  </si>
  <si>
    <t>- sanitarinis kirtimas, 002227, V27 Nr. 000133, kv.nr. 20, 8, 2 ktm palikta šlaite</t>
  </si>
  <si>
    <t>Sanitariniai kirtimai šlaite, pranešimai Nr. 000561, 000676, 000622, kv.nr. 19, 37, 12, 14</t>
  </si>
  <si>
    <t>Nelikvidinės medienos kirtimas sanitariniuose, ugdomuosiuose, kraštovaizdžio formavimo, kituose kirtimuose, pranešimai Nr. 000562, 000605, 000632, 000676, 000622, kv.nr. 33, 21,38,19,12,14,37</t>
  </si>
  <si>
    <t>Takų ir pakelių tvarkymo kirtimai: trako valymas, šakų, krūmų genėjimas (nelikvidas kraštovaizdžio kirtimuose), pranešimas Nr. 000561, 000676, 000622, 000562, kv.nr. 19, 12, 14, 38, 33</t>
  </si>
  <si>
    <t>- kraštovaizdžio kirtimas, pranešimas Nr. 000676, kv.nr. 12</t>
  </si>
  <si>
    <t xml:space="preserve">Miško keliukų užtvėrimas, įkasant medinius stulpus, 0,2 ktm </t>
  </si>
  <si>
    <t>- sanitarinis kirtimas, V27 Nr. 000197, 000229, kv.nr. 21, 20</t>
  </si>
  <si>
    <t>Miško keliukų užtvėrimas, įkasant medinius stulpus, 0,68 ktm</t>
  </si>
  <si>
    <t>Ugdomieji (jaunuolynų ugdymas, retinimai, einamieji) kirtimai, normalus reljefas, pranešimas Nr. 000562, 000632, kv.nr. 33, 31</t>
  </si>
  <si>
    <t xml:space="preserve">Už 2015 m. gruodžio mėn. </t>
  </si>
  <si>
    <t xml:space="preserve">Sanitariniai kirtimai, normalus reljefas, pranešimai V17 Nr. 000609, 000611, 000623, 000624, 000639 kv.nr. 41, 12, 50, 32, 18, 45, V27 Nr. 000214, kv.nr. 25 </t>
  </si>
  <si>
    <t>Kraštovaizdžio formavimo, kiti kirtimai, normalus reljefas, pranešimai V17 Nr. 000627, 000641, 000642 kv.nr. 11, 35, 16, 17, 21, 50, 51, 58</t>
  </si>
  <si>
    <t>Nelikvidinės medienos kirtimas sanitariniuose, ugdomuosiuose, kraštovaizdžio formavimo, kituose kirtimuose, pranešimai V17 Nr. 000623, 000627, 000642 kv. nr. 31, 37, 16, 17</t>
  </si>
  <si>
    <t>Takų ir pakelių tvarkymo kirtimai: trako valymas, šakų, krūmų genėjimas (nelikvidas kraštovaizdžio kirtimuose), pranešimas V17 Nr. 000642, kv.nr. 50, 51</t>
  </si>
  <si>
    <t>- sanitariniai kirtimai, pranešimas V17 Nr. 000639, kv.nr. 18</t>
  </si>
  <si>
    <t>Sanitariniai kirtimai, normalus reljefas, pranešimai V27 Nr. 000244, 000212, 000198, 000209, 000134, V17 Nr. 000555, kv.nr. 4, 26, 48, 54, 101, 106, 107, 46</t>
  </si>
  <si>
    <t>Sanitariniai kirtimai šlaite, pranešimai V17 Nr. 000555, V27 Nr. 000202, 000209, kv.nr. 38, 106, 107</t>
  </si>
  <si>
    <t xml:space="preserve">Ugdomieji (jaunuolynų ugdymas, retinimai, einamieji) kirtimai, normalus reljefas, pranešimai V27 Nr. 000230, 000206, 000244, kv.nr. 1, 2, 41, 43 </t>
  </si>
  <si>
    <t xml:space="preserve">Ugdomieji (jaunuolynų ugdymas, retinimai, einamieji) kirtimai šlaite, pranešimai V27 Nr. 000230, kv.nr. 41 </t>
  </si>
  <si>
    <t xml:space="preserve">Kraštovaizdžio formavimo, kiti kirtimai, normalus reljefas, pranešimai V27 Nr. 000230, 000231, kv.nr. 1, 45                      </t>
  </si>
  <si>
    <t>Kraštovaizdžio formavimo, kiti kirtimai šlaite, pranešimas V27 Nr. 000230, kv.nr. 45</t>
  </si>
  <si>
    <t>- einamieji kirtimai, V27 Nr. 000244, kv.nr. 1</t>
  </si>
  <si>
    <t>P-J-PCSt-6</t>
  </si>
  <si>
    <t>Sanitariniai kirtimai, normalus reljefas, pranešimas V27 Nr. 000154, kv.nr. 27</t>
  </si>
  <si>
    <t>Sanitariniai kirtimai šlaite, pranešimas V27 Nr. 000107, 000129, 000215, kv.nr. 6, 23, 49, 50</t>
  </si>
  <si>
    <t xml:space="preserve">Ugdomieji (jaunuolynų ugdymas, retinimai, einamieji) kirtimai, normalus reljefas, pranešimai V27 Nr. 000226, 000154, kv.nr. 14, 28 </t>
  </si>
  <si>
    <t>Ugdomieji (jaunuolynų ugdymas, retinimai, einamieji) kirtimai šlaite, pranešimas V27 Nr. 000154, kv.nr. 48</t>
  </si>
  <si>
    <t>Kraštovaizdžio formavimo, kiti kirtimai, normalus reljefas, pranešimas V27 000238, kv.nr. 21</t>
  </si>
  <si>
    <t>Kraštovaizdžio formavimo, kiti kirtimai šlaite, pranešimas V27 Nr. 000129, 000197, kv.nr. 21, 23</t>
  </si>
  <si>
    <t>82.1</t>
  </si>
  <si>
    <t>Kraštovaizdžio formavimo, kiti kirtimai šlaite, pranešimas V27 Nr. 000229 kv.nr. 7, 49</t>
  </si>
  <si>
    <t xml:space="preserve">Takų ir pakelių tvarkymo kirtimai: trako valymas, šakų, krūmų genėjimas (nelikvidas kraštovaizdžio kirtimuose), pranešimas V27 000154, kv.nr. 48 </t>
  </si>
  <si>
    <t xml:space="preserve">Takų ir pakelių tvarkymo kirtimai: trako valymas, šakų, krūmų genėjimas (nelikvidas kraštovaizdžio kirtimuose), pranešimas V27 000229, kv.nr. 7,49 </t>
  </si>
  <si>
    <t>84.1</t>
  </si>
  <si>
    <t xml:space="preserve"> V27 Nr. 000154, kv.nr. 27 - 3 vnt - 2ktm, V27 Nr. 000238, kv.nr. 21, 3 vnt - 1 ktm</t>
  </si>
  <si>
    <t>Sanitariniai kirtimai, normalus reljefas, pranešimas Nr. 000561, 000676, 000622, 000246, kv.nr. 5, 12, 11, 14, 19, 21, 33, 40</t>
  </si>
  <si>
    <t xml:space="preserve">Ugdomieji (jaunuolynų ugdymas, retinimai, einamieji) kirtimai, normalus reljefas, pranešimas Nr. 000562, kv.nr. 33 </t>
  </si>
  <si>
    <t>Kraštovaizdžio formavimo, kiti kirtimai, normalus reljefas, pranešimas Nr. 000638, kv.nr. 31</t>
  </si>
  <si>
    <t>Nelikvidinės medienos kirtimas sanitariniuose, ugdomuosiuose, kraštovaizdžio formavimo, kituose kirtimuose, pranešimai Nr. 000562, 000605, 000638, 000524, 000241, kv.nr. 33, 31, 23, 39</t>
  </si>
  <si>
    <t>Takų ir pakelių tvarkymo kirtimai: trako valymas, šakų, krūmų genėjimas (nelikvidas kraštovaizdžio kirtimuose), pranešimas Nr. 000638, 000524, 000241, 000246, kv.nr. 31, 23, 39, 5</t>
  </si>
  <si>
    <t>- kraštovaizdžio kirtimas, pranešimas Nr. 000638, kv.nr. 31</t>
  </si>
  <si>
    <t>AKTAS  Nr. 562</t>
  </si>
  <si>
    <t>Šiukšlių surinkimas parkuose, rūšiavimas išvežimas ir  pridavimas į sąvartyną (66,7 x 8 = 533,60)</t>
  </si>
  <si>
    <t>Šiukšlių surinkimas kituose miško plotuose, miško pakelėse, jų rūšiavimas, išvežimas ir pridavimas į sąvartyną (1067)</t>
  </si>
  <si>
    <t>Šiukšlių surinkimas parkuose, rūšiavimas išvežimas ir  pridavimas į sąvartyną (6,3 x 8 = 50,40)</t>
  </si>
  <si>
    <t>Šiukšlių surinkimas kituose miško plotuose, miško pakelėse, jų rūšiavimas, išvežimas ir pridavimas į sąvartyną (1580,79)</t>
  </si>
  <si>
    <t>Šiukšlių surinkimas parkuose, rūšiavimas išvežimas ir  pridavimas į sąvartyną (6 x 8 = 48)</t>
  </si>
  <si>
    <t>Šiukšlių surinkimas kituose miško plotuose, miško pakelėse, jų rūšiavimas, išvežimas ir pridavimas į sąvartyną (1568,17 )</t>
  </si>
  <si>
    <t>Šiukšlių surinkimas parkuose, rūšiavimas išvežimas ir  pridavimas į sąvartyną</t>
  </si>
  <si>
    <t>Šiukšlių surinkimas kituose miško plotuose, miško pakelėse, jų rūšiavimas, išvežimas ir pridavimas į sąvartyną (1257,53)</t>
  </si>
  <si>
    <t xml:space="preserve">Už 2016 m. sausio mėn. </t>
  </si>
  <si>
    <t xml:space="preserve">Sanitariniai kirtimai, normalus reljefas, pranešimai V17 Nr. 000642, V27 Nr. 000297, kv.nr. 17, 11, 15; 2,5 ktm malkų ML 1 pagaminta laužams </t>
  </si>
  <si>
    <t>Kraštovaizdžio formavimo, kiti kirtimai, normalus reljefas, pranešimai V27 Nr. 000264, 000283, kv.nr. 1-3, 17, 58, 13, 43, 53; 4,5 ktm malkų ML II pagaminta laužams</t>
  </si>
  <si>
    <t>Nelikvidinės medienos kirtimas sanitariniuose, ugdomuosiuose, kraštovaizdžio formavimo, kituose kirtimuose, pranešimai V27 Nr. 000264, 000283, 000284 kv. nr. 1-3, 17, 13, 43, 53, 11</t>
  </si>
  <si>
    <t xml:space="preserve">Takų ir pakelių tvarkymo kirtimai: trako valymas, šakų, krūmų genėjimas (nelikvidas kraštovaizdžio kirtimuose), pranešimas V27 Nr. 000264, kv.nr. 58 </t>
  </si>
  <si>
    <t xml:space="preserve">- sanitariniai kirtimai </t>
  </si>
  <si>
    <t xml:space="preserve">Sanitariniai kirtimai, normalus reljefas, pranešimai V27 Nr. 000285, kv.nr. 4, 101, 102 </t>
  </si>
  <si>
    <t xml:space="preserve">Ugdomieji (jaunuolynų ugdymas, retinimai, einamieji) kirtimai, normalus reljefas, pranešimai V27 Nr. 000260, kv.nr. 42,43 </t>
  </si>
  <si>
    <t xml:space="preserve">Ugdomieji (jaunuolynų ugdymas, retinimai, einamieji) kirtimai šlaite, pranešimai V27 Nr. 000260, kv.nr. 42,43 </t>
  </si>
  <si>
    <t xml:space="preserve">Kraštovaizdžio formavimo, kiti kirtimai, normalus reljefas                      </t>
  </si>
  <si>
    <t>- einamieji kirtimai</t>
  </si>
  <si>
    <t>Sanitariniai kirtimai šlaite, pranešimai Nr. 000265, 000295, kv.nr. 16, 28</t>
  </si>
  <si>
    <t xml:space="preserve">Ugdomieji (jaunuolynų ugdymas, retinimai, einamieji) kirtimai, normalus reljefas, pranešimas Nr. 000259, kv.nr. 33 </t>
  </si>
  <si>
    <t xml:space="preserve">Kraštovaizdžio formavimo, kiti kirtimai, normalus reljefas </t>
  </si>
  <si>
    <t>Nelikvidinės medienos kirtimas sanitariniuose, ugdomuosiuose, kraštovaizdžio formavimo, kituose kirtimuose, pranešimai Nr. 000262, 000265, 000295, 000259, kv.nr. 5, 31, 23, 11, 28, 16, 33</t>
  </si>
  <si>
    <t>Sanitariniai kirtimai, normalus reljefas, pranešimas Nr. 000262, 000265, 000295, kv.nr. 11, 23, 31</t>
  </si>
  <si>
    <t>- kraštovaizdžio kirtimas, pranešimas Nr. 000295, 000265, kv.nr. 28, 11</t>
  </si>
  <si>
    <t>AKTAS  Nr. 21</t>
  </si>
  <si>
    <t xml:space="preserve">Už 2016 m. vasario mėn. </t>
  </si>
  <si>
    <t xml:space="preserve">Sanitariniai kirtimai, normalus reljefas, pranešimai V27 Nr. 000297, kv.nr. 17, 18; 13 ktm malkų pagaminta Užgavėnių ir Vasario 16-osios švenčių laužams Verkių, Viršuliškių ir Fabijoniškių seniūnijoms </t>
  </si>
  <si>
    <t xml:space="preserve">Sanitariniai kirtimai šlaite, pranešimas V27 Nr. 000318, kv.nr. 35 </t>
  </si>
  <si>
    <t xml:space="preserve">Kraštovaizdžio formavimo, kiti kirtimai, normalus reljefas, pranešimas V27 Nr. 000317, kv.nr. 36, 43 </t>
  </si>
  <si>
    <t>Kraštovaizdžio formavimo, kiti kirtimai šlaite, pranešimas V27 Nr. 000317, kv.nr. 37, 39</t>
  </si>
  <si>
    <t>Nelikvidinės medienos kirtimas sanitariniuose, ugdomuosiuose, kraštovaizdžio formavimo, kituose kirtimuose, pranešimai V27 Nr. 000264, 000297,  kv. nr. 21,17</t>
  </si>
  <si>
    <t xml:space="preserve">Takų ir pakelių tvarkymo kirtimai: trako valymas, šakų, krūmų genėjimas (nelikvidas kraštovaizdžio kirtimuose), pranešimas V27 Nr. 000317, kv.nr. 36, 43 (talkos) </t>
  </si>
  <si>
    <t>- sanitariniai kirtimai, pranešimas V27 Nr. 000297, kv.nr. 17, 18</t>
  </si>
  <si>
    <t xml:space="preserve">Sanitariniai kirtimai, normalus reljefas, pranešimai V27 Nr. 000285, kv.nr. 4, 24,34 </t>
  </si>
  <si>
    <t xml:space="preserve">Ugdomieji (jaunuolynų ugdymas, retinimai, einamieji) kirtimai, normalus reljefas, pranešimai V27 Nr. 000260, kv.nr. 2,42 </t>
  </si>
  <si>
    <t>Ugdomieji (jaunuolynų ugdymas, retinimai, einamieji) kirtimai šlaite, pranešimai V27 Nr. 000260, kv.nr. 42</t>
  </si>
  <si>
    <t>- einamieji kirtimai, kv.nr. 2</t>
  </si>
  <si>
    <t>Ugdomieji (jaunuolynų ugdymas, retinimai, einamieji) kirtimai, normalus reljefas, pranešimas V27 Nr. 000258, 000296, kv.nr. 40, 21, 4 ktm - laužams</t>
  </si>
  <si>
    <t>Ugdomieji (jaunuolynų ugdymas, retinimai, einamieji) kirtimai šlaite, pranešimai V27 Nr. 000258, 000296, kv.nr. 3, 21</t>
  </si>
  <si>
    <t>Kraštovaizdžio formavimo, kiti kirtimai šlaite, pranešimas V27 Nr. 000258, kv.nr. 21</t>
  </si>
  <si>
    <t>Nelikvidinės medienos kirtimas sanitariniuose, ugdomuosiuose, kraštovaizdžio formavimo, kituose kirtimuose, pranešimai V27 Nr. 000258, 000296, kv.nr. 21</t>
  </si>
  <si>
    <t>Pranešimas V27 Nr. 000296, kv.nr. 3</t>
  </si>
  <si>
    <t>Sanitariniai kirtimai, normalus reljefas, pranešimas Nr. 000262, 000265, 000295, kv.nr. 11, 23, 31, 5, 19</t>
  </si>
  <si>
    <t>Sanitariniai kirtimai šlaite, pranešimai Nr. 000265, 000295, kv.nr. 16, 28, 37, 28</t>
  </si>
  <si>
    <t>- kraštovaizdžio kirtimas, pranešimas Nr. 000295, 000265, kv.nr. 28, 11, 37, 19</t>
  </si>
  <si>
    <t>Nelikvidinės medienos kirtimas sanitariniuose, ugdomuosiuose, kraštovaizdžio formavimo, kituose kirtimuose, pranešimai Nr. 000265, kv.nr. 11, 16</t>
  </si>
  <si>
    <t>AKTAS  Nr. 40</t>
  </si>
  <si>
    <t xml:space="preserve">Už 2016 m. kovo mėn. </t>
  </si>
  <si>
    <t xml:space="preserve">Kraštovaizdžio formavimo, kiti kirtimai, normalus reljefas, pranešimas V27 Nr. 000329, kv.nr. 36                      </t>
  </si>
  <si>
    <t>- sanitariniai kirtimai, kv.nr. 46, 108</t>
  </si>
  <si>
    <t>Sanitariniai kirtimai šlaite, pranešimas V27 Nr. 000339, kv.nr. 24</t>
  </si>
  <si>
    <t>Ugdomieji (jaunuolynų ugdymas, retinimai, einamieji) kirtimai, normalus reljefas, pranešimas V27 Nr. 000296, kv.nr. 20</t>
  </si>
  <si>
    <t xml:space="preserve">Ugdomieji (jaunuolynų ugdymas, retinimai, einamieji) kirtimai šlaite, pranešimai V27 Nr. 000296, kv.nr. 20, 5ktm palikta vietoje </t>
  </si>
  <si>
    <t>Nelikvidinės medienos kirtimas sanitariniuose, ugdomuosiuose, kraštovaizdžio formavimo, kituose kirtimuose, pranešimai V27 Nr. 000307, 000296, 000337, 000339, kv.nr. 21, 50, 20</t>
  </si>
  <si>
    <t>Sanitariniai kirtimai šlaite, pranešimai V27 Nr. 000285, 000329, 000353, kv.nr. 18, 24, 35, 107, palikta šlaite 45,7 ktm)</t>
  </si>
  <si>
    <t>Sanitariniai kirtimai, normalus reljefas, pranešimai V27 Nr. 000285, 000329, 000353, kv.nr. 18, 24, 34, 35, 36, 48, 52, 107, palikta šlaite 12,35 ktm</t>
  </si>
  <si>
    <t>Sanitariniai kirtimai, normalus reljefas, pranešimas Nr. 000349, 000350, 000364, 000323, 000366, kv.nr. 1, 20, 6, 30, 18</t>
  </si>
  <si>
    <t>Sanitariniai kirtimai šlaite, pranešimai Nr. 000235, 000304, 000309, kv.nr. 39, 38, 22</t>
  </si>
  <si>
    <t>Nelikvidinės medienos kirtimas sanitariniuose, ugdomuosiuose, kraštovaizdžio formavimo, kituose kirtimuose, pranešimai Nr. 000349, 000350, 000364, 000323, 000366, kv.nr. 1, 20, 6, 30, 18</t>
  </si>
  <si>
    <t>Takų ir pakelių tvarkymo kirtimai: trako valymas, šakų, krūmų genėjimas (nelikvidas kraštovaizdžio kirtimuose), pranešimas Nr. 000259, kv.nr. 33</t>
  </si>
  <si>
    <t>- kraštovaizdžio kirtimas, pranešimas Nr. 000235, 000304, 000323, kv.nr. 38, 39, 30</t>
  </si>
  <si>
    <t>Šakų, viršūnių ir kitų kirtimo atliekų, pakrovimas ir išvežimas, kur  sukrovimas valksmuose ir prie jų negalimas, pranešimai Nr. 000235, 000304, 000323, kv.nr. 38, 39, 30</t>
  </si>
  <si>
    <t xml:space="preserve">Sanitariniai kirtimai, normalus reljefas, pranešimai V27 Nr. 000306, 000318, 000328, 000337, 000342, kv.nr. 51, 16, 35, 32, 39, 31 </t>
  </si>
  <si>
    <t>Sanitariniai kirtimai šlaite, pranešimas V27 Nr. 000318, kv.nr. 16</t>
  </si>
  <si>
    <t>Ugdomieji (jaunuolynų ugdymas, retinimai, einamieji) kirtimai, normalus reljefas, pranešimas V27 Nr. 000263, kv.nr. 47</t>
  </si>
  <si>
    <t>Kiti miško kirtimai. Pagal UAB "Vilniaus vandenys" užsakymą iškirto UAB "Graderlitas" (vandentiekio apsaugos zona). Pranešimas V27 Nr. 000308, kv.nr. 12,21</t>
  </si>
  <si>
    <t xml:space="preserve">Kraštovaizdžio formavimo, kiti kirtimai, normalus reljefas, pranešimas V27 Nr. 000264, kv.nr. 21,47 </t>
  </si>
  <si>
    <t>Nelikvidinės medienos kirtimas sanitariniuose, ugdomuosiuose, kraštovaizdžio formavimo, kituose kirtimuose, pranešimai V27 Nr. 000263, 000264, 000306, 000318, 000328, 000342, kv. nr. 47, 21, 51, 35, 32, 31</t>
  </si>
  <si>
    <t xml:space="preserve">Takų ir pakelių tvarkymo kirtimai: trako valymas, šakų, krūmų genėjimas (nelikvidas kraštovaizdžio kirtimuose), pranešimas V27 Nr. 000317, 000264, kv.nr. 3, 37, 39 </t>
  </si>
  <si>
    <t>- sanitariniai kirtimai, pranešimas V27 Nr. 000318, 000340, kv.nr. 35, 48</t>
  </si>
  <si>
    <t>AKTAS  Nr. 59</t>
  </si>
  <si>
    <t xml:space="preserve">Už 2016 m. balandžio mėn. </t>
  </si>
  <si>
    <t xml:space="preserve">Sanitariniai kirtimai, normalus reljefas, pranešimai V27 Nr. 000306, 000330, 000340, 000342, 000351, 000386, kv.nr. 52, 13, 22, 42, 48, 58, 59, 21, 46, 18, 19, 35, 42, 43 </t>
  </si>
  <si>
    <t>Sanitariniai kirtimai šlaite, pranešimas V27 Nr. 000351, 000379, kv.nr. 25, 11, 36</t>
  </si>
  <si>
    <t>Nelikvidinės medienos kirtimas sanitariniuose, ugdomuosiuose, kraštovaizdžio formavimo, kituose kirtimuose, pranešimai V27 Nr. 000340, 000342, 000386, kv. nr. 22, 42, 48, 58, 59, 19, 35, 43</t>
  </si>
  <si>
    <t xml:space="preserve">Takų ir pakelių tvarkymo kirtimai: trako valymas, šakų, krūmų genėjimas (nelikvidas kraštovaizdžio kirtimuose), pranešimai V27 Nr. 000306, 000330, kv.nr. 13, 52 </t>
  </si>
  <si>
    <t>- sanitariniai kirtimai, pranešimas V27 Nr. 000340, 000379, kv.nr. 48, 53</t>
  </si>
  <si>
    <t>Sanitariniai kirtimai, normalus reljefas, pranešimai V27 Nr. 000329, 000353, 000371, kv.nr. 49, 3, 52, 9, 11, 46, 106</t>
  </si>
  <si>
    <t>Sanitariniai kirtimai šlaite, pranešimai V27 Nr. 000353, 000371, kv.nr. 18, 108, palikta šlaite 22 ktm)</t>
  </si>
  <si>
    <t xml:space="preserve">- sanitariniai kirtimai, kv.nr. 9, 46 </t>
  </si>
  <si>
    <t>Šakų, viršūnių ir kitų kirtimo atliekų surinkimas ir deginimas</t>
  </si>
  <si>
    <t xml:space="preserve">Miško keliukų užtvėrimas, įkasant medinius stulpus, 1 ktm </t>
  </si>
  <si>
    <t>Sanitariniai kirtimai, normalus reljefas, V29 Nr. 000004, kv.nr. 10, 50</t>
  </si>
  <si>
    <t>Sanitariniai kirtimai šlaite, pranešimas V27 Nr. 000258, kv.nr. 23</t>
  </si>
  <si>
    <t xml:space="preserve">Nelikvidinės medienos kirtimas sanitariniuose, ugdomuosiuose, kraštovaizdžio formavimo, kituose kirtimuose, pranešimai V29 Nr. 000004, kv.nr. 10, 50 </t>
  </si>
  <si>
    <t>V29 Nr. 000004, kv.nr. 50</t>
  </si>
  <si>
    <t xml:space="preserve">Sanitariniai kirtimai, normalus reljefas, pranešimas Nr. 000366, kv.nr. 1, 18 </t>
  </si>
  <si>
    <t>Sanitariniai kirtimai šlaite, pranešimai Nr. 000350, 000366, 000388, kv.nr. 20, 19, 22, 23</t>
  </si>
  <si>
    <t>Nelikvidinės medienos kirtimas sanitariniuose, ugdomuosiuose, kraštovaizdžio formavimo, kituose kirtimuose, pranešimai Nr. 000366, 000350, 000364, 000388, kv.nr. 1, 20, 6, 19, 22, 23</t>
  </si>
  <si>
    <t>-  sanitarinis kirtimas, pranešimas Nr. 000366, kv.nr. 1, 19</t>
  </si>
  <si>
    <t>Šakų, viršūnių ir kitų kirtimo atliekų, pakrovimas ir išvežimas, kur  sukrovimas valksmuose ir prie jų negalimas, pranešimai Nr. 000350, 000366, 000364, 000388, kv.nr. 1, 20, 19, 22, 23, 18</t>
  </si>
  <si>
    <t>AKTAS  Nr. 95</t>
  </si>
  <si>
    <t>AKTAS  Nr. 134</t>
  </si>
  <si>
    <t xml:space="preserve">Už 2016 m. gegužės mėn. </t>
  </si>
  <si>
    <t xml:space="preserve">Sanitariniai kirtimai, normalus reljefas, pranešimai V27 Nr. 000367, 000386, 000394, 000403, kv.nr. 1, 21, 42, 2, 38, 39 (4,5 ktm malkų II kaitrumo grupės pagaminta šventiniams laužams) </t>
  </si>
  <si>
    <t>Sanitariniai kirtimai šlaite, pranešimas V27 Nr. 000342, 000386, kv.nr. 60, 42</t>
  </si>
  <si>
    <t>Nelikvidinės medienos kirtimas sanitariniuose, ugdomuosiuose, kraštovaizdžio formavimo, kituose kirtimuose, pranešimai V27 Nr. 000342, 000367, 000379, 000386, 000403, kv. nr. 60, 1,0 36, 18, 21, 42, 38, 39</t>
  </si>
  <si>
    <t xml:space="preserve">Takų ir pakelių tvarkymo kirtimai: trako valymas, šakų, krūmų genėjimas (nelikvidas kraštovaizdžio kirtimuose), pranešimai V27 Nr. 000367, kv.nr. 5, 6 </t>
  </si>
  <si>
    <t xml:space="preserve">- sanitariniai kirtimai, pranešimas V27 Nr. 000403, kv.nr. 38 </t>
  </si>
  <si>
    <t>- sanitariniai kirtimai V27 Nr. 000330, kv.nr. 13, pagamintos kaladės I kaitrumo grupės, panaudotos renginiui "Šeimos šventė Lazdynuose"</t>
  </si>
  <si>
    <t>Sanitariniai kirtimai, normalus reljefas, pranešimai V27 Nr. 000387, 000402, 000353, kv.nr. 3, 18, 27, 44, 46, 54</t>
  </si>
  <si>
    <t xml:space="preserve">- sanitariniai kirtimai, V 27 000387, kv.nr. 18, V27 000402, kv.nr.. 44) </t>
  </si>
  <si>
    <t>- sanitarinis kirtimas, V27 000387 kv.nr. 27</t>
  </si>
  <si>
    <t>Šiukšlių surinkimas parkuose, rūšiavimas išvežimas ir  pridavimas į sąvartyną (16,1 x 8 = 128,80)</t>
  </si>
  <si>
    <t xml:space="preserve">Miško keliukų užtvėrimas, įkasant medinius stulpus, 1,5 ktm </t>
  </si>
  <si>
    <t>Sanitariniai kirtimai, normalus reljefas, V29 Nr. 000002, kv.nr. 1</t>
  </si>
  <si>
    <t>Sanitariniai kirtimai šlaite, pranešimas V29 Nr. 000004, kv.nr. 44, 50, V29 Nr. 000007 kv.nr. 49 (3 ktm palikta šlaite, 2 ktm - kuoliukai)</t>
  </si>
  <si>
    <t xml:space="preserve">Nelikvidinės medienos kirtimas sanitariniuose, ugdomuosiuose, kraštovaizdžio formavimo, kituose kirtimuose, pranešimai V29 Nr. 000004, kv.nr. 50, V29 Nr. 000007, kv.nr. 49 </t>
  </si>
  <si>
    <t>kiti V29 000002 kv.nr. 48</t>
  </si>
  <si>
    <t>Medžio genėjimas panaudojant autobokštelį, V29 Nr. 000004, kv.nr. 50</t>
  </si>
  <si>
    <t>- sanitarinis kirtimas, V27 Nr. 000258, kv.nr. 23</t>
  </si>
  <si>
    <t xml:space="preserve">Sanitariniai kirtimai, normalus reljefas, pranešimas Nr. 000352, 000364, 000370, kv.nr. 36, 40, 553 </t>
  </si>
  <si>
    <t>Sanitariniai kirtimai šlaite, pranešimai Nr. 000352, 000370, 000388, 000378, kv.nr. 9, 24, 19, 20, 22, 23, 25</t>
  </si>
  <si>
    <t>Nelikvidinės medienos kirtimas sanitariniuose, ugdomuosiuose, kraštovaizdžio formavimo, kituose kirtimuose, pranešimai Nr. 000352, 000370, 000364, 000388, 000378, kv.nr. 36, 40, 533, 20, 19, 9, 24, 22, 23, 25</t>
  </si>
  <si>
    <t>-  sanitarinis kirtimas, pranešimas Nr. 000364, 000370, kv.nr. 40, 553</t>
  </si>
  <si>
    <t>Šakų, viršūnių ir kitų kirtimo atliekų, pakrovimas ir išvežimas, kur  sukrovimas valksmuose ir prie jų negalimas, pranešimai Nr. 000352, 000370, 000364, 000388, 000378, kv.nr. 36, 40, 533, 20, 19, 9, 24, 22, 23, 25</t>
  </si>
  <si>
    <t>Šiukšlių surinkimas parkuose, rūšiavimas išvežimas ir  pridavimas į sąvartyną (2,9 x 8 = 23,2)</t>
  </si>
  <si>
    <t>Šiukšlių surinkimas parkuose, rūšiavimas išvežimas ir  pridavimas į sąvartyną (71,7 x 8 = 573,60; 3,7 x4=14,8)</t>
  </si>
  <si>
    <t>Nelikvidinės medienos kirtimas sanitariniuose, ugdomuosiuose, kraštovaizdžio formavimo, kituose kirtimuose, kv.nr. 41, 42, 46, 54</t>
  </si>
  <si>
    <t>Takų ir pakelių tvarkymo kirtimai: trako valymas, šakų, krūmų genėjimas (nelikvidas kraštovaizdžio kirtimuose), kv.nr. 41, 42, 46, 54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</si>
</sst>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1"/>
      <color theme="1"/>
      <name val="Calibri"/>
      <family val="2"/>
      <charset val="186"/>
      <scheme val="minor"/>
    </font>
    <font>
      <b/>
      <sz val="12"/>
      <color theme="1"/>
      <name val="Times New Roman"/>
      <family val="1"/>
      <charset val="186"/>
    </font>
    <font>
      <sz val="12"/>
      <color theme="1"/>
      <name val="Times New Roman"/>
      <family val="1"/>
      <charset val="186"/>
    </font>
    <font>
      <vertAlign val="superscript"/>
      <sz val="12"/>
      <color theme="1"/>
      <name val="Times New Roman"/>
      <family val="1"/>
      <charset val="186"/>
    </font>
    <font>
      <vertAlign val="superscript"/>
      <sz val="10"/>
      <color theme="1"/>
      <name val="Times New Roman"/>
      <family val="1"/>
      <charset val="186"/>
    </font>
    <font>
      <b/>
      <sz val="11"/>
      <color theme="1"/>
      <name val="Calibri"/>
      <family val="2"/>
      <charset val="186"/>
      <scheme val="minor"/>
    </font>
    <font>
      <sz val="12"/>
      <color indexed="8"/>
      <name val="Times New Roman"/>
      <family val="1"/>
      <charset val="186"/>
    </font>
    <font>
      <sz val="11"/>
      <color indexed="8"/>
      <name val="Times New Roman"/>
      <family val="1"/>
      <charset val="186"/>
    </font>
    <font>
      <b/>
      <sz val="12"/>
      <color indexed="8"/>
      <name val="Times New Roman"/>
      <family val="1"/>
      <charset val="186"/>
    </font>
    <font>
      <b/>
      <sz val="10"/>
      <color indexed="8"/>
      <name val="Times New Roman"/>
      <family val="1"/>
      <charset val="186"/>
    </font>
    <font>
      <b/>
      <sz val="14"/>
      <color indexed="8"/>
      <name val="Times New Roman"/>
      <family val="1"/>
      <charset val="186"/>
    </font>
    <font>
      <b/>
      <sz val="9"/>
      <color theme="1"/>
      <name val="Times New Roman"/>
      <family val="1"/>
      <charset val="186"/>
    </font>
    <font>
      <b/>
      <sz val="11"/>
      <color theme="1"/>
      <name val="Times New Roman"/>
      <family val="1"/>
      <charset val="186"/>
    </font>
    <font>
      <sz val="10"/>
      <color theme="1"/>
      <name val="Times New Roman"/>
      <family val="1"/>
      <charset val="186"/>
    </font>
    <font>
      <sz val="12"/>
      <color theme="1"/>
      <name val="Calibri"/>
      <family val="2"/>
      <charset val="186"/>
      <scheme val="minor"/>
    </font>
    <font>
      <sz val="12"/>
      <name val="Times New Roman"/>
      <family val="1"/>
      <charset val="186"/>
    </font>
    <font>
      <sz val="8"/>
      <color theme="1"/>
      <name val="Times New Roman"/>
      <family val="1"/>
      <charset val="186"/>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8">
    <xf numFmtId="0" fontId="0" fillId="0" borderId="0" xfId="0"/>
    <xf numFmtId="0" fontId="2" fillId="0" borderId="0"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7" xfId="0" applyFont="1" applyFill="1" applyBorder="1" applyAlignment="1">
      <alignment horizontal="right" vertical="center" wrapText="1"/>
    </xf>
    <xf numFmtId="0" fontId="0" fillId="0" borderId="0" xfId="0" applyAlignment="1">
      <alignment horizontal="right"/>
    </xf>
    <xf numFmtId="0" fontId="1" fillId="0" borderId="7" xfId="0" applyFont="1" applyFill="1" applyBorder="1" applyAlignment="1">
      <alignment horizontal="right" vertical="center" wrapText="1"/>
    </xf>
    <xf numFmtId="0" fontId="5" fillId="0" borderId="0" xfId="0" applyFont="1" applyAlignment="1">
      <alignment horizontal="right"/>
    </xf>
    <xf numFmtId="0" fontId="1" fillId="0" borderId="1" xfId="0" applyFont="1" applyFill="1" applyBorder="1" applyAlignment="1">
      <alignment horizontal="right" vertical="center" wrapText="1"/>
    </xf>
    <xf numFmtId="0" fontId="2" fillId="0" borderId="1" xfId="0" applyFont="1" applyFill="1" applyBorder="1" applyAlignment="1">
      <alignment horizontal="right" vertical="center" wrapText="1"/>
    </xf>
    <xf numFmtId="0" fontId="0" fillId="0" borderId="1" xfId="0" applyBorder="1" applyAlignment="1">
      <alignment horizontal="right"/>
    </xf>
    <xf numFmtId="0" fontId="5" fillId="0" borderId="1" xfId="0" applyFont="1" applyBorder="1" applyAlignment="1">
      <alignment horizontal="right"/>
    </xf>
    <xf numFmtId="0" fontId="6" fillId="0" borderId="0" xfId="0" applyFont="1" applyFill="1" applyAlignment="1">
      <alignment horizontal="left" indent="15"/>
    </xf>
    <xf numFmtId="0" fontId="7" fillId="0" borderId="0" xfId="0" applyFont="1" applyFill="1"/>
    <xf numFmtId="0" fontId="7" fillId="0" borderId="0" xfId="0" applyFont="1" applyFill="1" applyAlignment="1">
      <alignment horizontal="right"/>
    </xf>
    <xf numFmtId="0" fontId="6" fillId="0" borderId="0" xfId="0" applyFont="1" applyFill="1"/>
    <xf numFmtId="0" fontId="6" fillId="0" borderId="0" xfId="0" applyFont="1" applyFill="1" applyAlignment="1">
      <alignment horizontal="right"/>
    </xf>
    <xf numFmtId="0" fontId="8" fillId="0" borderId="0" xfId="0" applyFont="1" applyFill="1"/>
    <xf numFmtId="0" fontId="9" fillId="0" borderId="0" xfId="0" applyFont="1" applyAlignment="1">
      <alignment vertical="top"/>
    </xf>
    <xf numFmtId="0" fontId="8" fillId="0" borderId="0" xfId="0" applyFont="1" applyFill="1" applyAlignment="1">
      <alignment horizontal="left" vertical="top" wrapText="1"/>
    </xf>
    <xf numFmtId="0" fontId="8" fillId="0" borderId="0" xfId="0" applyFont="1" applyFill="1" applyAlignment="1">
      <alignment horizontal="right" vertical="top" wrapText="1"/>
    </xf>
    <xf numFmtId="0" fontId="8" fillId="0" borderId="0" xfId="0" applyFont="1" applyFill="1" applyAlignment="1">
      <alignment horizontal="left" indent="15"/>
    </xf>
    <xf numFmtId="0" fontId="5" fillId="0" borderId="1" xfId="0" applyFont="1" applyBorder="1"/>
    <xf numFmtId="2" fontId="2" fillId="0" borderId="1" xfId="0" applyNumberFormat="1" applyFont="1" applyBorder="1" applyAlignment="1">
      <alignment horizontal="center" vertical="center" wrapText="1"/>
    </xf>
    <xf numFmtId="2" fontId="0" fillId="0" borderId="1" xfId="0" applyNumberFormat="1" applyBorder="1"/>
    <xf numFmtId="2" fontId="5" fillId="0" borderId="1" xfId="0" applyNumberFormat="1" applyFont="1" applyBorder="1"/>
    <xf numFmtId="2"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1" xfId="0" applyFill="1" applyBorder="1"/>
    <xf numFmtId="2" fontId="0" fillId="0" borderId="1" xfId="0" applyNumberFormat="1" applyFill="1" applyBorder="1"/>
    <xf numFmtId="0" fontId="0" fillId="0" borderId="1" xfId="0" applyFill="1" applyBorder="1" applyAlignment="1">
      <alignment horizontal="right"/>
    </xf>
    <xf numFmtId="2" fontId="5" fillId="0" borderId="1" xfId="0" applyNumberFormat="1" applyFont="1" applyFill="1" applyBorder="1"/>
    <xf numFmtId="0" fontId="5" fillId="0" borderId="1" xfId="0" applyFont="1" applyFill="1" applyBorder="1" applyAlignment="1">
      <alignment horizontal="right"/>
    </xf>
    <xf numFmtId="0" fontId="5" fillId="0" borderId="0" xfId="0" applyFont="1"/>
    <xf numFmtId="0" fontId="1" fillId="0" borderId="1" xfId="0" applyFont="1" applyFill="1" applyBorder="1" applyAlignment="1">
      <alignment horizontal="center" vertical="center" wrapText="1"/>
    </xf>
    <xf numFmtId="0" fontId="0" fillId="0" borderId="0" xfId="0" applyFill="1"/>
    <xf numFmtId="0" fontId="12" fillId="0" borderId="0" xfId="0" applyFont="1"/>
    <xf numFmtId="49" fontId="13" fillId="0" borderId="1" xfId="0" applyNumberFormat="1" applyFont="1" applyBorder="1" applyAlignment="1">
      <alignment vertical="center" wrapText="1"/>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2" fontId="13" fillId="0" borderId="1" xfId="0" applyNumberFormat="1" applyFont="1" applyFill="1" applyBorder="1" applyAlignment="1">
      <alignment horizontal="center" vertical="center" wrapText="1"/>
    </xf>
    <xf numFmtId="2" fontId="13" fillId="0" borderId="1" xfId="0" applyNumberFormat="1" applyFont="1" applyBorder="1" applyAlignment="1">
      <alignment horizontal="center" vertical="center" wrapText="1"/>
    </xf>
    <xf numFmtId="2" fontId="0" fillId="0" borderId="0" xfId="0" applyNumberFormat="1"/>
    <xf numFmtId="2"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2" fontId="15" fillId="0" borderId="1" xfId="0" applyNumberFormat="1" applyFont="1" applyFill="1" applyBorder="1" applyAlignment="1">
      <alignment horizontal="center" vertical="center" wrapText="1"/>
    </xf>
    <xf numFmtId="0" fontId="14" fillId="0" borderId="1" xfId="0" applyFont="1" applyFill="1" applyBorder="1" applyAlignment="1">
      <alignment horizontal="right"/>
    </xf>
    <xf numFmtId="2" fontId="0" fillId="0" borderId="0" xfId="0" applyNumberFormat="1" applyFill="1"/>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8" fillId="0" borderId="0" xfId="0" applyFont="1" applyFill="1" applyAlignment="1">
      <alignment horizontal="left" vertical="top" wrapText="1"/>
    </xf>
    <xf numFmtId="0" fontId="2" fillId="0" borderId="1" xfId="0" applyFont="1" applyFill="1" applyBorder="1" applyAlignment="1">
      <alignment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8" fillId="0" borderId="0" xfId="0" applyFont="1" applyFill="1" applyAlignment="1">
      <alignment horizontal="left" vertical="top"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8" fillId="0" borderId="0" xfId="0" applyFont="1" applyFill="1" applyAlignment="1">
      <alignment horizontal="left" vertical="top" wrapText="1"/>
    </xf>
    <xf numFmtId="0" fontId="2" fillId="0" borderId="1" xfId="0" applyFont="1" applyFill="1" applyBorder="1" applyAlignment="1">
      <alignment vertical="center" wrapText="1"/>
    </xf>
    <xf numFmtId="0" fontId="16" fillId="0" borderId="1" xfId="0" applyFont="1" applyBorder="1" applyAlignment="1">
      <alignment horizontal="center" vertical="center" wrapText="1"/>
    </xf>
    <xf numFmtId="0" fontId="14" fillId="0" borderId="0" xfId="0" applyFont="1" applyAlignment="1">
      <alignment horizontal="center"/>
    </xf>
    <xf numFmtId="0" fontId="8" fillId="0" borderId="0" xfId="0" applyFont="1" applyFill="1" applyAlignment="1">
      <alignment horizontal="left" vertical="top"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wrapText="1"/>
    </xf>
    <xf numFmtId="0" fontId="6" fillId="0" borderId="0" xfId="0" applyFont="1" applyFill="1" applyAlignment="1">
      <alignment horizontal="left"/>
    </xf>
    <xf numFmtId="0" fontId="8" fillId="0" borderId="0" xfId="0" applyFont="1" applyFill="1" applyAlignment="1">
      <alignment horizontal="left" vertical="top" wrapText="1"/>
    </xf>
    <xf numFmtId="0" fontId="10" fillId="0" borderId="0" xfId="0" applyFont="1" applyFill="1" applyAlignment="1">
      <alignment horizontal="left"/>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2" fontId="2" fillId="0" borderId="2"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1" xfId="0" applyFont="1" applyFill="1" applyBorder="1" applyAlignment="1">
      <alignment vertical="center" wrapText="1"/>
    </xf>
    <xf numFmtId="2" fontId="2" fillId="0" borderId="2"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topLeftCell="A70" workbookViewId="0">
      <selection activeCell="A27" sqref="A27:XFD27"/>
    </sheetView>
  </sheetViews>
  <sheetFormatPr defaultRowHeight="15" x14ac:dyDescent="0.25"/>
  <cols>
    <col min="1" max="1" width="4.28515625" customWidth="1"/>
    <col min="2" max="2" width="45.85546875" customWidth="1"/>
    <col min="3" max="3" width="6.5703125" customWidth="1"/>
    <col min="4" max="4" width="7" customWidth="1"/>
    <col min="5" max="5" width="8.8554687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109</v>
      </c>
      <c r="B6" s="127"/>
      <c r="C6" s="128" t="s">
        <v>110</v>
      </c>
      <c r="D6" s="128"/>
      <c r="E6" s="128"/>
      <c r="F6" s="128"/>
      <c r="G6" s="128"/>
    </row>
    <row r="7" spans="1:7" ht="34.5" customHeight="1" x14ac:dyDescent="0.25">
      <c r="A7" s="20"/>
      <c r="B7" s="17"/>
      <c r="C7" s="128"/>
      <c r="D7" s="128"/>
      <c r="E7" s="128"/>
      <c r="F7" s="128"/>
      <c r="G7" s="128"/>
    </row>
    <row r="8" spans="1:7" ht="15.75" x14ac:dyDescent="0.25">
      <c r="A8" s="19"/>
      <c r="B8" s="17"/>
      <c r="C8" s="21"/>
      <c r="D8" s="21"/>
      <c r="E8" s="22"/>
      <c r="F8" s="21"/>
      <c r="G8" s="21"/>
    </row>
    <row r="9" spans="1:7" ht="18.75" x14ac:dyDescent="0.3">
      <c r="A9" s="129" t="s">
        <v>146</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142</v>
      </c>
      <c r="B12" s="17"/>
      <c r="C12" s="17" t="s">
        <v>114</v>
      </c>
      <c r="D12" s="17"/>
      <c r="E12" s="18"/>
      <c r="F12" s="17"/>
      <c r="G12" s="17"/>
    </row>
    <row r="13" spans="1:7" ht="15.75" x14ac:dyDescent="0.25">
      <c r="A13" s="17"/>
      <c r="B13" s="17"/>
      <c r="C13" s="17" t="s">
        <v>115</v>
      </c>
      <c r="D13" s="17"/>
      <c r="E13" s="18"/>
      <c r="F13" s="17"/>
      <c r="G13" s="17"/>
    </row>
    <row r="14" spans="1:7" ht="62.25" customHeight="1" x14ac:dyDescent="0.25">
      <c r="A14" s="138" t="s">
        <v>95</v>
      </c>
      <c r="B14" s="137" t="s">
        <v>0</v>
      </c>
      <c r="C14" s="140" t="s">
        <v>91</v>
      </c>
      <c r="D14" s="137" t="s">
        <v>1</v>
      </c>
      <c r="E14" s="137" t="s">
        <v>92</v>
      </c>
      <c r="F14" s="137" t="s">
        <v>93</v>
      </c>
      <c r="G14" s="137" t="s">
        <v>94</v>
      </c>
    </row>
    <row r="15" spans="1:7" ht="15.75" customHeight="1" x14ac:dyDescent="0.25">
      <c r="A15" s="139"/>
      <c r="B15" s="137"/>
      <c r="C15" s="141"/>
      <c r="D15" s="137"/>
      <c r="E15" s="137"/>
      <c r="F15" s="137"/>
      <c r="G15" s="137"/>
    </row>
    <row r="16" spans="1:7" ht="15.75" x14ac:dyDescent="0.25">
      <c r="A16" s="2">
        <v>1</v>
      </c>
      <c r="B16" s="2">
        <v>2</v>
      </c>
      <c r="C16" s="2"/>
      <c r="D16" s="2">
        <v>3</v>
      </c>
      <c r="E16" s="2"/>
      <c r="F16" s="2"/>
      <c r="G16" s="2"/>
    </row>
    <row r="17" spans="1:7" ht="15.75" x14ac:dyDescent="0.25">
      <c r="A17" s="38"/>
      <c r="B17" s="130" t="s">
        <v>96</v>
      </c>
      <c r="C17" s="130"/>
      <c r="D17" s="130"/>
      <c r="E17" s="130"/>
      <c r="F17" s="130"/>
      <c r="G17" s="130"/>
    </row>
    <row r="18" spans="1:7" ht="70.5" customHeight="1" x14ac:dyDescent="0.25">
      <c r="A18" s="4">
        <v>1</v>
      </c>
      <c r="B18" s="5" t="s">
        <v>141</v>
      </c>
      <c r="C18" s="4" t="s">
        <v>4</v>
      </c>
      <c r="D18" s="4" t="s">
        <v>6</v>
      </c>
      <c r="E18" s="25">
        <v>42</v>
      </c>
      <c r="F18" s="25">
        <v>26</v>
      </c>
      <c r="G18" s="25">
        <f>E18*F18</f>
        <v>1092</v>
      </c>
    </row>
    <row r="19" spans="1:7" ht="21" customHeight="1" x14ac:dyDescent="0.25">
      <c r="A19" s="4">
        <v>2</v>
      </c>
      <c r="B19" s="5" t="s">
        <v>8</v>
      </c>
      <c r="C19" s="4" t="s">
        <v>7</v>
      </c>
      <c r="D19" s="4" t="s">
        <v>6</v>
      </c>
      <c r="E19" s="4"/>
      <c r="F19" s="25">
        <v>31</v>
      </c>
      <c r="G19" s="25">
        <f t="shared" ref="G19:G57" si="0">E19*F19</f>
        <v>0</v>
      </c>
    </row>
    <row r="20" spans="1:7" ht="65.25" customHeight="1" x14ac:dyDescent="0.25">
      <c r="A20" s="131">
        <v>3</v>
      </c>
      <c r="B20" s="132" t="s">
        <v>126</v>
      </c>
      <c r="C20" s="131" t="s">
        <v>9</v>
      </c>
      <c r="D20" s="131" t="s">
        <v>6</v>
      </c>
      <c r="E20" s="25">
        <v>33</v>
      </c>
      <c r="F20" s="25">
        <v>26</v>
      </c>
      <c r="G20" s="25">
        <f t="shared" si="0"/>
        <v>858</v>
      </c>
    </row>
    <row r="21" spans="1:7" ht="15.75" hidden="1" customHeight="1" x14ac:dyDescent="0.25">
      <c r="A21" s="131"/>
      <c r="B21" s="132"/>
      <c r="C21" s="131"/>
      <c r="D21" s="131"/>
      <c r="E21" s="4"/>
      <c r="F21" s="25"/>
      <c r="G21" s="25">
        <f t="shared" si="0"/>
        <v>0</v>
      </c>
    </row>
    <row r="22" spans="1:7" ht="31.5" x14ac:dyDescent="0.25">
      <c r="A22" s="4">
        <v>4</v>
      </c>
      <c r="B22" s="5" t="s">
        <v>12</v>
      </c>
      <c r="C22" s="4" t="s">
        <v>11</v>
      </c>
      <c r="D22" s="4" t="s">
        <v>6</v>
      </c>
      <c r="E22" s="4"/>
      <c r="F22" s="25">
        <v>31</v>
      </c>
      <c r="G22" s="25">
        <f t="shared" si="0"/>
        <v>0</v>
      </c>
    </row>
    <row r="23" spans="1:7" ht="36" customHeight="1" x14ac:dyDescent="0.25">
      <c r="A23" s="4">
        <v>5</v>
      </c>
      <c r="B23" s="5" t="s">
        <v>14</v>
      </c>
      <c r="C23" s="4" t="s">
        <v>13</v>
      </c>
      <c r="D23" s="4" t="s">
        <v>6</v>
      </c>
      <c r="E23" s="4"/>
      <c r="F23" s="25">
        <v>26</v>
      </c>
      <c r="G23" s="25">
        <f t="shared" si="0"/>
        <v>0</v>
      </c>
    </row>
    <row r="24" spans="1:7" ht="24" customHeight="1" x14ac:dyDescent="0.25">
      <c r="A24" s="4">
        <v>6</v>
      </c>
      <c r="B24" s="5" t="s">
        <v>16</v>
      </c>
      <c r="C24" s="4" t="s">
        <v>15</v>
      </c>
      <c r="D24" s="4" t="s">
        <v>6</v>
      </c>
      <c r="E24" s="29"/>
      <c r="F24" s="25">
        <v>31</v>
      </c>
      <c r="G24" s="25">
        <f t="shared" si="0"/>
        <v>0</v>
      </c>
    </row>
    <row r="25" spans="1:7" ht="96.75" customHeight="1" x14ac:dyDescent="0.25">
      <c r="A25" s="4">
        <v>7</v>
      </c>
      <c r="B25" s="5" t="s">
        <v>127</v>
      </c>
      <c r="C25" s="4" t="s">
        <v>17</v>
      </c>
      <c r="D25" s="4" t="s">
        <v>6</v>
      </c>
      <c r="E25" s="25">
        <v>26</v>
      </c>
      <c r="F25" s="25">
        <v>26</v>
      </c>
      <c r="G25" s="25">
        <f t="shared" si="0"/>
        <v>676</v>
      </c>
    </row>
    <row r="26" spans="1:7" ht="52.5" customHeight="1" x14ac:dyDescent="0.25">
      <c r="A26" s="4">
        <v>8</v>
      </c>
      <c r="B26" s="5" t="s">
        <v>20</v>
      </c>
      <c r="C26" s="4" t="s">
        <v>19</v>
      </c>
      <c r="D26" s="4" t="s">
        <v>6</v>
      </c>
      <c r="E26" s="4"/>
      <c r="F26" s="25">
        <v>24</v>
      </c>
      <c r="G26" s="25">
        <f t="shared" si="0"/>
        <v>0</v>
      </c>
    </row>
    <row r="27" spans="1:7" ht="51" customHeight="1" x14ac:dyDescent="0.25">
      <c r="A27" s="4">
        <v>9</v>
      </c>
      <c r="B27" s="5" t="s">
        <v>128</v>
      </c>
      <c r="C27" s="4" t="s">
        <v>21</v>
      </c>
      <c r="D27" s="4" t="s">
        <v>23</v>
      </c>
      <c r="E27" s="25">
        <v>6</v>
      </c>
      <c r="F27" s="25">
        <v>221</v>
      </c>
      <c r="G27" s="25">
        <f t="shared" si="0"/>
        <v>1326</v>
      </c>
    </row>
    <row r="28" spans="1:7" ht="24.75" customHeight="1" x14ac:dyDescent="0.25">
      <c r="A28" s="4">
        <v>10</v>
      </c>
      <c r="B28" s="5" t="s">
        <v>25</v>
      </c>
      <c r="C28" s="4" t="s">
        <v>24</v>
      </c>
      <c r="D28" s="4" t="s">
        <v>23</v>
      </c>
      <c r="E28" s="4"/>
      <c r="F28" s="25">
        <v>152</v>
      </c>
      <c r="G28" s="25">
        <f t="shared" si="0"/>
        <v>0</v>
      </c>
    </row>
    <row r="29" spans="1:7" ht="24.75" customHeight="1" x14ac:dyDescent="0.25">
      <c r="A29" s="4">
        <v>11</v>
      </c>
      <c r="B29" s="5" t="s">
        <v>27</v>
      </c>
      <c r="C29" s="4" t="s">
        <v>26</v>
      </c>
      <c r="D29" s="4" t="s">
        <v>23</v>
      </c>
      <c r="E29" s="4"/>
      <c r="F29" s="25">
        <v>80</v>
      </c>
      <c r="G29" s="25">
        <f t="shared" si="0"/>
        <v>0</v>
      </c>
    </row>
    <row r="30" spans="1:7" ht="22.5" customHeight="1" x14ac:dyDescent="0.25">
      <c r="A30" s="4">
        <v>12</v>
      </c>
      <c r="B30" s="5" t="s">
        <v>29</v>
      </c>
      <c r="C30" s="4" t="s">
        <v>28</v>
      </c>
      <c r="D30" s="4" t="s">
        <v>23</v>
      </c>
      <c r="E30" s="4"/>
      <c r="F30" s="25">
        <v>50</v>
      </c>
      <c r="G30" s="25">
        <f t="shared" si="0"/>
        <v>0</v>
      </c>
    </row>
    <row r="31" spans="1:7" ht="54.75" customHeight="1" x14ac:dyDescent="0.25">
      <c r="A31" s="4">
        <v>13</v>
      </c>
      <c r="B31" s="5" t="s">
        <v>31</v>
      </c>
      <c r="C31" s="4" t="s">
        <v>30</v>
      </c>
      <c r="D31" s="4" t="s">
        <v>32</v>
      </c>
      <c r="E31" s="25">
        <v>18</v>
      </c>
      <c r="F31" s="25">
        <v>11</v>
      </c>
      <c r="G31" s="25">
        <f t="shared" si="0"/>
        <v>198</v>
      </c>
    </row>
    <row r="32" spans="1:7" ht="28.5" customHeight="1" x14ac:dyDescent="0.25">
      <c r="A32" s="4">
        <v>14</v>
      </c>
      <c r="B32" s="5" t="s">
        <v>34</v>
      </c>
      <c r="C32" s="4" t="s">
        <v>33</v>
      </c>
      <c r="D32" s="4" t="s">
        <v>35</v>
      </c>
      <c r="E32" s="25"/>
      <c r="F32" s="25">
        <v>3000</v>
      </c>
      <c r="G32" s="25">
        <f t="shared" si="0"/>
        <v>0</v>
      </c>
    </row>
    <row r="33" spans="1:7" ht="27.75" customHeight="1" x14ac:dyDescent="0.25">
      <c r="A33" s="4">
        <v>15</v>
      </c>
      <c r="B33" s="5" t="s">
        <v>37</v>
      </c>
      <c r="C33" s="4" t="s">
        <v>36</v>
      </c>
      <c r="D33" s="4" t="s">
        <v>38</v>
      </c>
      <c r="E33" s="25"/>
      <c r="F33" s="25">
        <v>2500</v>
      </c>
      <c r="G33" s="25">
        <f t="shared" si="0"/>
        <v>0</v>
      </c>
    </row>
    <row r="34" spans="1:7" ht="34.5" customHeight="1" x14ac:dyDescent="0.25">
      <c r="A34" s="4">
        <v>16</v>
      </c>
      <c r="B34" s="5" t="s">
        <v>40</v>
      </c>
      <c r="C34" s="4" t="s">
        <v>39</v>
      </c>
      <c r="D34" s="4" t="s">
        <v>38</v>
      </c>
      <c r="E34" s="25"/>
      <c r="F34" s="25">
        <v>2500</v>
      </c>
      <c r="G34" s="25">
        <f t="shared" si="0"/>
        <v>0</v>
      </c>
    </row>
    <row r="35" spans="1:7" ht="36" customHeight="1" x14ac:dyDescent="0.25">
      <c r="A35" s="4">
        <v>17</v>
      </c>
      <c r="B35" s="5" t="s">
        <v>42</v>
      </c>
      <c r="C35" s="4" t="s">
        <v>41</v>
      </c>
      <c r="D35" s="4" t="s">
        <v>38</v>
      </c>
      <c r="E35" s="25">
        <v>66</v>
      </c>
      <c r="F35" s="25">
        <v>10</v>
      </c>
      <c r="G35" s="25">
        <f t="shared" si="0"/>
        <v>660</v>
      </c>
    </row>
    <row r="36" spans="1:7" ht="53.25" customHeight="1" x14ac:dyDescent="0.25">
      <c r="A36" s="4">
        <v>18</v>
      </c>
      <c r="B36" s="5" t="s">
        <v>44</v>
      </c>
      <c r="C36" s="4" t="s">
        <v>43</v>
      </c>
      <c r="D36" s="4" t="s">
        <v>38</v>
      </c>
      <c r="E36" s="25">
        <v>566</v>
      </c>
      <c r="F36" s="25">
        <v>1.3</v>
      </c>
      <c r="G36" s="25">
        <f t="shared" si="0"/>
        <v>735.80000000000007</v>
      </c>
    </row>
    <row r="37" spans="1:7" ht="48.75" customHeight="1" x14ac:dyDescent="0.25">
      <c r="A37" s="4">
        <v>19</v>
      </c>
      <c r="B37" s="5" t="s">
        <v>46</v>
      </c>
      <c r="C37" s="4" t="s">
        <v>45</v>
      </c>
      <c r="D37" s="4" t="s">
        <v>47</v>
      </c>
      <c r="E37" s="28">
        <v>4</v>
      </c>
      <c r="F37" s="25">
        <v>50</v>
      </c>
      <c r="G37" s="25">
        <f t="shared" si="0"/>
        <v>200</v>
      </c>
    </row>
    <row r="38" spans="1:7" ht="46.5" customHeight="1" x14ac:dyDescent="0.25">
      <c r="A38" s="4">
        <v>20</v>
      </c>
      <c r="B38" s="5" t="s">
        <v>49</v>
      </c>
      <c r="C38" s="4" t="s">
        <v>48</v>
      </c>
      <c r="D38" s="4" t="s">
        <v>47</v>
      </c>
      <c r="E38" s="25"/>
      <c r="F38" s="25">
        <v>50</v>
      </c>
      <c r="G38" s="25">
        <f t="shared" si="0"/>
        <v>0</v>
      </c>
    </row>
    <row r="39" spans="1:7" ht="22.5" customHeight="1" x14ac:dyDescent="0.25">
      <c r="A39" s="4">
        <v>21</v>
      </c>
      <c r="B39" s="5" t="s">
        <v>51</v>
      </c>
      <c r="C39" s="4" t="s">
        <v>50</v>
      </c>
      <c r="D39" s="4" t="s">
        <v>23</v>
      </c>
      <c r="E39" s="25">
        <v>54</v>
      </c>
      <c r="F39" s="25">
        <v>0.8</v>
      </c>
      <c r="G39" s="25">
        <f t="shared" si="0"/>
        <v>43.2</v>
      </c>
    </row>
    <row r="40" spans="1:7" ht="22.5" customHeight="1" x14ac:dyDescent="0.25">
      <c r="A40" s="4">
        <v>22</v>
      </c>
      <c r="B40" s="5" t="s">
        <v>53</v>
      </c>
      <c r="C40" s="4" t="s">
        <v>52</v>
      </c>
      <c r="D40" s="4" t="s">
        <v>23</v>
      </c>
      <c r="E40" s="25"/>
      <c r="F40" s="25">
        <v>15</v>
      </c>
      <c r="G40" s="25">
        <f t="shared" si="0"/>
        <v>0</v>
      </c>
    </row>
    <row r="41" spans="1:7" ht="20.25" customHeight="1" x14ac:dyDescent="0.25">
      <c r="A41" s="4">
        <v>23</v>
      </c>
      <c r="B41" s="5" t="s">
        <v>55</v>
      </c>
      <c r="C41" s="4" t="s">
        <v>54</v>
      </c>
      <c r="D41" s="4" t="s">
        <v>23</v>
      </c>
      <c r="E41" s="25">
        <v>80</v>
      </c>
      <c r="F41" s="25">
        <v>0.2</v>
      </c>
      <c r="G41" s="25">
        <f t="shared" si="0"/>
        <v>16</v>
      </c>
    </row>
    <row r="42" spans="1:7" ht="15.75" x14ac:dyDescent="0.25">
      <c r="A42" s="4">
        <v>24</v>
      </c>
      <c r="B42" s="5" t="s">
        <v>57</v>
      </c>
      <c r="C42" s="4" t="s">
        <v>56</v>
      </c>
      <c r="D42" s="4" t="s">
        <v>23</v>
      </c>
      <c r="E42" s="25"/>
      <c r="F42" s="25">
        <v>95</v>
      </c>
      <c r="G42" s="25">
        <f t="shared" si="0"/>
        <v>0</v>
      </c>
    </row>
    <row r="43" spans="1:7" ht="36.75" customHeight="1" x14ac:dyDescent="0.25">
      <c r="A43" s="4">
        <v>25</v>
      </c>
      <c r="B43" s="5" t="s">
        <v>59</v>
      </c>
      <c r="C43" s="4" t="s">
        <v>58</v>
      </c>
      <c r="D43" s="4" t="s">
        <v>38</v>
      </c>
      <c r="E43" s="25"/>
      <c r="F43" s="25">
        <v>100</v>
      </c>
      <c r="G43" s="25">
        <f t="shared" si="0"/>
        <v>0</v>
      </c>
    </row>
    <row r="44" spans="1:7" ht="36.75" customHeight="1" x14ac:dyDescent="0.25">
      <c r="A44" s="4">
        <v>26</v>
      </c>
      <c r="B44" s="5" t="s">
        <v>61</v>
      </c>
      <c r="C44" s="4" t="s">
        <v>60</v>
      </c>
      <c r="D44" s="4" t="s">
        <v>38</v>
      </c>
      <c r="E44" s="25"/>
      <c r="F44" s="25">
        <v>100</v>
      </c>
      <c r="G44" s="25">
        <f t="shared" si="0"/>
        <v>0</v>
      </c>
    </row>
    <row r="45" spans="1:7" ht="36.75" customHeight="1" x14ac:dyDescent="0.25">
      <c r="A45" s="4">
        <v>27</v>
      </c>
      <c r="B45" s="5" t="s">
        <v>63</v>
      </c>
      <c r="C45" s="4" t="s">
        <v>62</v>
      </c>
      <c r="D45" s="4" t="s">
        <v>38</v>
      </c>
      <c r="E45" s="25"/>
      <c r="F45" s="25">
        <v>5.91</v>
      </c>
      <c r="G45" s="25">
        <f t="shared" si="0"/>
        <v>0</v>
      </c>
    </row>
    <row r="46" spans="1:7" ht="21" customHeight="1" x14ac:dyDescent="0.25">
      <c r="A46" s="4">
        <v>28</v>
      </c>
      <c r="B46" s="5" t="s">
        <v>65</v>
      </c>
      <c r="C46" s="4" t="s">
        <v>64</v>
      </c>
      <c r="D46" s="4" t="s">
        <v>66</v>
      </c>
      <c r="E46" s="25"/>
      <c r="F46" s="25">
        <v>3.6</v>
      </c>
      <c r="G46" s="25">
        <f t="shared" si="0"/>
        <v>0</v>
      </c>
    </row>
    <row r="47" spans="1:7" ht="21" customHeight="1" x14ac:dyDescent="0.25">
      <c r="A47" s="4">
        <v>29</v>
      </c>
      <c r="B47" s="5" t="s">
        <v>68</v>
      </c>
      <c r="C47" s="4" t="s">
        <v>67</v>
      </c>
      <c r="D47" s="4" t="s">
        <v>66</v>
      </c>
      <c r="E47" s="25"/>
      <c r="F47" s="25">
        <v>6.79</v>
      </c>
      <c r="G47" s="25">
        <f t="shared" si="0"/>
        <v>0</v>
      </c>
    </row>
    <row r="48" spans="1:7" ht="29.25" customHeight="1" x14ac:dyDescent="0.25">
      <c r="A48" s="4">
        <v>30</v>
      </c>
      <c r="B48" s="5" t="s">
        <v>70</v>
      </c>
      <c r="C48" s="4" t="s">
        <v>69</v>
      </c>
      <c r="D48" s="4" t="s">
        <v>66</v>
      </c>
      <c r="E48" s="25"/>
      <c r="F48" s="25">
        <v>1.1299999999999999</v>
      </c>
      <c r="G48" s="25">
        <f t="shared" si="0"/>
        <v>0</v>
      </c>
    </row>
    <row r="49" spans="1:7" ht="18.75" customHeight="1" x14ac:dyDescent="0.25">
      <c r="A49" s="4">
        <v>31</v>
      </c>
      <c r="B49" s="5" t="s">
        <v>72</v>
      </c>
      <c r="C49" s="4" t="s">
        <v>71</v>
      </c>
      <c r="D49" s="4" t="s">
        <v>66</v>
      </c>
      <c r="E49" s="25">
        <v>60</v>
      </c>
      <c r="F49" s="25">
        <v>2.35</v>
      </c>
      <c r="G49" s="25">
        <f t="shared" si="0"/>
        <v>141</v>
      </c>
    </row>
    <row r="50" spans="1:7" ht="18.75" customHeight="1" x14ac:dyDescent="0.25">
      <c r="A50" s="4">
        <v>32</v>
      </c>
      <c r="B50" s="5" t="s">
        <v>74</v>
      </c>
      <c r="C50" s="4" t="s">
        <v>73</v>
      </c>
      <c r="D50" s="4" t="s">
        <v>75</v>
      </c>
      <c r="E50" s="25"/>
      <c r="F50" s="25">
        <v>115</v>
      </c>
      <c r="G50" s="25">
        <f t="shared" si="0"/>
        <v>0</v>
      </c>
    </row>
    <row r="51" spans="1:7" ht="18.75" customHeight="1" x14ac:dyDescent="0.25">
      <c r="A51" s="4">
        <v>33</v>
      </c>
      <c r="B51" s="5" t="s">
        <v>77</v>
      </c>
      <c r="C51" s="4" t="s">
        <v>76</v>
      </c>
      <c r="D51" s="4" t="s">
        <v>75</v>
      </c>
      <c r="E51" s="25"/>
      <c r="F51" s="25">
        <v>218</v>
      </c>
      <c r="G51" s="25">
        <f t="shared" si="0"/>
        <v>0</v>
      </c>
    </row>
    <row r="52" spans="1:7" ht="18.75" customHeight="1" x14ac:dyDescent="0.25">
      <c r="A52" s="4">
        <v>34</v>
      </c>
      <c r="B52" s="5" t="s">
        <v>79</v>
      </c>
      <c r="C52" s="4" t="s">
        <v>78</v>
      </c>
      <c r="D52" s="4" t="s">
        <v>23</v>
      </c>
      <c r="E52" s="25"/>
      <c r="F52" s="25">
        <v>200</v>
      </c>
      <c r="G52" s="25">
        <f t="shared" si="0"/>
        <v>0</v>
      </c>
    </row>
    <row r="53" spans="1:7" ht="35.25" customHeight="1" x14ac:dyDescent="0.25">
      <c r="A53" s="4">
        <v>35</v>
      </c>
      <c r="B53" s="5" t="s">
        <v>81</v>
      </c>
      <c r="C53" s="4" t="s">
        <v>80</v>
      </c>
      <c r="D53" s="4" t="s">
        <v>23</v>
      </c>
      <c r="E53" s="25"/>
      <c r="F53" s="25">
        <v>168.8</v>
      </c>
      <c r="G53" s="25">
        <f t="shared" si="0"/>
        <v>0</v>
      </c>
    </row>
    <row r="54" spans="1:7" ht="35.25" customHeight="1" x14ac:dyDescent="0.25">
      <c r="A54" s="4">
        <v>36</v>
      </c>
      <c r="B54" s="5" t="s">
        <v>83</v>
      </c>
      <c r="C54" s="4" t="s">
        <v>82</v>
      </c>
      <c r="D54" s="4" t="s">
        <v>75</v>
      </c>
      <c r="E54" s="25"/>
      <c r="F54" s="25">
        <v>0.08</v>
      </c>
      <c r="G54" s="25">
        <f t="shared" si="0"/>
        <v>0</v>
      </c>
    </row>
    <row r="55" spans="1:7" ht="35.25" customHeight="1" x14ac:dyDescent="0.25">
      <c r="A55" s="4">
        <v>37</v>
      </c>
      <c r="B55" s="5" t="s">
        <v>85</v>
      </c>
      <c r="C55" s="4" t="s">
        <v>84</v>
      </c>
      <c r="D55" s="4" t="s">
        <v>47</v>
      </c>
      <c r="E55" s="25">
        <v>3</v>
      </c>
      <c r="F55" s="25">
        <v>0</v>
      </c>
      <c r="G55" s="25">
        <f t="shared" si="0"/>
        <v>0</v>
      </c>
    </row>
    <row r="56" spans="1:7" ht="23.25" customHeight="1" x14ac:dyDescent="0.25">
      <c r="A56" s="4">
        <v>38</v>
      </c>
      <c r="B56" s="5" t="s">
        <v>87</v>
      </c>
      <c r="C56" s="4" t="s">
        <v>86</v>
      </c>
      <c r="D56" s="4" t="s">
        <v>23</v>
      </c>
      <c r="E56" s="25"/>
      <c r="F56" s="25">
        <v>35</v>
      </c>
      <c r="G56" s="25">
        <f t="shared" si="0"/>
        <v>0</v>
      </c>
    </row>
    <row r="57" spans="1:7" ht="33.75" customHeight="1" x14ac:dyDescent="0.25">
      <c r="A57" s="4">
        <v>39</v>
      </c>
      <c r="B57" s="5" t="s">
        <v>89</v>
      </c>
      <c r="C57" s="4" t="s">
        <v>88</v>
      </c>
      <c r="D57" s="4" t="s">
        <v>23</v>
      </c>
      <c r="E57" s="4"/>
      <c r="F57" s="25">
        <v>40</v>
      </c>
      <c r="G57" s="25">
        <f t="shared" si="0"/>
        <v>0</v>
      </c>
    </row>
    <row r="58" spans="1:7" ht="15.75" x14ac:dyDescent="0.25">
      <c r="A58" s="32"/>
      <c r="B58" s="10" t="s">
        <v>97</v>
      </c>
      <c r="C58" s="10"/>
      <c r="D58" s="32"/>
      <c r="E58" s="32"/>
      <c r="F58" s="32"/>
      <c r="G58" s="35">
        <f>SUM(G18:G57)</f>
        <v>5946</v>
      </c>
    </row>
    <row r="59" spans="1:7" ht="15.75" x14ac:dyDescent="0.25">
      <c r="A59" s="32"/>
      <c r="B59" s="11" t="s">
        <v>98</v>
      </c>
      <c r="C59" s="11"/>
      <c r="D59" s="32"/>
      <c r="E59" s="32"/>
      <c r="F59" s="32"/>
      <c r="G59" s="32"/>
    </row>
    <row r="60" spans="1:7" ht="15.75" x14ac:dyDescent="0.25">
      <c r="A60" s="32">
        <v>40</v>
      </c>
      <c r="B60" s="11" t="s">
        <v>120</v>
      </c>
      <c r="C60" s="11"/>
      <c r="D60" s="32" t="s">
        <v>125</v>
      </c>
      <c r="E60" s="33">
        <v>35</v>
      </c>
      <c r="F60" s="33">
        <v>63</v>
      </c>
      <c r="G60" s="33">
        <f>E60*F60</f>
        <v>2205</v>
      </c>
    </row>
    <row r="61" spans="1:7" ht="15.75" x14ac:dyDescent="0.25">
      <c r="A61" s="32">
        <v>41</v>
      </c>
      <c r="B61" s="11" t="s">
        <v>124</v>
      </c>
      <c r="C61" s="11"/>
      <c r="D61" s="32" t="s">
        <v>125</v>
      </c>
      <c r="E61" s="33">
        <v>42</v>
      </c>
      <c r="F61" s="33">
        <v>54</v>
      </c>
      <c r="G61" s="33">
        <f>E61*F61</f>
        <v>2268</v>
      </c>
    </row>
    <row r="62" spans="1:7" x14ac:dyDescent="0.25">
      <c r="A62" s="3"/>
      <c r="B62" s="13" t="s">
        <v>99</v>
      </c>
      <c r="C62" s="13"/>
      <c r="D62" s="3"/>
      <c r="E62" s="3"/>
      <c r="F62" s="3"/>
      <c r="G62" s="27">
        <f>SUM(G60:G61)</f>
        <v>4473</v>
      </c>
    </row>
    <row r="63" spans="1:7" ht="15.75" x14ac:dyDescent="0.25">
      <c r="A63" s="2"/>
      <c r="B63" s="130" t="s">
        <v>100</v>
      </c>
      <c r="C63" s="130"/>
      <c r="D63" s="130"/>
      <c r="E63" s="130"/>
      <c r="F63" s="130"/>
      <c r="G63" s="130"/>
    </row>
    <row r="64" spans="1:7" ht="31.5" x14ac:dyDescent="0.25">
      <c r="A64" s="4">
        <v>42</v>
      </c>
      <c r="B64" s="5" t="s">
        <v>129</v>
      </c>
      <c r="C64" s="4" t="s">
        <v>4</v>
      </c>
      <c r="D64" s="4" t="s">
        <v>6</v>
      </c>
      <c r="E64" s="25">
        <v>3</v>
      </c>
      <c r="F64" s="25">
        <v>26</v>
      </c>
      <c r="G64" s="25">
        <f>E64*F64</f>
        <v>78</v>
      </c>
    </row>
    <row r="65" spans="1:7" ht="18.75" x14ac:dyDescent="0.25">
      <c r="A65" s="4">
        <v>43</v>
      </c>
      <c r="B65" s="5" t="s">
        <v>8</v>
      </c>
      <c r="C65" s="4" t="s">
        <v>7</v>
      </c>
      <c r="D65" s="4" t="s">
        <v>6</v>
      </c>
      <c r="E65" s="4"/>
      <c r="F65" s="25">
        <v>31</v>
      </c>
      <c r="G65" s="25">
        <f t="shared" ref="G65:G103" si="1">E65*F65</f>
        <v>0</v>
      </c>
    </row>
    <row r="66" spans="1:7" ht="15.75" customHeight="1" x14ac:dyDescent="0.25">
      <c r="A66" s="131">
        <v>44</v>
      </c>
      <c r="B66" s="132" t="s">
        <v>10</v>
      </c>
      <c r="C66" s="131" t="s">
        <v>9</v>
      </c>
      <c r="D66" s="131" t="s">
        <v>6</v>
      </c>
      <c r="E66" s="133"/>
      <c r="F66" s="135">
        <v>26</v>
      </c>
      <c r="G66" s="135">
        <f t="shared" si="1"/>
        <v>0</v>
      </c>
    </row>
    <row r="67" spans="1:7" ht="15.75" customHeight="1" x14ac:dyDescent="0.25">
      <c r="A67" s="131"/>
      <c r="B67" s="132"/>
      <c r="C67" s="131"/>
      <c r="D67" s="131"/>
      <c r="E67" s="134"/>
      <c r="F67" s="136"/>
      <c r="G67" s="136"/>
    </row>
    <row r="68" spans="1:7" ht="31.5" x14ac:dyDescent="0.25">
      <c r="A68" s="4">
        <v>45</v>
      </c>
      <c r="B68" s="5" t="s">
        <v>12</v>
      </c>
      <c r="C68" s="4" t="s">
        <v>11</v>
      </c>
      <c r="D68" s="4" t="s">
        <v>6</v>
      </c>
      <c r="E68" s="4"/>
      <c r="F68" s="25">
        <v>31</v>
      </c>
      <c r="G68" s="25">
        <f t="shared" si="1"/>
        <v>0</v>
      </c>
    </row>
    <row r="69" spans="1:7" ht="47.25" x14ac:dyDescent="0.25">
      <c r="A69" s="4">
        <v>46</v>
      </c>
      <c r="B69" s="5" t="s">
        <v>130</v>
      </c>
      <c r="C69" s="4" t="s">
        <v>13</v>
      </c>
      <c r="D69" s="4" t="s">
        <v>6</v>
      </c>
      <c r="E69" s="25">
        <v>66.3</v>
      </c>
      <c r="F69" s="25">
        <v>26</v>
      </c>
      <c r="G69" s="25">
        <f t="shared" si="1"/>
        <v>1723.8</v>
      </c>
    </row>
    <row r="70" spans="1:7" ht="18.75" x14ac:dyDescent="0.25">
      <c r="A70" s="4">
        <v>47</v>
      </c>
      <c r="B70" s="5" t="s">
        <v>16</v>
      </c>
      <c r="C70" s="4" t="s">
        <v>15</v>
      </c>
      <c r="D70" s="4" t="s">
        <v>6</v>
      </c>
      <c r="E70" s="4"/>
      <c r="F70" s="25">
        <v>31</v>
      </c>
      <c r="G70" s="25">
        <f t="shared" si="1"/>
        <v>0</v>
      </c>
    </row>
    <row r="71" spans="1:7" ht="47.25" x14ac:dyDescent="0.25">
      <c r="A71" s="4">
        <v>48</v>
      </c>
      <c r="B71" s="5" t="s">
        <v>18</v>
      </c>
      <c r="C71" s="4" t="s">
        <v>17</v>
      </c>
      <c r="D71" s="4" t="s">
        <v>6</v>
      </c>
      <c r="E71" s="4"/>
      <c r="F71" s="25">
        <v>26</v>
      </c>
      <c r="G71" s="25">
        <f t="shared" si="1"/>
        <v>0</v>
      </c>
    </row>
    <row r="72" spans="1:7" ht="47.25" x14ac:dyDescent="0.25">
      <c r="A72" s="4">
        <v>49</v>
      </c>
      <c r="B72" s="5" t="s">
        <v>20</v>
      </c>
      <c r="C72" s="4" t="s">
        <v>19</v>
      </c>
      <c r="D72" s="4" t="s">
        <v>6</v>
      </c>
      <c r="E72" s="25">
        <v>9</v>
      </c>
      <c r="F72" s="25">
        <v>24</v>
      </c>
      <c r="G72" s="25">
        <f t="shared" si="1"/>
        <v>216</v>
      </c>
    </row>
    <row r="73" spans="1:7" ht="31.5" x14ac:dyDescent="0.25">
      <c r="A73" s="4">
        <v>50</v>
      </c>
      <c r="B73" s="5" t="s">
        <v>131</v>
      </c>
      <c r="C73" s="4" t="s">
        <v>21</v>
      </c>
      <c r="D73" s="4" t="s">
        <v>23</v>
      </c>
      <c r="E73" s="25">
        <v>8</v>
      </c>
      <c r="F73" s="25">
        <v>221</v>
      </c>
      <c r="G73" s="25">
        <f t="shared" si="1"/>
        <v>1768</v>
      </c>
    </row>
    <row r="74" spans="1:7" ht="15.75" x14ac:dyDescent="0.25">
      <c r="A74" s="4">
        <v>51</v>
      </c>
      <c r="B74" s="5" t="s">
        <v>25</v>
      </c>
      <c r="C74" s="4" t="s">
        <v>24</v>
      </c>
      <c r="D74" s="4" t="s">
        <v>23</v>
      </c>
      <c r="E74" s="25">
        <v>3</v>
      </c>
      <c r="F74" s="25">
        <v>152</v>
      </c>
      <c r="G74" s="25">
        <f t="shared" si="1"/>
        <v>456</v>
      </c>
    </row>
    <row r="75" spans="1:7" ht="15.75" x14ac:dyDescent="0.25">
      <c r="A75" s="4">
        <v>52</v>
      </c>
      <c r="B75" s="5" t="s">
        <v>27</v>
      </c>
      <c r="C75" s="4" t="s">
        <v>26</v>
      </c>
      <c r="D75" s="4" t="s">
        <v>23</v>
      </c>
      <c r="E75" s="25"/>
      <c r="F75" s="25">
        <v>80</v>
      </c>
      <c r="G75" s="25">
        <f t="shared" si="1"/>
        <v>0</v>
      </c>
    </row>
    <row r="76" spans="1:7" ht="15.75" x14ac:dyDescent="0.25">
      <c r="A76" s="4">
        <v>53</v>
      </c>
      <c r="B76" s="5" t="s">
        <v>29</v>
      </c>
      <c r="C76" s="4" t="s">
        <v>28</v>
      </c>
      <c r="D76" s="4" t="s">
        <v>23</v>
      </c>
      <c r="E76" s="25"/>
      <c r="F76" s="25">
        <v>50</v>
      </c>
      <c r="G76" s="25">
        <f t="shared" si="1"/>
        <v>0</v>
      </c>
    </row>
    <row r="77" spans="1:7" ht="47.25" x14ac:dyDescent="0.25">
      <c r="A77" s="4">
        <v>54</v>
      </c>
      <c r="B77" s="5" t="s">
        <v>31</v>
      </c>
      <c r="C77" s="4" t="s">
        <v>30</v>
      </c>
      <c r="D77" s="4" t="s">
        <v>32</v>
      </c>
      <c r="E77" s="25"/>
      <c r="F77" s="25">
        <v>11</v>
      </c>
      <c r="G77" s="25">
        <f t="shared" si="1"/>
        <v>0</v>
      </c>
    </row>
    <row r="78" spans="1:7" ht="31.5" x14ac:dyDescent="0.25">
      <c r="A78" s="4">
        <v>55</v>
      </c>
      <c r="B78" s="5" t="s">
        <v>34</v>
      </c>
      <c r="C78" s="4" t="s">
        <v>33</v>
      </c>
      <c r="D78" s="4" t="s">
        <v>35</v>
      </c>
      <c r="E78" s="25"/>
      <c r="F78" s="25">
        <v>3000</v>
      </c>
      <c r="G78" s="25">
        <f t="shared" si="1"/>
        <v>0</v>
      </c>
    </row>
    <row r="79" spans="1:7" ht="15.75" x14ac:dyDescent="0.25">
      <c r="A79" s="4">
        <v>56</v>
      </c>
      <c r="B79" s="5" t="s">
        <v>37</v>
      </c>
      <c r="C79" s="4" t="s">
        <v>36</v>
      </c>
      <c r="D79" s="4" t="s">
        <v>38</v>
      </c>
      <c r="E79" s="25"/>
      <c r="F79" s="25">
        <v>2500</v>
      </c>
      <c r="G79" s="25">
        <f t="shared" si="1"/>
        <v>0</v>
      </c>
    </row>
    <row r="80" spans="1:7" ht="31.5" x14ac:dyDescent="0.25">
      <c r="A80" s="4">
        <v>57</v>
      </c>
      <c r="B80" s="5" t="s">
        <v>40</v>
      </c>
      <c r="C80" s="4" t="s">
        <v>39</v>
      </c>
      <c r="D80" s="4" t="s">
        <v>38</v>
      </c>
      <c r="E80" s="25"/>
      <c r="F80" s="25">
        <v>2500</v>
      </c>
      <c r="G80" s="25">
        <f t="shared" si="1"/>
        <v>0</v>
      </c>
    </row>
    <row r="81" spans="1:7" ht="31.5" x14ac:dyDescent="0.25">
      <c r="A81" s="4">
        <v>58</v>
      </c>
      <c r="B81" s="5" t="s">
        <v>42</v>
      </c>
      <c r="C81" s="4" t="s">
        <v>41</v>
      </c>
      <c r="D81" s="4" t="s">
        <v>38</v>
      </c>
      <c r="E81" s="28">
        <v>24.98</v>
      </c>
      <c r="F81" s="25">
        <v>10</v>
      </c>
      <c r="G81" s="25">
        <f t="shared" si="1"/>
        <v>249.8</v>
      </c>
    </row>
    <row r="82" spans="1:7" ht="47.25" x14ac:dyDescent="0.25">
      <c r="A82" s="4">
        <v>59</v>
      </c>
      <c r="B82" s="5" t="s">
        <v>44</v>
      </c>
      <c r="C82" s="4" t="s">
        <v>43</v>
      </c>
      <c r="D82" s="4" t="s">
        <v>38</v>
      </c>
      <c r="E82" s="28">
        <v>700</v>
      </c>
      <c r="F82" s="25">
        <v>1.3</v>
      </c>
      <c r="G82" s="25">
        <f t="shared" si="1"/>
        <v>910</v>
      </c>
    </row>
    <row r="83" spans="1:7" ht="63" x14ac:dyDescent="0.25">
      <c r="A83" s="4">
        <v>60</v>
      </c>
      <c r="B83" s="5" t="s">
        <v>46</v>
      </c>
      <c r="C83" s="4" t="s">
        <v>45</v>
      </c>
      <c r="D83" s="4" t="s">
        <v>47</v>
      </c>
      <c r="E83" s="4"/>
      <c r="F83" s="25">
        <v>50</v>
      </c>
      <c r="G83" s="25">
        <f t="shared" si="1"/>
        <v>0</v>
      </c>
    </row>
    <row r="84" spans="1:7" ht="47.25" x14ac:dyDescent="0.25">
      <c r="A84" s="4">
        <v>61</v>
      </c>
      <c r="B84" s="5" t="s">
        <v>49</v>
      </c>
      <c r="C84" s="4" t="s">
        <v>48</v>
      </c>
      <c r="D84" s="4" t="s">
        <v>47</v>
      </c>
      <c r="E84" s="4"/>
      <c r="F84" s="25">
        <v>50</v>
      </c>
      <c r="G84" s="25">
        <f t="shared" si="1"/>
        <v>0</v>
      </c>
    </row>
    <row r="85" spans="1:7" ht="15.75" x14ac:dyDescent="0.25">
      <c r="A85" s="4">
        <v>62</v>
      </c>
      <c r="B85" s="5" t="s">
        <v>51</v>
      </c>
      <c r="C85" s="4" t="s">
        <v>50</v>
      </c>
      <c r="D85" s="4" t="s">
        <v>23</v>
      </c>
      <c r="E85" s="25">
        <v>40</v>
      </c>
      <c r="F85" s="25">
        <v>0.8</v>
      </c>
      <c r="G85" s="25">
        <f t="shared" si="1"/>
        <v>32</v>
      </c>
    </row>
    <row r="86" spans="1:7" ht="15.75" x14ac:dyDescent="0.25">
      <c r="A86" s="4">
        <v>63</v>
      </c>
      <c r="B86" s="5" t="s">
        <v>53</v>
      </c>
      <c r="C86" s="4" t="s">
        <v>52</v>
      </c>
      <c r="D86" s="4" t="s">
        <v>23</v>
      </c>
      <c r="E86" s="25"/>
      <c r="F86" s="25">
        <v>15</v>
      </c>
      <c r="G86" s="25">
        <f t="shared" si="1"/>
        <v>0</v>
      </c>
    </row>
    <row r="87" spans="1:7" ht="15.75" x14ac:dyDescent="0.25">
      <c r="A87" s="4">
        <v>64</v>
      </c>
      <c r="B87" s="5" t="s">
        <v>55</v>
      </c>
      <c r="C87" s="4" t="s">
        <v>54</v>
      </c>
      <c r="D87" s="4" t="s">
        <v>23</v>
      </c>
      <c r="E87" s="25">
        <v>48</v>
      </c>
      <c r="F87" s="25">
        <v>0.2</v>
      </c>
      <c r="G87" s="25">
        <f t="shared" si="1"/>
        <v>9.6000000000000014</v>
      </c>
    </row>
    <row r="88" spans="1:7" ht="15.75" x14ac:dyDescent="0.25">
      <c r="A88" s="4">
        <v>65</v>
      </c>
      <c r="B88" s="5" t="s">
        <v>57</v>
      </c>
      <c r="C88" s="4" t="s">
        <v>56</v>
      </c>
      <c r="D88" s="4" t="s">
        <v>23</v>
      </c>
      <c r="E88" s="25"/>
      <c r="F88" s="25">
        <v>95</v>
      </c>
      <c r="G88" s="25">
        <f t="shared" si="1"/>
        <v>0</v>
      </c>
    </row>
    <row r="89" spans="1:7" ht="31.5" x14ac:dyDescent="0.25">
      <c r="A89" s="4">
        <v>66</v>
      </c>
      <c r="B89" s="5" t="s">
        <v>59</v>
      </c>
      <c r="C89" s="4" t="s">
        <v>58</v>
      </c>
      <c r="D89" s="4" t="s">
        <v>38</v>
      </c>
      <c r="E89" s="25"/>
      <c r="F89" s="25">
        <v>100</v>
      </c>
      <c r="G89" s="25">
        <f t="shared" si="1"/>
        <v>0</v>
      </c>
    </row>
    <row r="90" spans="1:7" ht="31.5" x14ac:dyDescent="0.25">
      <c r="A90" s="4">
        <v>67</v>
      </c>
      <c r="B90" s="5" t="s">
        <v>61</v>
      </c>
      <c r="C90" s="4" t="s">
        <v>60</v>
      </c>
      <c r="D90" s="4" t="s">
        <v>38</v>
      </c>
      <c r="E90" s="25"/>
      <c r="F90" s="25">
        <v>100</v>
      </c>
      <c r="G90" s="25">
        <f t="shared" si="1"/>
        <v>0</v>
      </c>
    </row>
    <row r="91" spans="1:7" ht="31.5" x14ac:dyDescent="0.25">
      <c r="A91" s="4">
        <v>68</v>
      </c>
      <c r="B91" s="5" t="s">
        <v>63</v>
      </c>
      <c r="C91" s="4" t="s">
        <v>62</v>
      </c>
      <c r="D91" s="4" t="s">
        <v>38</v>
      </c>
      <c r="E91" s="25"/>
      <c r="F91" s="25">
        <v>5.91</v>
      </c>
      <c r="G91" s="25">
        <f t="shared" si="1"/>
        <v>0</v>
      </c>
    </row>
    <row r="92" spans="1:7" ht="31.5" x14ac:dyDescent="0.25">
      <c r="A92" s="4">
        <v>69</v>
      </c>
      <c r="B92" s="5" t="s">
        <v>65</v>
      </c>
      <c r="C92" s="4" t="s">
        <v>64</v>
      </c>
      <c r="D92" s="4" t="s">
        <v>66</v>
      </c>
      <c r="E92" s="25"/>
      <c r="F92" s="25">
        <v>3.6</v>
      </c>
      <c r="G92" s="25">
        <f t="shared" si="1"/>
        <v>0</v>
      </c>
    </row>
    <row r="93" spans="1:7" ht="31.5" x14ac:dyDescent="0.25">
      <c r="A93" s="4">
        <v>70</v>
      </c>
      <c r="B93" s="5" t="s">
        <v>68</v>
      </c>
      <c r="C93" s="4" t="s">
        <v>67</v>
      </c>
      <c r="D93" s="4" t="s">
        <v>66</v>
      </c>
      <c r="E93" s="25">
        <v>0.4</v>
      </c>
      <c r="F93" s="25">
        <v>6.79</v>
      </c>
      <c r="G93" s="25">
        <f t="shared" si="1"/>
        <v>2.7160000000000002</v>
      </c>
    </row>
    <row r="94" spans="1:7" ht="31.5" x14ac:dyDescent="0.25">
      <c r="A94" s="4">
        <v>71</v>
      </c>
      <c r="B94" s="5" t="s">
        <v>70</v>
      </c>
      <c r="C94" s="4" t="s">
        <v>69</v>
      </c>
      <c r="D94" s="4" t="s">
        <v>66</v>
      </c>
      <c r="E94" s="25"/>
      <c r="F94" s="25">
        <v>1.1299999999999999</v>
      </c>
      <c r="G94" s="25">
        <f t="shared" si="1"/>
        <v>0</v>
      </c>
    </row>
    <row r="95" spans="1:7" ht="31.5" x14ac:dyDescent="0.25">
      <c r="A95" s="4">
        <v>72</v>
      </c>
      <c r="B95" s="5" t="s">
        <v>72</v>
      </c>
      <c r="C95" s="4" t="s">
        <v>71</v>
      </c>
      <c r="D95" s="4" t="s">
        <v>66</v>
      </c>
      <c r="E95" s="25">
        <v>10.4</v>
      </c>
      <c r="F95" s="25">
        <v>2.35</v>
      </c>
      <c r="G95" s="25">
        <f t="shared" si="1"/>
        <v>24.44</v>
      </c>
    </row>
    <row r="96" spans="1:7" ht="15.75" x14ac:dyDescent="0.25">
      <c r="A96" s="4">
        <v>73</v>
      </c>
      <c r="B96" s="5" t="s">
        <v>74</v>
      </c>
      <c r="C96" s="4" t="s">
        <v>73</v>
      </c>
      <c r="D96" s="4" t="s">
        <v>75</v>
      </c>
      <c r="E96" s="4"/>
      <c r="F96" s="25">
        <v>115</v>
      </c>
      <c r="G96" s="25">
        <f t="shared" si="1"/>
        <v>0</v>
      </c>
    </row>
    <row r="97" spans="1:7" ht="15.75" x14ac:dyDescent="0.25">
      <c r="A97" s="4">
        <v>74</v>
      </c>
      <c r="B97" s="5" t="s">
        <v>77</v>
      </c>
      <c r="C97" s="4" t="s">
        <v>76</v>
      </c>
      <c r="D97" s="4" t="s">
        <v>75</v>
      </c>
      <c r="E97" s="4"/>
      <c r="F97" s="25">
        <v>218</v>
      </c>
      <c r="G97" s="25">
        <f t="shared" si="1"/>
        <v>0</v>
      </c>
    </row>
    <row r="98" spans="1:7" ht="15.75" x14ac:dyDescent="0.25">
      <c r="A98" s="4">
        <v>75</v>
      </c>
      <c r="B98" s="5" t="s">
        <v>79</v>
      </c>
      <c r="C98" s="4" t="s">
        <v>78</v>
      </c>
      <c r="D98" s="4" t="s">
        <v>23</v>
      </c>
      <c r="E98" s="4"/>
      <c r="F98" s="25">
        <v>200</v>
      </c>
      <c r="G98" s="25">
        <f t="shared" si="1"/>
        <v>0</v>
      </c>
    </row>
    <row r="99" spans="1:7" ht="31.5" x14ac:dyDescent="0.25">
      <c r="A99" s="4">
        <v>76</v>
      </c>
      <c r="B99" s="5" t="s">
        <v>81</v>
      </c>
      <c r="C99" s="4" t="s">
        <v>80</v>
      </c>
      <c r="D99" s="4" t="s">
        <v>23</v>
      </c>
      <c r="E99" s="4"/>
      <c r="F99" s="25">
        <v>168.8</v>
      </c>
      <c r="G99" s="25">
        <f t="shared" si="1"/>
        <v>0</v>
      </c>
    </row>
    <row r="100" spans="1:7" ht="31.5" x14ac:dyDescent="0.25">
      <c r="A100" s="4">
        <v>77</v>
      </c>
      <c r="B100" s="5" t="s">
        <v>83</v>
      </c>
      <c r="C100" s="4" t="s">
        <v>82</v>
      </c>
      <c r="D100" s="4" t="s">
        <v>75</v>
      </c>
      <c r="E100" s="4"/>
      <c r="F100" s="25">
        <v>0.08</v>
      </c>
      <c r="G100" s="25">
        <f t="shared" si="1"/>
        <v>0</v>
      </c>
    </row>
    <row r="101" spans="1:7" ht="31.5" x14ac:dyDescent="0.25">
      <c r="A101" s="4">
        <v>78</v>
      </c>
      <c r="B101" s="5" t="s">
        <v>85</v>
      </c>
      <c r="C101" s="4" t="s">
        <v>84</v>
      </c>
      <c r="D101" s="4" t="s">
        <v>47</v>
      </c>
      <c r="E101" s="25">
        <v>3</v>
      </c>
      <c r="F101" s="25">
        <v>0</v>
      </c>
      <c r="G101" s="25">
        <f t="shared" si="1"/>
        <v>0</v>
      </c>
    </row>
    <row r="102" spans="1:7" ht="15.75" x14ac:dyDescent="0.25">
      <c r="A102" s="4">
        <v>79</v>
      </c>
      <c r="B102" s="5" t="s">
        <v>87</v>
      </c>
      <c r="C102" s="4" t="s">
        <v>86</v>
      </c>
      <c r="D102" s="4" t="s">
        <v>23</v>
      </c>
      <c r="E102" s="4"/>
      <c r="F102" s="25">
        <v>35</v>
      </c>
      <c r="G102" s="25">
        <f t="shared" si="1"/>
        <v>0</v>
      </c>
    </row>
    <row r="103" spans="1:7" ht="31.5" x14ac:dyDescent="0.25">
      <c r="A103" s="4">
        <v>80</v>
      </c>
      <c r="B103" s="5" t="s">
        <v>89</v>
      </c>
      <c r="C103" s="4" t="s">
        <v>88</v>
      </c>
      <c r="D103" s="4" t="s">
        <v>23</v>
      </c>
      <c r="E103" s="4"/>
      <c r="F103" s="25">
        <v>40</v>
      </c>
      <c r="G103" s="25">
        <f t="shared" si="1"/>
        <v>0</v>
      </c>
    </row>
    <row r="104" spans="1:7" ht="15.75" x14ac:dyDescent="0.25">
      <c r="A104" s="32"/>
      <c r="B104" s="10" t="s">
        <v>97</v>
      </c>
      <c r="C104" s="10"/>
      <c r="D104" s="32"/>
      <c r="E104" s="32"/>
      <c r="F104" s="32"/>
      <c r="G104" s="35">
        <f>SUM(G64:G103)</f>
        <v>5470.3560000000007</v>
      </c>
    </row>
    <row r="105" spans="1:7" ht="15.75" x14ac:dyDescent="0.25">
      <c r="A105" s="32"/>
      <c r="B105" s="11" t="s">
        <v>98</v>
      </c>
      <c r="C105" s="11"/>
      <c r="D105" s="32"/>
      <c r="E105" s="32"/>
      <c r="F105" s="32"/>
      <c r="G105" s="33"/>
    </row>
    <row r="106" spans="1:7" ht="15.75" x14ac:dyDescent="0.25">
      <c r="A106" s="32">
        <v>81</v>
      </c>
      <c r="B106" s="11" t="s">
        <v>120</v>
      </c>
      <c r="C106" s="11"/>
      <c r="D106" s="32" t="s">
        <v>121</v>
      </c>
      <c r="E106" s="33">
        <v>10</v>
      </c>
      <c r="F106" s="33">
        <v>63</v>
      </c>
      <c r="G106" s="33">
        <f>E106*F106</f>
        <v>630</v>
      </c>
    </row>
    <row r="107" spans="1:7" ht="15.75" x14ac:dyDescent="0.25">
      <c r="A107" s="32">
        <v>82</v>
      </c>
      <c r="B107" s="11" t="s">
        <v>122</v>
      </c>
      <c r="C107" s="11"/>
      <c r="D107" s="32" t="s">
        <v>121</v>
      </c>
      <c r="E107" s="33">
        <v>50.7</v>
      </c>
      <c r="F107" s="33">
        <v>72</v>
      </c>
      <c r="G107" s="33">
        <f>E107*F107</f>
        <v>3650.4</v>
      </c>
    </row>
    <row r="108" spans="1:7" ht="15.75" x14ac:dyDescent="0.25">
      <c r="A108" s="32">
        <v>83</v>
      </c>
      <c r="B108" s="11" t="s">
        <v>123</v>
      </c>
      <c r="C108" s="11"/>
      <c r="D108" s="32" t="s">
        <v>121</v>
      </c>
      <c r="E108" s="33">
        <v>9.1</v>
      </c>
      <c r="F108" s="33">
        <v>108</v>
      </c>
      <c r="G108" s="33">
        <f>E108*F108</f>
        <v>982.8</v>
      </c>
    </row>
    <row r="109" spans="1:7" x14ac:dyDescent="0.25">
      <c r="A109" s="32"/>
      <c r="B109" s="36" t="s">
        <v>99</v>
      </c>
      <c r="C109" s="36"/>
      <c r="D109" s="32"/>
      <c r="E109" s="32"/>
      <c r="F109" s="32"/>
      <c r="G109" s="35">
        <f>SUM(G106:G108)</f>
        <v>5263.2</v>
      </c>
    </row>
    <row r="110" spans="1:7" ht="15.75" x14ac:dyDescent="0.25">
      <c r="A110" s="2"/>
      <c r="B110" s="137" t="s">
        <v>101</v>
      </c>
      <c r="C110" s="137"/>
      <c r="D110" s="137"/>
      <c r="E110" s="137"/>
      <c r="F110" s="137"/>
      <c r="G110" s="137"/>
    </row>
    <row r="111" spans="1:7" ht="31.5" x14ac:dyDescent="0.25">
      <c r="A111" s="4">
        <v>84</v>
      </c>
      <c r="B111" s="5" t="s">
        <v>132</v>
      </c>
      <c r="C111" s="4" t="s">
        <v>4</v>
      </c>
      <c r="D111" s="4" t="s">
        <v>6</v>
      </c>
      <c r="E111" s="25">
        <v>230</v>
      </c>
      <c r="F111" s="25">
        <v>0</v>
      </c>
      <c r="G111" s="25">
        <f>E111*F111</f>
        <v>0</v>
      </c>
    </row>
    <row r="112" spans="1:7" ht="18.75" x14ac:dyDescent="0.25">
      <c r="A112" s="4">
        <v>85</v>
      </c>
      <c r="B112" s="5" t="s">
        <v>133</v>
      </c>
      <c r="C112" s="4" t="s">
        <v>7</v>
      </c>
      <c r="D112" s="4" t="s">
        <v>6</v>
      </c>
      <c r="E112" s="25">
        <v>10</v>
      </c>
      <c r="F112" s="25">
        <v>31</v>
      </c>
      <c r="G112" s="25">
        <f t="shared" ref="G112:G113" si="2">E112*F112</f>
        <v>310</v>
      </c>
    </row>
    <row r="113" spans="1:7" ht="15" customHeight="1" x14ac:dyDescent="0.25">
      <c r="A113" s="131">
        <v>86</v>
      </c>
      <c r="B113" s="132" t="s">
        <v>10</v>
      </c>
      <c r="C113" s="131" t="s">
        <v>9</v>
      </c>
      <c r="D113" s="131" t="s">
        <v>6</v>
      </c>
      <c r="E113" s="135"/>
      <c r="F113" s="135">
        <v>26</v>
      </c>
      <c r="G113" s="135">
        <f t="shared" si="2"/>
        <v>0</v>
      </c>
    </row>
    <row r="114" spans="1:7" ht="15" customHeight="1" x14ac:dyDescent="0.25">
      <c r="A114" s="131"/>
      <c r="B114" s="132"/>
      <c r="C114" s="131"/>
      <c r="D114" s="131"/>
      <c r="E114" s="136"/>
      <c r="F114" s="136"/>
      <c r="G114" s="136"/>
    </row>
    <row r="115" spans="1:7" ht="31.5" x14ac:dyDescent="0.25">
      <c r="A115" s="4">
        <v>87</v>
      </c>
      <c r="B115" s="5" t="s">
        <v>12</v>
      </c>
      <c r="C115" s="4" t="s">
        <v>11</v>
      </c>
      <c r="D115" s="4" t="s">
        <v>6</v>
      </c>
      <c r="E115" s="25"/>
      <c r="F115" s="25">
        <v>31</v>
      </c>
      <c r="G115" s="25">
        <f t="shared" ref="G115:G151" si="3">E115*F115</f>
        <v>0</v>
      </c>
    </row>
    <row r="116" spans="1:7" ht="31.5" x14ac:dyDescent="0.25">
      <c r="A116" s="4">
        <v>88</v>
      </c>
      <c r="B116" s="5" t="s">
        <v>14</v>
      </c>
      <c r="C116" s="4" t="s">
        <v>13</v>
      </c>
      <c r="D116" s="4" t="s">
        <v>6</v>
      </c>
      <c r="E116" s="25"/>
      <c r="F116" s="25">
        <v>26</v>
      </c>
      <c r="G116" s="25">
        <f t="shared" si="3"/>
        <v>0</v>
      </c>
    </row>
    <row r="117" spans="1:7" ht="31.5" x14ac:dyDescent="0.25">
      <c r="A117" s="4">
        <v>89</v>
      </c>
      <c r="B117" s="5" t="s">
        <v>134</v>
      </c>
      <c r="C117" s="4" t="s">
        <v>15</v>
      </c>
      <c r="D117" s="4" t="s">
        <v>6</v>
      </c>
      <c r="E117" s="25">
        <v>7</v>
      </c>
      <c r="F117" s="25">
        <v>31</v>
      </c>
      <c r="G117" s="25">
        <f t="shared" si="3"/>
        <v>217</v>
      </c>
    </row>
    <row r="118" spans="1:7" ht="47.25" x14ac:dyDescent="0.25">
      <c r="A118" s="4">
        <v>90</v>
      </c>
      <c r="B118" s="5" t="s">
        <v>135</v>
      </c>
      <c r="C118" s="4" t="s">
        <v>17</v>
      </c>
      <c r="D118" s="4" t="s">
        <v>6</v>
      </c>
      <c r="E118" s="25">
        <v>10</v>
      </c>
      <c r="F118" s="25">
        <v>26</v>
      </c>
      <c r="G118" s="25">
        <f t="shared" si="3"/>
        <v>260</v>
      </c>
    </row>
    <row r="119" spans="1:7" ht="47.25" x14ac:dyDescent="0.25">
      <c r="A119" s="30">
        <v>91</v>
      </c>
      <c r="B119" s="31" t="s">
        <v>135</v>
      </c>
      <c r="C119" s="30" t="s">
        <v>17</v>
      </c>
      <c r="D119" s="30" t="s">
        <v>6</v>
      </c>
      <c r="E119" s="25">
        <v>20</v>
      </c>
      <c r="F119" s="25">
        <v>0</v>
      </c>
      <c r="G119" s="25">
        <f t="shared" ref="G119" si="4">E119*F119</f>
        <v>0</v>
      </c>
    </row>
    <row r="120" spans="1:7" ht="47.25" x14ac:dyDescent="0.25">
      <c r="A120" s="4">
        <v>92</v>
      </c>
      <c r="B120" s="5" t="s">
        <v>136</v>
      </c>
      <c r="C120" s="4" t="s">
        <v>19</v>
      </c>
      <c r="D120" s="4" t="s">
        <v>6</v>
      </c>
      <c r="E120" s="25">
        <v>17</v>
      </c>
      <c r="F120" s="25">
        <v>24</v>
      </c>
      <c r="G120" s="25">
        <f t="shared" si="3"/>
        <v>408</v>
      </c>
    </row>
    <row r="121" spans="1:7" ht="31.5" x14ac:dyDescent="0.25">
      <c r="A121" s="4">
        <v>93</v>
      </c>
      <c r="B121" s="5" t="s">
        <v>137</v>
      </c>
      <c r="C121" s="4" t="s">
        <v>21</v>
      </c>
      <c r="D121" s="4" t="s">
        <v>23</v>
      </c>
      <c r="E121" s="25">
        <v>1</v>
      </c>
      <c r="F121" s="25">
        <v>221</v>
      </c>
      <c r="G121" s="25">
        <f t="shared" si="3"/>
        <v>221</v>
      </c>
    </row>
    <row r="122" spans="1:7" ht="15.75" x14ac:dyDescent="0.25">
      <c r="A122" s="4">
        <v>94</v>
      </c>
      <c r="B122" s="5" t="s">
        <v>25</v>
      </c>
      <c r="C122" s="4" t="s">
        <v>24</v>
      </c>
      <c r="D122" s="4" t="s">
        <v>23</v>
      </c>
      <c r="E122" s="25"/>
      <c r="F122" s="25">
        <v>152</v>
      </c>
      <c r="G122" s="25">
        <f t="shared" si="3"/>
        <v>0</v>
      </c>
    </row>
    <row r="123" spans="1:7" ht="15.75" x14ac:dyDescent="0.25">
      <c r="A123" s="4">
        <v>95</v>
      </c>
      <c r="B123" s="5" t="s">
        <v>27</v>
      </c>
      <c r="C123" s="4" t="s">
        <v>26</v>
      </c>
      <c r="D123" s="4" t="s">
        <v>23</v>
      </c>
      <c r="E123" s="25"/>
      <c r="F123" s="25">
        <v>80</v>
      </c>
      <c r="G123" s="25">
        <f t="shared" si="3"/>
        <v>0</v>
      </c>
    </row>
    <row r="124" spans="1:7" ht="15.75" x14ac:dyDescent="0.25">
      <c r="A124" s="4">
        <v>96</v>
      </c>
      <c r="B124" s="5" t="s">
        <v>29</v>
      </c>
      <c r="C124" s="4" t="s">
        <v>28</v>
      </c>
      <c r="D124" s="4" t="s">
        <v>23</v>
      </c>
      <c r="E124" s="25"/>
      <c r="F124" s="25">
        <v>50</v>
      </c>
      <c r="G124" s="25">
        <f t="shared" si="3"/>
        <v>0</v>
      </c>
    </row>
    <row r="125" spans="1:7" ht="47.25" x14ac:dyDescent="0.25">
      <c r="A125" s="4">
        <v>97</v>
      </c>
      <c r="B125" s="5" t="s">
        <v>31</v>
      </c>
      <c r="C125" s="4" t="s">
        <v>30</v>
      </c>
      <c r="D125" s="4" t="s">
        <v>32</v>
      </c>
      <c r="E125" s="25">
        <v>20</v>
      </c>
      <c r="F125" s="25">
        <v>11</v>
      </c>
      <c r="G125" s="25">
        <f t="shared" si="3"/>
        <v>220</v>
      </c>
    </row>
    <row r="126" spans="1:7" ht="31.5" x14ac:dyDescent="0.25">
      <c r="A126" s="4">
        <v>98</v>
      </c>
      <c r="B126" s="5" t="s">
        <v>34</v>
      </c>
      <c r="C126" s="4" t="s">
        <v>33</v>
      </c>
      <c r="D126" s="4" t="s">
        <v>35</v>
      </c>
      <c r="E126" s="25"/>
      <c r="F126" s="25">
        <v>3000</v>
      </c>
      <c r="G126" s="25">
        <f t="shared" si="3"/>
        <v>0</v>
      </c>
    </row>
    <row r="127" spans="1:7" ht="15.75" x14ac:dyDescent="0.25">
      <c r="A127" s="4">
        <v>99</v>
      </c>
      <c r="B127" s="5" t="s">
        <v>37</v>
      </c>
      <c r="C127" s="4" t="s">
        <v>36</v>
      </c>
      <c r="D127" s="4" t="s">
        <v>38</v>
      </c>
      <c r="E127" s="25"/>
      <c r="F127" s="25">
        <v>2500</v>
      </c>
      <c r="G127" s="25">
        <f t="shared" si="3"/>
        <v>0</v>
      </c>
    </row>
    <row r="128" spans="1:7" ht="31.5" x14ac:dyDescent="0.25">
      <c r="A128" s="4">
        <v>100</v>
      </c>
      <c r="B128" s="5" t="s">
        <v>40</v>
      </c>
      <c r="C128" s="4" t="s">
        <v>39</v>
      </c>
      <c r="D128" s="4" t="s">
        <v>38</v>
      </c>
      <c r="E128" s="25"/>
      <c r="F128" s="25">
        <v>2500</v>
      </c>
      <c r="G128" s="25">
        <f t="shared" si="3"/>
        <v>0</v>
      </c>
    </row>
    <row r="129" spans="1:7" ht="31.5" x14ac:dyDescent="0.25">
      <c r="A129" s="4">
        <v>101</v>
      </c>
      <c r="B129" s="5" t="s">
        <v>42</v>
      </c>
      <c r="C129" s="4" t="s">
        <v>41</v>
      </c>
      <c r="D129" s="4" t="s">
        <v>38</v>
      </c>
      <c r="E129" s="25">
        <v>24</v>
      </c>
      <c r="F129" s="25">
        <v>10</v>
      </c>
      <c r="G129" s="25">
        <f t="shared" si="3"/>
        <v>240</v>
      </c>
    </row>
    <row r="130" spans="1:7" ht="47.25" x14ac:dyDescent="0.25">
      <c r="A130" s="4">
        <v>102</v>
      </c>
      <c r="B130" s="5" t="s">
        <v>44</v>
      </c>
      <c r="C130" s="4" t="s">
        <v>43</v>
      </c>
      <c r="D130" s="4" t="s">
        <v>38</v>
      </c>
      <c r="E130" s="25">
        <v>851</v>
      </c>
      <c r="F130" s="25">
        <v>1.3</v>
      </c>
      <c r="G130" s="25">
        <f t="shared" si="3"/>
        <v>1106.3</v>
      </c>
    </row>
    <row r="131" spans="1:7" ht="63" x14ac:dyDescent="0.25">
      <c r="A131" s="4">
        <v>103</v>
      </c>
      <c r="B131" s="5" t="s">
        <v>46</v>
      </c>
      <c r="C131" s="4" t="s">
        <v>45</v>
      </c>
      <c r="D131" s="4" t="s">
        <v>47</v>
      </c>
      <c r="E131" s="25">
        <v>10</v>
      </c>
      <c r="F131" s="25">
        <v>50</v>
      </c>
      <c r="G131" s="25">
        <f t="shared" si="3"/>
        <v>500</v>
      </c>
    </row>
    <row r="132" spans="1:7" ht="47.25" x14ac:dyDescent="0.25">
      <c r="A132" s="4">
        <v>104</v>
      </c>
      <c r="B132" s="5" t="s">
        <v>49</v>
      </c>
      <c r="C132" s="4" t="s">
        <v>48</v>
      </c>
      <c r="D132" s="4" t="s">
        <v>47</v>
      </c>
      <c r="E132" s="25"/>
      <c r="F132" s="25">
        <v>50</v>
      </c>
      <c r="G132" s="25">
        <f t="shared" si="3"/>
        <v>0</v>
      </c>
    </row>
    <row r="133" spans="1:7" ht="15.75" x14ac:dyDescent="0.25">
      <c r="A133" s="4">
        <v>105</v>
      </c>
      <c r="B133" s="5" t="s">
        <v>51</v>
      </c>
      <c r="C133" s="4" t="s">
        <v>50</v>
      </c>
      <c r="D133" s="4" t="s">
        <v>23</v>
      </c>
      <c r="E133" s="25">
        <v>20</v>
      </c>
      <c r="F133" s="25">
        <v>0.8</v>
      </c>
      <c r="G133" s="25">
        <f t="shared" si="3"/>
        <v>16</v>
      </c>
    </row>
    <row r="134" spans="1:7" ht="15.75" x14ac:dyDescent="0.25">
      <c r="A134" s="4">
        <v>106</v>
      </c>
      <c r="B134" s="5" t="s">
        <v>53</v>
      </c>
      <c r="C134" s="4" t="s">
        <v>52</v>
      </c>
      <c r="D134" s="4" t="s">
        <v>23</v>
      </c>
      <c r="E134" s="25"/>
      <c r="F134" s="25">
        <v>15</v>
      </c>
      <c r="G134" s="25">
        <f t="shared" si="3"/>
        <v>0</v>
      </c>
    </row>
    <row r="135" spans="1:7" ht="15.75" x14ac:dyDescent="0.25">
      <c r="A135" s="4">
        <v>107</v>
      </c>
      <c r="B135" s="5" t="s">
        <v>55</v>
      </c>
      <c r="C135" s="4" t="s">
        <v>54</v>
      </c>
      <c r="D135" s="4" t="s">
        <v>23</v>
      </c>
      <c r="E135" s="25">
        <v>28</v>
      </c>
      <c r="F135" s="25">
        <v>0.2</v>
      </c>
      <c r="G135" s="25">
        <f t="shared" si="3"/>
        <v>5.6000000000000005</v>
      </c>
    </row>
    <row r="136" spans="1:7" ht="15.75" x14ac:dyDescent="0.25">
      <c r="A136" s="4">
        <v>108</v>
      </c>
      <c r="B136" s="5" t="s">
        <v>57</v>
      </c>
      <c r="C136" s="4" t="s">
        <v>56</v>
      </c>
      <c r="D136" s="4" t="s">
        <v>23</v>
      </c>
      <c r="E136" s="25"/>
      <c r="F136" s="25">
        <v>95</v>
      </c>
      <c r="G136" s="25">
        <f t="shared" si="3"/>
        <v>0</v>
      </c>
    </row>
    <row r="137" spans="1:7" ht="31.5" x14ac:dyDescent="0.25">
      <c r="A137" s="4">
        <v>109</v>
      </c>
      <c r="B137" s="5" t="s">
        <v>59</v>
      </c>
      <c r="C137" s="4" t="s">
        <v>58</v>
      </c>
      <c r="D137" s="4" t="s">
        <v>38</v>
      </c>
      <c r="E137" s="25"/>
      <c r="F137" s="25">
        <v>100</v>
      </c>
      <c r="G137" s="25">
        <f t="shared" si="3"/>
        <v>0</v>
      </c>
    </row>
    <row r="138" spans="1:7" ht="31.5" x14ac:dyDescent="0.25">
      <c r="A138" s="4">
        <v>110</v>
      </c>
      <c r="B138" s="5" t="s">
        <v>61</v>
      </c>
      <c r="C138" s="4" t="s">
        <v>60</v>
      </c>
      <c r="D138" s="4" t="s">
        <v>38</v>
      </c>
      <c r="E138" s="25"/>
      <c r="F138" s="25">
        <v>100</v>
      </c>
      <c r="G138" s="25">
        <f t="shared" si="3"/>
        <v>0</v>
      </c>
    </row>
    <row r="139" spans="1:7" ht="31.5" x14ac:dyDescent="0.25">
      <c r="A139" s="4">
        <v>111</v>
      </c>
      <c r="B139" s="5" t="s">
        <v>63</v>
      </c>
      <c r="C139" s="4" t="s">
        <v>62</v>
      </c>
      <c r="D139" s="4" t="s">
        <v>38</v>
      </c>
      <c r="E139" s="25"/>
      <c r="F139" s="25">
        <v>5.91</v>
      </c>
      <c r="G139" s="25">
        <f t="shared" si="3"/>
        <v>0</v>
      </c>
    </row>
    <row r="140" spans="1:7" ht="31.5" x14ac:dyDescent="0.25">
      <c r="A140" s="4">
        <v>112</v>
      </c>
      <c r="B140" s="5" t="s">
        <v>65</v>
      </c>
      <c r="C140" s="4" t="s">
        <v>64</v>
      </c>
      <c r="D140" s="4" t="s">
        <v>66</v>
      </c>
      <c r="E140" s="25"/>
      <c r="F140" s="25">
        <v>3.6</v>
      </c>
      <c r="G140" s="25">
        <f t="shared" si="3"/>
        <v>0</v>
      </c>
    </row>
    <row r="141" spans="1:7" ht="31.5" x14ac:dyDescent="0.25">
      <c r="A141" s="4">
        <v>113</v>
      </c>
      <c r="B141" s="5" t="s">
        <v>68</v>
      </c>
      <c r="C141" s="4" t="s">
        <v>67</v>
      </c>
      <c r="D141" s="4" t="s">
        <v>66</v>
      </c>
      <c r="E141" s="25">
        <v>11.6</v>
      </c>
      <c r="F141" s="25">
        <v>6.79</v>
      </c>
      <c r="G141" s="25">
        <f t="shared" si="3"/>
        <v>78.763999999999996</v>
      </c>
    </row>
    <row r="142" spans="1:7" ht="31.5" x14ac:dyDescent="0.25">
      <c r="A142" s="4">
        <v>114</v>
      </c>
      <c r="B142" s="5" t="s">
        <v>70</v>
      </c>
      <c r="C142" s="4" t="s">
        <v>69</v>
      </c>
      <c r="D142" s="4" t="s">
        <v>66</v>
      </c>
      <c r="E142" s="25"/>
      <c r="F142" s="25">
        <v>1.1299999999999999</v>
      </c>
      <c r="G142" s="25">
        <f t="shared" si="3"/>
        <v>0</v>
      </c>
    </row>
    <row r="143" spans="1:7" ht="31.5" x14ac:dyDescent="0.25">
      <c r="A143" s="4">
        <v>115</v>
      </c>
      <c r="B143" s="5" t="s">
        <v>72</v>
      </c>
      <c r="C143" s="4" t="s">
        <v>71</v>
      </c>
      <c r="D143" s="4" t="s">
        <v>66</v>
      </c>
      <c r="E143" s="25">
        <v>4.8</v>
      </c>
      <c r="F143" s="25">
        <v>2.35</v>
      </c>
      <c r="G143" s="25">
        <f t="shared" si="3"/>
        <v>11.28</v>
      </c>
    </row>
    <row r="144" spans="1:7" ht="15.75" x14ac:dyDescent="0.25">
      <c r="A144" s="4">
        <v>116</v>
      </c>
      <c r="B144" s="5" t="s">
        <v>74</v>
      </c>
      <c r="C144" s="4" t="s">
        <v>73</v>
      </c>
      <c r="D144" s="4" t="s">
        <v>75</v>
      </c>
      <c r="E144" s="25"/>
      <c r="F144" s="25">
        <v>115</v>
      </c>
      <c r="G144" s="25">
        <f t="shared" si="3"/>
        <v>0</v>
      </c>
    </row>
    <row r="145" spans="1:9" ht="15.75" x14ac:dyDescent="0.25">
      <c r="A145" s="4">
        <v>117</v>
      </c>
      <c r="B145" s="5" t="s">
        <v>77</v>
      </c>
      <c r="C145" s="4" t="s">
        <v>76</v>
      </c>
      <c r="D145" s="4" t="s">
        <v>75</v>
      </c>
      <c r="E145" s="25"/>
      <c r="F145" s="25">
        <v>218</v>
      </c>
      <c r="G145" s="25">
        <f t="shared" si="3"/>
        <v>0</v>
      </c>
    </row>
    <row r="146" spans="1:9" ht="15.75" x14ac:dyDescent="0.25">
      <c r="A146" s="4">
        <v>118</v>
      </c>
      <c r="B146" s="5" t="s">
        <v>79</v>
      </c>
      <c r="C146" s="4" t="s">
        <v>78</v>
      </c>
      <c r="D146" s="4" t="s">
        <v>23</v>
      </c>
      <c r="E146" s="25"/>
      <c r="F146" s="25">
        <v>200</v>
      </c>
      <c r="G146" s="25">
        <f t="shared" si="3"/>
        <v>0</v>
      </c>
    </row>
    <row r="147" spans="1:9" ht="31.5" x14ac:dyDescent="0.25">
      <c r="A147" s="4">
        <v>119</v>
      </c>
      <c r="B147" s="5" t="s">
        <v>81</v>
      </c>
      <c r="C147" s="4" t="s">
        <v>80</v>
      </c>
      <c r="D147" s="4" t="s">
        <v>23</v>
      </c>
      <c r="E147" s="25"/>
      <c r="F147" s="25">
        <v>168.8</v>
      </c>
      <c r="G147" s="25">
        <f t="shared" si="3"/>
        <v>0</v>
      </c>
    </row>
    <row r="148" spans="1:9" ht="31.5" x14ac:dyDescent="0.25">
      <c r="A148" s="4">
        <v>120</v>
      </c>
      <c r="B148" s="5" t="s">
        <v>83</v>
      </c>
      <c r="C148" s="4" t="s">
        <v>82</v>
      </c>
      <c r="D148" s="4" t="s">
        <v>75</v>
      </c>
      <c r="E148" s="25"/>
      <c r="F148" s="25">
        <v>0.08</v>
      </c>
      <c r="G148" s="25">
        <f t="shared" si="3"/>
        <v>0</v>
      </c>
    </row>
    <row r="149" spans="1:9" ht="31.5" x14ac:dyDescent="0.25">
      <c r="A149" s="4">
        <v>121</v>
      </c>
      <c r="B149" s="5" t="s">
        <v>85</v>
      </c>
      <c r="C149" s="4" t="s">
        <v>84</v>
      </c>
      <c r="D149" s="4" t="s">
        <v>47</v>
      </c>
      <c r="E149" s="25">
        <v>4</v>
      </c>
      <c r="F149" s="25">
        <v>250</v>
      </c>
      <c r="G149" s="25">
        <f t="shared" si="3"/>
        <v>1000</v>
      </c>
    </row>
    <row r="150" spans="1:9" ht="15.75" x14ac:dyDescent="0.25">
      <c r="A150" s="4">
        <v>122</v>
      </c>
      <c r="B150" s="5" t="s">
        <v>87</v>
      </c>
      <c r="C150" s="4" t="s">
        <v>86</v>
      </c>
      <c r="D150" s="4" t="s">
        <v>23</v>
      </c>
      <c r="E150" s="25">
        <v>8</v>
      </c>
      <c r="F150" s="25">
        <v>35</v>
      </c>
      <c r="G150" s="25">
        <f t="shared" si="3"/>
        <v>280</v>
      </c>
    </row>
    <row r="151" spans="1:9" ht="31.5" x14ac:dyDescent="0.25">
      <c r="A151" s="4">
        <v>123</v>
      </c>
      <c r="B151" s="5" t="s">
        <v>89</v>
      </c>
      <c r="C151" s="4" t="s">
        <v>88</v>
      </c>
      <c r="D151" s="4" t="s">
        <v>23</v>
      </c>
      <c r="E151" s="25"/>
      <c r="F151" s="25">
        <v>40</v>
      </c>
      <c r="G151" s="25">
        <f t="shared" si="3"/>
        <v>0</v>
      </c>
    </row>
    <row r="152" spans="1:9" ht="15.75" x14ac:dyDescent="0.25">
      <c r="A152" s="3"/>
      <c r="B152" s="10" t="s">
        <v>97</v>
      </c>
      <c r="C152" s="10"/>
      <c r="D152" s="3"/>
      <c r="E152" s="3"/>
      <c r="F152" s="3"/>
      <c r="G152" s="27">
        <f>SUM(G111:G151)</f>
        <v>4873.9440000000004</v>
      </c>
    </row>
    <row r="153" spans="1:9" ht="15.75" x14ac:dyDescent="0.25">
      <c r="A153" s="3"/>
      <c r="B153" s="11" t="s">
        <v>98</v>
      </c>
      <c r="C153" s="11"/>
      <c r="D153" s="3"/>
      <c r="E153" s="3"/>
      <c r="F153" s="3"/>
      <c r="G153" s="3"/>
    </row>
    <row r="154" spans="1:9" x14ac:dyDescent="0.25">
      <c r="A154" s="3">
        <v>124</v>
      </c>
      <c r="B154" s="12" t="s">
        <v>124</v>
      </c>
      <c r="C154" s="12"/>
      <c r="D154" s="3" t="s">
        <v>125</v>
      </c>
      <c r="E154" s="26">
        <v>160</v>
      </c>
      <c r="F154" s="26">
        <v>54</v>
      </c>
      <c r="G154" s="26">
        <f>E154*F154</f>
        <v>8640</v>
      </c>
      <c r="I154" t="s">
        <v>140</v>
      </c>
    </row>
    <row r="155" spans="1:9" x14ac:dyDescent="0.25">
      <c r="A155" s="3"/>
      <c r="B155" s="36" t="s">
        <v>99</v>
      </c>
      <c r="C155" s="36"/>
      <c r="D155" s="32"/>
      <c r="E155" s="32"/>
      <c r="F155" s="32"/>
      <c r="G155" s="35">
        <f>SUM(G154:G154)</f>
        <v>8640</v>
      </c>
      <c r="H155" s="39"/>
    </row>
    <row r="156" spans="1:9" ht="15.75" x14ac:dyDescent="0.25">
      <c r="A156" s="2"/>
      <c r="B156" s="130" t="s">
        <v>102</v>
      </c>
      <c r="C156" s="130"/>
      <c r="D156" s="130"/>
      <c r="E156" s="130"/>
      <c r="F156" s="130"/>
      <c r="G156" s="130"/>
    </row>
    <row r="157" spans="1:9" ht="31.5" x14ac:dyDescent="0.25">
      <c r="A157" s="4">
        <v>125</v>
      </c>
      <c r="B157" s="5" t="s">
        <v>143</v>
      </c>
      <c r="C157" s="4" t="s">
        <v>4</v>
      </c>
      <c r="D157" s="4" t="s">
        <v>6</v>
      </c>
      <c r="E157" s="25">
        <v>3</v>
      </c>
      <c r="F157" s="25">
        <v>26</v>
      </c>
      <c r="G157" s="25">
        <f>E157*F157</f>
        <v>78</v>
      </c>
    </row>
    <row r="158" spans="1:9" ht="18.75" x14ac:dyDescent="0.25">
      <c r="A158" s="4">
        <v>126</v>
      </c>
      <c r="B158" s="5" t="s">
        <v>8</v>
      </c>
      <c r="C158" s="4" t="s">
        <v>7</v>
      </c>
      <c r="D158" s="4" t="s">
        <v>6</v>
      </c>
      <c r="E158" s="25"/>
      <c r="F158" s="25">
        <v>31</v>
      </c>
      <c r="G158" s="25">
        <f t="shared" ref="G158:G159" si="5">E158*F158</f>
        <v>0</v>
      </c>
    </row>
    <row r="159" spans="1:9" ht="15" customHeight="1" x14ac:dyDescent="0.25">
      <c r="A159" s="131">
        <v>127</v>
      </c>
      <c r="B159" s="132" t="s">
        <v>10</v>
      </c>
      <c r="C159" s="131" t="s">
        <v>9</v>
      </c>
      <c r="D159" s="131" t="s">
        <v>6</v>
      </c>
      <c r="E159" s="135"/>
      <c r="F159" s="135">
        <v>26</v>
      </c>
      <c r="G159" s="135">
        <f t="shared" si="5"/>
        <v>0</v>
      </c>
    </row>
    <row r="160" spans="1:9" ht="15" customHeight="1" x14ac:dyDescent="0.25">
      <c r="A160" s="131"/>
      <c r="B160" s="132"/>
      <c r="C160" s="131"/>
      <c r="D160" s="131"/>
      <c r="E160" s="136"/>
      <c r="F160" s="136"/>
      <c r="G160" s="136"/>
    </row>
    <row r="161" spans="1:7" ht="31.5" x14ac:dyDescent="0.25">
      <c r="A161" s="4">
        <v>128</v>
      </c>
      <c r="B161" s="5" t="s">
        <v>12</v>
      </c>
      <c r="C161" s="4" t="s">
        <v>11</v>
      </c>
      <c r="D161" s="4" t="s">
        <v>6</v>
      </c>
      <c r="E161" s="25"/>
      <c r="F161" s="25">
        <v>31</v>
      </c>
      <c r="G161" s="25">
        <f t="shared" ref="G161:G196" si="6">E161*F161</f>
        <v>0</v>
      </c>
    </row>
    <row r="162" spans="1:7" ht="31.5" x14ac:dyDescent="0.25">
      <c r="A162" s="4">
        <v>129</v>
      </c>
      <c r="B162" s="5" t="s">
        <v>14</v>
      </c>
      <c r="C162" s="4" t="s">
        <v>13</v>
      </c>
      <c r="D162" s="4" t="s">
        <v>6</v>
      </c>
      <c r="E162" s="25"/>
      <c r="F162" s="25">
        <v>26</v>
      </c>
      <c r="G162" s="25">
        <f t="shared" si="6"/>
        <v>0</v>
      </c>
    </row>
    <row r="163" spans="1:7" ht="18.75" x14ac:dyDescent="0.25">
      <c r="A163" s="4">
        <v>130</v>
      </c>
      <c r="B163" s="5" t="s">
        <v>16</v>
      </c>
      <c r="C163" s="4" t="s">
        <v>15</v>
      </c>
      <c r="D163" s="4" t="s">
        <v>6</v>
      </c>
      <c r="E163" s="25"/>
      <c r="F163" s="25">
        <v>31</v>
      </c>
      <c r="G163" s="25">
        <f t="shared" si="6"/>
        <v>0</v>
      </c>
    </row>
    <row r="164" spans="1:7" ht="47.25" x14ac:dyDescent="0.25">
      <c r="A164" s="4">
        <v>131</v>
      </c>
      <c r="B164" s="5" t="s">
        <v>18</v>
      </c>
      <c r="C164" s="4" t="s">
        <v>17</v>
      </c>
      <c r="D164" s="4" t="s">
        <v>6</v>
      </c>
      <c r="E164" s="25"/>
      <c r="F164" s="25">
        <v>26</v>
      </c>
      <c r="G164" s="25">
        <f t="shared" si="6"/>
        <v>0</v>
      </c>
    </row>
    <row r="165" spans="1:7" ht="47.25" x14ac:dyDescent="0.25">
      <c r="A165" s="4">
        <v>132</v>
      </c>
      <c r="B165" s="5" t="s">
        <v>20</v>
      </c>
      <c r="C165" s="4" t="s">
        <v>19</v>
      </c>
      <c r="D165" s="4" t="s">
        <v>6</v>
      </c>
      <c r="E165" s="25"/>
      <c r="F165" s="25">
        <v>24</v>
      </c>
      <c r="G165" s="25">
        <f t="shared" si="6"/>
        <v>0</v>
      </c>
    </row>
    <row r="166" spans="1:7" ht="31.5" x14ac:dyDescent="0.25">
      <c r="A166" s="4">
        <v>133</v>
      </c>
      <c r="B166" s="5" t="s">
        <v>145</v>
      </c>
      <c r="C166" s="4" t="s">
        <v>21</v>
      </c>
      <c r="D166" s="4" t="s">
        <v>23</v>
      </c>
      <c r="E166" s="25">
        <v>6</v>
      </c>
      <c r="F166" s="25">
        <v>221</v>
      </c>
      <c r="G166" s="25">
        <f t="shared" si="6"/>
        <v>1326</v>
      </c>
    </row>
    <row r="167" spans="1:7" ht="15.75" x14ac:dyDescent="0.25">
      <c r="A167" s="4">
        <v>134</v>
      </c>
      <c r="B167" s="5" t="s">
        <v>144</v>
      </c>
      <c r="C167" s="4" t="s">
        <v>24</v>
      </c>
      <c r="D167" s="4" t="s">
        <v>23</v>
      </c>
      <c r="E167" s="25"/>
      <c r="F167" s="25">
        <v>152</v>
      </c>
      <c r="G167" s="25">
        <f t="shared" si="6"/>
        <v>0</v>
      </c>
    </row>
    <row r="168" spans="1:7" ht="15.75" x14ac:dyDescent="0.25">
      <c r="A168" s="4">
        <v>135</v>
      </c>
      <c r="B168" s="5" t="s">
        <v>27</v>
      </c>
      <c r="C168" s="4" t="s">
        <v>26</v>
      </c>
      <c r="D168" s="4" t="s">
        <v>23</v>
      </c>
      <c r="E168" s="25"/>
      <c r="F168" s="25">
        <v>80</v>
      </c>
      <c r="G168" s="25">
        <f t="shared" si="6"/>
        <v>0</v>
      </c>
    </row>
    <row r="169" spans="1:7" ht="15.75" x14ac:dyDescent="0.25">
      <c r="A169" s="4">
        <v>136</v>
      </c>
      <c r="B169" s="5" t="s">
        <v>29</v>
      </c>
      <c r="C169" s="4" t="s">
        <v>28</v>
      </c>
      <c r="D169" s="4" t="s">
        <v>23</v>
      </c>
      <c r="E169" s="25"/>
      <c r="F169" s="25">
        <v>50</v>
      </c>
      <c r="G169" s="25">
        <f t="shared" si="6"/>
        <v>0</v>
      </c>
    </row>
    <row r="170" spans="1:7" ht="47.25" x14ac:dyDescent="0.25">
      <c r="A170" s="4">
        <v>137</v>
      </c>
      <c r="B170" s="5" t="s">
        <v>31</v>
      </c>
      <c r="C170" s="4" t="s">
        <v>30</v>
      </c>
      <c r="D170" s="4" t="s">
        <v>32</v>
      </c>
      <c r="E170" s="25">
        <v>1.5</v>
      </c>
      <c r="F170" s="25">
        <v>11</v>
      </c>
      <c r="G170" s="25">
        <f t="shared" si="6"/>
        <v>16.5</v>
      </c>
    </row>
    <row r="171" spans="1:7" ht="31.5" x14ac:dyDescent="0.25">
      <c r="A171" s="4">
        <v>138</v>
      </c>
      <c r="B171" s="5" t="s">
        <v>34</v>
      </c>
      <c r="C171" s="4" t="s">
        <v>33</v>
      </c>
      <c r="D171" s="4" t="s">
        <v>35</v>
      </c>
      <c r="E171" s="25"/>
      <c r="F171" s="25">
        <v>3000</v>
      </c>
      <c r="G171" s="25">
        <f t="shared" si="6"/>
        <v>0</v>
      </c>
    </row>
    <row r="172" spans="1:7" ht="15.75" x14ac:dyDescent="0.25">
      <c r="A172" s="4">
        <v>139</v>
      </c>
      <c r="B172" s="5" t="s">
        <v>37</v>
      </c>
      <c r="C172" s="4" t="s">
        <v>36</v>
      </c>
      <c r="D172" s="4" t="s">
        <v>38</v>
      </c>
      <c r="E172" s="25"/>
      <c r="F172" s="25">
        <v>2500</v>
      </c>
      <c r="G172" s="25">
        <f t="shared" si="6"/>
        <v>0</v>
      </c>
    </row>
    <row r="173" spans="1:7" ht="31.5" x14ac:dyDescent="0.25">
      <c r="A173" s="4">
        <v>140</v>
      </c>
      <c r="B173" s="5" t="s">
        <v>40</v>
      </c>
      <c r="C173" s="4" t="s">
        <v>39</v>
      </c>
      <c r="D173" s="4" t="s">
        <v>38</v>
      </c>
      <c r="E173" s="25"/>
      <c r="F173" s="25">
        <v>2500</v>
      </c>
      <c r="G173" s="25">
        <f t="shared" si="6"/>
        <v>0</v>
      </c>
    </row>
    <row r="174" spans="1:7" ht="31.5" x14ac:dyDescent="0.25">
      <c r="A174" s="4">
        <v>141</v>
      </c>
      <c r="B174" s="5" t="s">
        <v>42</v>
      </c>
      <c r="C174" s="4" t="s">
        <v>41</v>
      </c>
      <c r="D174" s="4" t="s">
        <v>38</v>
      </c>
      <c r="E174" s="25"/>
      <c r="F174" s="25">
        <v>10</v>
      </c>
      <c r="G174" s="25">
        <f t="shared" si="6"/>
        <v>0</v>
      </c>
    </row>
    <row r="175" spans="1:7" ht="47.25" x14ac:dyDescent="0.25">
      <c r="A175" s="4">
        <v>142</v>
      </c>
      <c r="B175" s="5" t="s">
        <v>44</v>
      </c>
      <c r="C175" s="4" t="s">
        <v>43</v>
      </c>
      <c r="D175" s="4" t="s">
        <v>38</v>
      </c>
      <c r="E175" s="25">
        <v>500</v>
      </c>
      <c r="F175" s="25">
        <v>1.3</v>
      </c>
      <c r="G175" s="25">
        <f t="shared" si="6"/>
        <v>650</v>
      </c>
    </row>
    <row r="176" spans="1:7" ht="63" x14ac:dyDescent="0.25">
      <c r="A176" s="4">
        <v>143</v>
      </c>
      <c r="B176" s="5" t="s">
        <v>46</v>
      </c>
      <c r="C176" s="4" t="s">
        <v>45</v>
      </c>
      <c r="D176" s="4" t="s">
        <v>47</v>
      </c>
      <c r="E176" s="25">
        <v>3</v>
      </c>
      <c r="F176" s="25">
        <v>50</v>
      </c>
      <c r="G176" s="25">
        <f t="shared" si="6"/>
        <v>150</v>
      </c>
    </row>
    <row r="177" spans="1:7" ht="47.25" x14ac:dyDescent="0.25">
      <c r="A177" s="4">
        <v>144</v>
      </c>
      <c r="B177" s="5" t="s">
        <v>49</v>
      </c>
      <c r="C177" s="4" t="s">
        <v>48</v>
      </c>
      <c r="D177" s="4" t="s">
        <v>47</v>
      </c>
      <c r="E177" s="25"/>
      <c r="F177" s="25">
        <v>50</v>
      </c>
      <c r="G177" s="25">
        <f t="shared" si="6"/>
        <v>0</v>
      </c>
    </row>
    <row r="178" spans="1:7" ht="15.75" x14ac:dyDescent="0.25">
      <c r="A178" s="4">
        <v>145</v>
      </c>
      <c r="B178" s="5" t="s">
        <v>51</v>
      </c>
      <c r="C178" s="4" t="s">
        <v>50</v>
      </c>
      <c r="D178" s="4" t="s">
        <v>23</v>
      </c>
      <c r="E178" s="25">
        <v>36</v>
      </c>
      <c r="F178" s="25">
        <v>0.8</v>
      </c>
      <c r="G178" s="25">
        <f t="shared" si="6"/>
        <v>28.8</v>
      </c>
    </row>
    <row r="179" spans="1:7" ht="15.75" x14ac:dyDescent="0.25">
      <c r="A179" s="4">
        <v>146</v>
      </c>
      <c r="B179" s="5" t="s">
        <v>53</v>
      </c>
      <c r="C179" s="4" t="s">
        <v>52</v>
      </c>
      <c r="D179" s="4" t="s">
        <v>23</v>
      </c>
      <c r="E179" s="25"/>
      <c r="F179" s="25">
        <v>15</v>
      </c>
      <c r="G179" s="25">
        <f t="shared" si="6"/>
        <v>0</v>
      </c>
    </row>
    <row r="180" spans="1:7" ht="15.75" x14ac:dyDescent="0.25">
      <c r="A180" s="4">
        <v>147</v>
      </c>
      <c r="B180" s="5" t="s">
        <v>55</v>
      </c>
      <c r="C180" s="4" t="s">
        <v>54</v>
      </c>
      <c r="D180" s="4" t="s">
        <v>23</v>
      </c>
      <c r="E180" s="25">
        <v>10</v>
      </c>
      <c r="F180" s="25">
        <v>0.2</v>
      </c>
      <c r="G180" s="25">
        <f t="shared" si="6"/>
        <v>2</v>
      </c>
    </row>
    <row r="181" spans="1:7" ht="15.75" x14ac:dyDescent="0.25">
      <c r="A181" s="4">
        <v>148</v>
      </c>
      <c r="B181" s="5" t="s">
        <v>57</v>
      </c>
      <c r="C181" s="4" t="s">
        <v>56</v>
      </c>
      <c r="D181" s="4" t="s">
        <v>23</v>
      </c>
      <c r="E181" s="25"/>
      <c r="F181" s="25">
        <v>95</v>
      </c>
      <c r="G181" s="25">
        <f t="shared" si="6"/>
        <v>0</v>
      </c>
    </row>
    <row r="182" spans="1:7" ht="31.5" x14ac:dyDescent="0.25">
      <c r="A182" s="4">
        <v>149</v>
      </c>
      <c r="B182" s="5" t="s">
        <v>59</v>
      </c>
      <c r="C182" s="4" t="s">
        <v>58</v>
      </c>
      <c r="D182" s="4" t="s">
        <v>38</v>
      </c>
      <c r="E182" s="25"/>
      <c r="F182" s="25">
        <v>100</v>
      </c>
      <c r="G182" s="25">
        <f t="shared" si="6"/>
        <v>0</v>
      </c>
    </row>
    <row r="183" spans="1:7" ht="31.5" x14ac:dyDescent="0.25">
      <c r="A183" s="4">
        <v>150</v>
      </c>
      <c r="B183" s="5" t="s">
        <v>61</v>
      </c>
      <c r="C183" s="4" t="s">
        <v>60</v>
      </c>
      <c r="D183" s="4" t="s">
        <v>38</v>
      </c>
      <c r="E183" s="25"/>
      <c r="F183" s="25">
        <v>100</v>
      </c>
      <c r="G183" s="25">
        <f t="shared" si="6"/>
        <v>0</v>
      </c>
    </row>
    <row r="184" spans="1:7" ht="31.5" x14ac:dyDescent="0.25">
      <c r="A184" s="4">
        <v>151</v>
      </c>
      <c r="B184" s="5" t="s">
        <v>63</v>
      </c>
      <c r="C184" s="4" t="s">
        <v>62</v>
      </c>
      <c r="D184" s="4" t="s">
        <v>38</v>
      </c>
      <c r="E184" s="25"/>
      <c r="F184" s="25">
        <v>5.91</v>
      </c>
      <c r="G184" s="25">
        <f t="shared" si="6"/>
        <v>0</v>
      </c>
    </row>
    <row r="185" spans="1:7" ht="31.5" x14ac:dyDescent="0.25">
      <c r="A185" s="4">
        <v>152</v>
      </c>
      <c r="B185" s="5" t="s">
        <v>65</v>
      </c>
      <c r="C185" s="4" t="s">
        <v>64</v>
      </c>
      <c r="D185" s="4" t="s">
        <v>66</v>
      </c>
      <c r="E185" s="25"/>
      <c r="F185" s="25">
        <v>3.6</v>
      </c>
      <c r="G185" s="25">
        <f t="shared" si="6"/>
        <v>0</v>
      </c>
    </row>
    <row r="186" spans="1:7" ht="31.5" x14ac:dyDescent="0.25">
      <c r="A186" s="4">
        <v>153</v>
      </c>
      <c r="B186" s="5" t="s">
        <v>68</v>
      </c>
      <c r="C186" s="4" t="s">
        <v>67</v>
      </c>
      <c r="D186" s="4" t="s">
        <v>66</v>
      </c>
      <c r="E186" s="25">
        <v>0.8</v>
      </c>
      <c r="F186" s="25">
        <v>6.79</v>
      </c>
      <c r="G186" s="25">
        <f t="shared" si="6"/>
        <v>5.4320000000000004</v>
      </c>
    </row>
    <row r="187" spans="1:7" ht="31.5" x14ac:dyDescent="0.25">
      <c r="A187" s="4">
        <v>154</v>
      </c>
      <c r="B187" s="5" t="s">
        <v>70</v>
      </c>
      <c r="C187" s="4" t="s">
        <v>69</v>
      </c>
      <c r="D187" s="4" t="s">
        <v>66</v>
      </c>
      <c r="E187" s="25"/>
      <c r="F187" s="25">
        <v>1.1299999999999999</v>
      </c>
      <c r="G187" s="25">
        <f t="shared" si="6"/>
        <v>0</v>
      </c>
    </row>
    <row r="188" spans="1:7" ht="31.5" x14ac:dyDescent="0.25">
      <c r="A188" s="4">
        <v>155</v>
      </c>
      <c r="B188" s="5" t="s">
        <v>72</v>
      </c>
      <c r="C188" s="4" t="s">
        <v>71</v>
      </c>
      <c r="D188" s="4" t="s">
        <v>66</v>
      </c>
      <c r="E188" s="25">
        <v>20</v>
      </c>
      <c r="F188" s="25">
        <v>2.35</v>
      </c>
      <c r="G188" s="25">
        <f t="shared" si="6"/>
        <v>47</v>
      </c>
    </row>
    <row r="189" spans="1:7" ht="15.75" x14ac:dyDescent="0.25">
      <c r="A189" s="4">
        <v>156</v>
      </c>
      <c r="B189" s="5" t="s">
        <v>74</v>
      </c>
      <c r="C189" s="4" t="s">
        <v>73</v>
      </c>
      <c r="D189" s="4" t="s">
        <v>75</v>
      </c>
      <c r="E189" s="25"/>
      <c r="F189" s="25">
        <v>115</v>
      </c>
      <c r="G189" s="25">
        <f t="shared" si="6"/>
        <v>0</v>
      </c>
    </row>
    <row r="190" spans="1:7" ht="15.75" x14ac:dyDescent="0.25">
      <c r="A190" s="4">
        <v>157</v>
      </c>
      <c r="B190" s="5" t="s">
        <v>77</v>
      </c>
      <c r="C190" s="4" t="s">
        <v>76</v>
      </c>
      <c r="D190" s="4" t="s">
        <v>75</v>
      </c>
      <c r="E190" s="25"/>
      <c r="F190" s="25">
        <v>218</v>
      </c>
      <c r="G190" s="25">
        <f t="shared" si="6"/>
        <v>0</v>
      </c>
    </row>
    <row r="191" spans="1:7" ht="15.75" x14ac:dyDescent="0.25">
      <c r="A191" s="4">
        <v>158</v>
      </c>
      <c r="B191" s="5" t="s">
        <v>79</v>
      </c>
      <c r="C191" s="4" t="s">
        <v>78</v>
      </c>
      <c r="D191" s="4" t="s">
        <v>23</v>
      </c>
      <c r="E191" s="25"/>
      <c r="F191" s="25">
        <v>200</v>
      </c>
      <c r="G191" s="25">
        <f t="shared" si="6"/>
        <v>0</v>
      </c>
    </row>
    <row r="192" spans="1:7" ht="31.5" x14ac:dyDescent="0.25">
      <c r="A192" s="4">
        <v>159</v>
      </c>
      <c r="B192" s="5" t="s">
        <v>81</v>
      </c>
      <c r="C192" s="4" t="s">
        <v>80</v>
      </c>
      <c r="D192" s="4" t="s">
        <v>23</v>
      </c>
      <c r="E192" s="25"/>
      <c r="F192" s="25">
        <v>168.8</v>
      </c>
      <c r="G192" s="25">
        <f t="shared" si="6"/>
        <v>0</v>
      </c>
    </row>
    <row r="193" spans="1:7" ht="31.5" x14ac:dyDescent="0.25">
      <c r="A193" s="4">
        <v>160</v>
      </c>
      <c r="B193" s="5" t="s">
        <v>83</v>
      </c>
      <c r="C193" s="4" t="s">
        <v>82</v>
      </c>
      <c r="D193" s="4" t="s">
        <v>75</v>
      </c>
      <c r="E193" s="25"/>
      <c r="F193" s="25">
        <v>0.08</v>
      </c>
      <c r="G193" s="25">
        <f t="shared" si="6"/>
        <v>0</v>
      </c>
    </row>
    <row r="194" spans="1:7" ht="31.5" x14ac:dyDescent="0.25">
      <c r="A194" s="4">
        <v>161</v>
      </c>
      <c r="B194" s="5" t="s">
        <v>85</v>
      </c>
      <c r="C194" s="4" t="s">
        <v>84</v>
      </c>
      <c r="D194" s="4" t="s">
        <v>47</v>
      </c>
      <c r="E194" s="25"/>
      <c r="F194" s="25">
        <v>250</v>
      </c>
      <c r="G194" s="25">
        <f t="shared" si="6"/>
        <v>0</v>
      </c>
    </row>
    <row r="195" spans="1:7" ht="15.75" x14ac:dyDescent="0.25">
      <c r="A195" s="4">
        <v>162</v>
      </c>
      <c r="B195" s="5" t="s">
        <v>87</v>
      </c>
      <c r="C195" s="4" t="s">
        <v>86</v>
      </c>
      <c r="D195" s="4" t="s">
        <v>23</v>
      </c>
      <c r="E195" s="25"/>
      <c r="F195" s="25">
        <v>35</v>
      </c>
      <c r="G195" s="25">
        <f t="shared" si="6"/>
        <v>0</v>
      </c>
    </row>
    <row r="196" spans="1:7" ht="31.5" x14ac:dyDescent="0.25">
      <c r="A196" s="4">
        <v>163</v>
      </c>
      <c r="B196" s="5" t="s">
        <v>89</v>
      </c>
      <c r="C196" s="4" t="s">
        <v>88</v>
      </c>
      <c r="D196" s="4" t="s">
        <v>23</v>
      </c>
      <c r="E196" s="4"/>
      <c r="F196" s="25">
        <v>40</v>
      </c>
      <c r="G196" s="25">
        <f t="shared" si="6"/>
        <v>0</v>
      </c>
    </row>
    <row r="197" spans="1:7" ht="15.75" x14ac:dyDescent="0.25">
      <c r="A197" s="32"/>
      <c r="B197" s="10" t="s">
        <v>97</v>
      </c>
      <c r="C197" s="10"/>
      <c r="D197" s="32"/>
      <c r="E197" s="32"/>
      <c r="F197" s="32"/>
      <c r="G197" s="35">
        <f>SUM(G157:G196)</f>
        <v>2303.732</v>
      </c>
    </row>
    <row r="198" spans="1:7" ht="15.75" x14ac:dyDescent="0.25">
      <c r="A198" s="32"/>
      <c r="B198" s="11" t="s">
        <v>98</v>
      </c>
      <c r="C198" s="11"/>
      <c r="D198" s="32"/>
      <c r="E198" s="32"/>
      <c r="F198" s="32"/>
      <c r="G198" s="32"/>
    </row>
    <row r="199" spans="1:7" x14ac:dyDescent="0.25">
      <c r="A199" s="32">
        <v>164</v>
      </c>
      <c r="B199" s="34" t="s">
        <v>120</v>
      </c>
      <c r="C199" s="34"/>
      <c r="D199" s="32"/>
      <c r="E199" s="33">
        <v>2</v>
      </c>
      <c r="F199" s="33">
        <v>63</v>
      </c>
      <c r="G199" s="33">
        <f>E199*F199</f>
        <v>126</v>
      </c>
    </row>
    <row r="200" spans="1:7" x14ac:dyDescent="0.25">
      <c r="A200" s="32"/>
      <c r="B200" s="36" t="s">
        <v>99</v>
      </c>
      <c r="C200" s="36"/>
      <c r="D200" s="32"/>
      <c r="E200" s="32"/>
      <c r="F200" s="32"/>
      <c r="G200" s="35">
        <f>SUM(G199:G199)</f>
        <v>126</v>
      </c>
    </row>
    <row r="201" spans="1:7" x14ac:dyDescent="0.25">
      <c r="A201" s="24"/>
      <c r="B201" s="24"/>
      <c r="C201" s="24"/>
      <c r="D201" s="24"/>
      <c r="E201" s="24"/>
      <c r="F201" s="24"/>
      <c r="G201" s="24"/>
    </row>
    <row r="202" spans="1:7" x14ac:dyDescent="0.25">
      <c r="A202" s="24"/>
      <c r="B202" s="24" t="s">
        <v>116</v>
      </c>
      <c r="C202" s="24"/>
      <c r="D202" s="24"/>
      <c r="E202" s="24"/>
      <c r="F202" s="24"/>
      <c r="G202" s="27">
        <f>ROUND(G58+G104+G152+G197,2)</f>
        <v>18594.03</v>
      </c>
    </row>
    <row r="203" spans="1:7" x14ac:dyDescent="0.25">
      <c r="A203" s="24"/>
      <c r="B203" s="24" t="s">
        <v>117</v>
      </c>
      <c r="C203" s="24"/>
      <c r="D203" s="24"/>
      <c r="E203" s="24"/>
      <c r="F203" s="24"/>
      <c r="G203" s="27">
        <f>ROUND(G62+G109+G155+G200,2)</f>
        <v>18502.2</v>
      </c>
    </row>
    <row r="204" spans="1:7" x14ac:dyDescent="0.25">
      <c r="A204" s="24"/>
      <c r="B204" s="24"/>
      <c r="C204" s="24"/>
      <c r="D204" s="24"/>
      <c r="E204" s="24"/>
      <c r="F204" s="24"/>
      <c r="G204" s="24"/>
    </row>
    <row r="205" spans="1:7" x14ac:dyDescent="0.25">
      <c r="A205" s="24"/>
      <c r="B205" s="24" t="s">
        <v>97</v>
      </c>
      <c r="C205" s="24"/>
      <c r="D205" s="24"/>
      <c r="E205" s="24"/>
      <c r="F205" s="24"/>
      <c r="G205" s="27">
        <f>G202-G203</f>
        <v>91.829999999998108</v>
      </c>
    </row>
    <row r="206" spans="1:7" x14ac:dyDescent="0.25">
      <c r="A206" s="24"/>
      <c r="B206" s="24" t="s">
        <v>118</v>
      </c>
      <c r="C206" s="24"/>
      <c r="D206" s="24"/>
      <c r="E206" s="24"/>
      <c r="F206" s="24"/>
      <c r="G206" s="27">
        <f>G205*0.21</f>
        <v>19.2842999999996</v>
      </c>
    </row>
    <row r="207" spans="1:7" x14ac:dyDescent="0.25">
      <c r="A207" s="24"/>
      <c r="B207" s="24" t="s">
        <v>119</v>
      </c>
      <c r="C207" s="24"/>
      <c r="D207" s="24"/>
      <c r="E207" s="24"/>
      <c r="F207" s="24"/>
      <c r="G207" s="27">
        <f>G205+G206</f>
        <v>111.11429999999771</v>
      </c>
    </row>
    <row r="212" spans="1:1" x14ac:dyDescent="0.25">
      <c r="A212" s="37" t="s">
        <v>138</v>
      </c>
    </row>
    <row r="213" spans="1:1" x14ac:dyDescent="0.25">
      <c r="A213" s="40" t="s">
        <v>147</v>
      </c>
    </row>
    <row r="214" spans="1:1" x14ac:dyDescent="0.25">
      <c r="A214" s="40" t="s">
        <v>148</v>
      </c>
    </row>
    <row r="215" spans="1:1" x14ac:dyDescent="0.25">
      <c r="A215" s="37"/>
    </row>
    <row r="216" spans="1:1" x14ac:dyDescent="0.25">
      <c r="A216" s="37"/>
    </row>
    <row r="217" spans="1:1" x14ac:dyDescent="0.25">
      <c r="A217" s="37"/>
    </row>
    <row r="218" spans="1:1" x14ac:dyDescent="0.25">
      <c r="A218" s="37" t="s">
        <v>139</v>
      </c>
    </row>
    <row r="219" spans="1:1" x14ac:dyDescent="0.25">
      <c r="A219" s="37"/>
    </row>
  </sheetData>
  <mergeCells count="40">
    <mergeCell ref="G14:G15"/>
    <mergeCell ref="A14:A15"/>
    <mergeCell ref="B17:G17"/>
    <mergeCell ref="C20:C21"/>
    <mergeCell ref="B20:B21"/>
    <mergeCell ref="D20:D21"/>
    <mergeCell ref="E14:E15"/>
    <mergeCell ref="F14:F15"/>
    <mergeCell ref="C14:C15"/>
    <mergeCell ref="F159:F160"/>
    <mergeCell ref="G159:G160"/>
    <mergeCell ref="B110:G110"/>
    <mergeCell ref="A113:A114"/>
    <mergeCell ref="B113:B114"/>
    <mergeCell ref="C113:C114"/>
    <mergeCell ref="D113:D114"/>
    <mergeCell ref="E113:E114"/>
    <mergeCell ref="F113:F114"/>
    <mergeCell ref="G113:G114"/>
    <mergeCell ref="A159:A160"/>
    <mergeCell ref="B159:B160"/>
    <mergeCell ref="C159:C160"/>
    <mergeCell ref="D159:D160"/>
    <mergeCell ref="E159:E160"/>
    <mergeCell ref="A6:B6"/>
    <mergeCell ref="C6:G7"/>
    <mergeCell ref="A9:B9"/>
    <mergeCell ref="C9:G9"/>
    <mergeCell ref="B156:G156"/>
    <mergeCell ref="B63:G63"/>
    <mergeCell ref="A66:A67"/>
    <mergeCell ref="B66:B67"/>
    <mergeCell ref="C66:C67"/>
    <mergeCell ref="D66:D67"/>
    <mergeCell ref="E66:E67"/>
    <mergeCell ref="F66:F67"/>
    <mergeCell ref="G66:G67"/>
    <mergeCell ref="B14:B15"/>
    <mergeCell ref="D14:D15"/>
    <mergeCell ref="A20:A21"/>
  </mergeCells>
  <pageMargins left="0.70866141732283472" right="0.11811023622047245"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100"/>
      <c r="D8" s="100"/>
      <c r="E8" s="22"/>
      <c r="F8" s="100"/>
      <c r="G8" s="100"/>
    </row>
    <row r="9" spans="1:7" ht="18.75" x14ac:dyDescent="0.3">
      <c r="A9" s="129" t="s">
        <v>388</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6.5" customHeight="1" x14ac:dyDescent="0.25">
      <c r="A12" s="17" t="s">
        <v>367</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104">
        <v>1</v>
      </c>
      <c r="B16" s="104">
        <v>2</v>
      </c>
      <c r="C16" s="104"/>
      <c r="D16" s="104">
        <v>3</v>
      </c>
      <c r="E16" s="104"/>
      <c r="F16" s="104"/>
      <c r="G16" s="104"/>
    </row>
    <row r="17" spans="1:12" ht="15.75" x14ac:dyDescent="0.25">
      <c r="A17" s="101"/>
      <c r="B17" s="130" t="s">
        <v>163</v>
      </c>
      <c r="C17" s="130"/>
      <c r="D17" s="130"/>
      <c r="E17" s="130"/>
      <c r="F17" s="130"/>
      <c r="G17" s="130"/>
    </row>
    <row r="18" spans="1:12" ht="63.75" customHeight="1" x14ac:dyDescent="0.25">
      <c r="A18" s="102">
        <v>1</v>
      </c>
      <c r="B18" s="103" t="s">
        <v>368</v>
      </c>
      <c r="C18" s="102" t="s">
        <v>4</v>
      </c>
      <c r="D18" s="102" t="s">
        <v>6</v>
      </c>
      <c r="E18" s="25">
        <v>34.25</v>
      </c>
      <c r="F18" s="25">
        <v>22.59</v>
      </c>
      <c r="G18" s="25">
        <f>ROUND(E18*F18,2)</f>
        <v>773.71</v>
      </c>
    </row>
    <row r="19" spans="1:12" ht="31.5" x14ac:dyDescent="0.25">
      <c r="A19" s="102">
        <v>2</v>
      </c>
      <c r="B19" s="103" t="s">
        <v>369</v>
      </c>
      <c r="C19" s="102" t="s">
        <v>7</v>
      </c>
      <c r="D19" s="102" t="s">
        <v>6</v>
      </c>
      <c r="E19" s="102">
        <v>2</v>
      </c>
      <c r="F19" s="25">
        <v>27.22</v>
      </c>
      <c r="G19" s="25">
        <f>ROUND(E19*F19,2)</f>
        <v>54.44</v>
      </c>
    </row>
    <row r="20" spans="1:12" x14ac:dyDescent="0.25">
      <c r="A20" s="131">
        <v>3</v>
      </c>
      <c r="B20" s="132" t="s">
        <v>10</v>
      </c>
      <c r="C20" s="131" t="s">
        <v>9</v>
      </c>
      <c r="D20" s="131" t="s">
        <v>6</v>
      </c>
      <c r="E20" s="135"/>
      <c r="F20" s="135">
        <v>17.38</v>
      </c>
      <c r="G20" s="135">
        <f>ROUND(E20*F20,2)</f>
        <v>0</v>
      </c>
    </row>
    <row r="21" spans="1:12" ht="24" customHeight="1" x14ac:dyDescent="0.25">
      <c r="A21" s="131"/>
      <c r="B21" s="132"/>
      <c r="C21" s="131"/>
      <c r="D21" s="131"/>
      <c r="E21" s="136"/>
      <c r="F21" s="136"/>
      <c r="G21" s="136"/>
    </row>
    <row r="22" spans="1:12" ht="31.5" x14ac:dyDescent="0.25">
      <c r="A22" s="102">
        <v>4</v>
      </c>
      <c r="B22" s="103" t="s">
        <v>162</v>
      </c>
      <c r="C22" s="102" t="s">
        <v>11</v>
      </c>
      <c r="D22" s="102" t="s">
        <v>6</v>
      </c>
      <c r="E22" s="102"/>
      <c r="F22" s="25">
        <v>20.85</v>
      </c>
      <c r="G22" s="25">
        <f t="shared" ref="G22:G58" si="0">E22*F22</f>
        <v>0</v>
      </c>
    </row>
    <row r="23" spans="1:12" ht="31.5" x14ac:dyDescent="0.25">
      <c r="A23" s="102">
        <v>5</v>
      </c>
      <c r="B23" s="103" t="s">
        <v>370</v>
      </c>
      <c r="C23" s="102" t="s">
        <v>13</v>
      </c>
      <c r="D23" s="102" t="s">
        <v>6</v>
      </c>
      <c r="E23" s="25">
        <v>5</v>
      </c>
      <c r="F23" s="25">
        <v>18.829999999999998</v>
      </c>
      <c r="G23" s="25">
        <f t="shared" si="0"/>
        <v>94.149999999999991</v>
      </c>
    </row>
    <row r="24" spans="1:12" ht="31.5" x14ac:dyDescent="0.25">
      <c r="A24" s="102">
        <v>6</v>
      </c>
      <c r="B24" s="103" t="s">
        <v>371</v>
      </c>
      <c r="C24" s="102" t="s">
        <v>15</v>
      </c>
      <c r="D24" s="102" t="s">
        <v>6</v>
      </c>
      <c r="E24" s="28">
        <v>5</v>
      </c>
      <c r="F24" s="25">
        <v>22.59</v>
      </c>
      <c r="G24" s="25">
        <f t="shared" si="0"/>
        <v>112.95</v>
      </c>
    </row>
    <row r="25" spans="1:12" ht="63" x14ac:dyDescent="0.25">
      <c r="A25" s="102">
        <v>7</v>
      </c>
      <c r="B25" s="103" t="s">
        <v>372</v>
      </c>
      <c r="C25" s="102" t="s">
        <v>17</v>
      </c>
      <c r="D25" s="102" t="s">
        <v>6</v>
      </c>
      <c r="E25" s="25">
        <v>35</v>
      </c>
      <c r="F25" s="25">
        <v>15.93</v>
      </c>
      <c r="G25" s="25">
        <f t="shared" si="0"/>
        <v>557.54999999999995</v>
      </c>
      <c r="J25" s="47"/>
    </row>
    <row r="26" spans="1:12" ht="63" x14ac:dyDescent="0.25">
      <c r="A26" s="102">
        <v>8</v>
      </c>
      <c r="B26" s="103" t="s">
        <v>373</v>
      </c>
      <c r="C26" s="102" t="s">
        <v>19</v>
      </c>
      <c r="D26" s="102" t="s">
        <v>6</v>
      </c>
      <c r="E26" s="28">
        <v>29</v>
      </c>
      <c r="F26" s="25">
        <v>0</v>
      </c>
      <c r="G26" s="25">
        <f t="shared" si="0"/>
        <v>0</v>
      </c>
      <c r="H26">
        <v>17.670000000000002</v>
      </c>
    </row>
    <row r="27" spans="1:12" ht="15.75" x14ac:dyDescent="0.25">
      <c r="A27" s="102">
        <v>9</v>
      </c>
      <c r="B27" s="103" t="s">
        <v>151</v>
      </c>
      <c r="C27" s="102" t="s">
        <v>21</v>
      </c>
      <c r="D27" s="102" t="s">
        <v>23</v>
      </c>
      <c r="E27" s="28">
        <v>10</v>
      </c>
      <c r="F27" s="25">
        <v>69.5</v>
      </c>
      <c r="G27" s="25">
        <f t="shared" si="0"/>
        <v>695</v>
      </c>
    </row>
    <row r="28" spans="1:12" ht="25.5" x14ac:dyDescent="0.25">
      <c r="A28" s="42" t="s">
        <v>152</v>
      </c>
      <c r="B28" s="41" t="s">
        <v>374</v>
      </c>
      <c r="C28" s="102"/>
      <c r="D28" s="102" t="s">
        <v>121</v>
      </c>
      <c r="E28" s="28">
        <v>2.2999999999999998</v>
      </c>
      <c r="F28" s="25">
        <v>0</v>
      </c>
      <c r="G28" s="25">
        <f t="shared" si="0"/>
        <v>0</v>
      </c>
    </row>
    <row r="29" spans="1:12" ht="15.75" x14ac:dyDescent="0.25">
      <c r="A29" s="102">
        <v>10</v>
      </c>
      <c r="B29" s="103" t="s">
        <v>25</v>
      </c>
      <c r="C29" s="102" t="s">
        <v>24</v>
      </c>
      <c r="D29" s="102" t="s">
        <v>23</v>
      </c>
      <c r="E29" s="29">
        <v>14</v>
      </c>
      <c r="F29" s="25">
        <v>46.3</v>
      </c>
      <c r="G29" s="25">
        <f t="shared" si="0"/>
        <v>648.19999999999993</v>
      </c>
    </row>
    <row r="30" spans="1:12" ht="15.75" x14ac:dyDescent="0.25">
      <c r="A30" s="102">
        <v>11</v>
      </c>
      <c r="B30" s="105" t="s">
        <v>27</v>
      </c>
      <c r="C30" s="29" t="s">
        <v>26</v>
      </c>
      <c r="D30" s="29" t="s">
        <v>23</v>
      </c>
      <c r="E30" s="29"/>
      <c r="F30" s="28">
        <v>23</v>
      </c>
      <c r="G30" s="28">
        <f t="shared" si="0"/>
        <v>0</v>
      </c>
      <c r="H30" s="39"/>
      <c r="I30" s="39"/>
      <c r="J30" s="39"/>
      <c r="K30" s="39"/>
      <c r="L30" s="47"/>
    </row>
    <row r="31" spans="1:12" ht="15.75" x14ac:dyDescent="0.25">
      <c r="A31" s="42" t="s">
        <v>160</v>
      </c>
      <c r="B31" s="41" t="s">
        <v>181</v>
      </c>
      <c r="C31" s="102"/>
      <c r="D31" s="102" t="s">
        <v>121</v>
      </c>
      <c r="E31" s="28"/>
      <c r="F31" s="25">
        <v>0</v>
      </c>
      <c r="G31" s="25">
        <f t="shared" si="0"/>
        <v>0</v>
      </c>
    </row>
    <row r="32" spans="1:12" ht="15.75" x14ac:dyDescent="0.25">
      <c r="A32" s="102">
        <v>12</v>
      </c>
      <c r="B32" s="103" t="s">
        <v>29</v>
      </c>
      <c r="C32" s="102" t="s">
        <v>28</v>
      </c>
      <c r="D32" s="102" t="s">
        <v>23</v>
      </c>
      <c r="E32" s="102"/>
      <c r="F32" s="25">
        <v>14.48</v>
      </c>
      <c r="G32" s="25">
        <f t="shared" si="0"/>
        <v>0</v>
      </c>
    </row>
    <row r="33" spans="1:7" ht="47.25" x14ac:dyDescent="0.25">
      <c r="A33" s="102">
        <v>13</v>
      </c>
      <c r="B33" s="103" t="s">
        <v>31</v>
      </c>
      <c r="C33" s="102" t="s">
        <v>30</v>
      </c>
      <c r="D33" s="102" t="s">
        <v>32</v>
      </c>
      <c r="E33" s="25">
        <v>124</v>
      </c>
      <c r="F33" s="25">
        <v>20.25</v>
      </c>
      <c r="G33" s="25">
        <f t="shared" si="0"/>
        <v>2511</v>
      </c>
    </row>
    <row r="34" spans="1:7" ht="31.5" x14ac:dyDescent="0.25">
      <c r="A34" s="102">
        <v>14</v>
      </c>
      <c r="B34" s="103" t="s">
        <v>34</v>
      </c>
      <c r="C34" s="102" t="s">
        <v>33</v>
      </c>
      <c r="D34" s="102" t="s">
        <v>35</v>
      </c>
      <c r="E34" s="25"/>
      <c r="F34" s="25">
        <v>1320.66</v>
      </c>
      <c r="G34" s="25">
        <f t="shared" si="0"/>
        <v>0</v>
      </c>
    </row>
    <row r="35" spans="1:7" ht="15.75" x14ac:dyDescent="0.25">
      <c r="A35" s="102">
        <v>15</v>
      </c>
      <c r="B35" s="103" t="s">
        <v>37</v>
      </c>
      <c r="C35" s="102" t="s">
        <v>36</v>
      </c>
      <c r="D35" s="102" t="s">
        <v>38</v>
      </c>
      <c r="E35" s="25"/>
      <c r="F35" s="25">
        <v>724</v>
      </c>
      <c r="G35" s="25">
        <f t="shared" si="0"/>
        <v>0</v>
      </c>
    </row>
    <row r="36" spans="1:7" ht="31.5" x14ac:dyDescent="0.25">
      <c r="A36" s="102">
        <v>16</v>
      </c>
      <c r="B36" s="103" t="s">
        <v>40</v>
      </c>
      <c r="C36" s="102" t="s">
        <v>39</v>
      </c>
      <c r="D36" s="102" t="s">
        <v>38</v>
      </c>
      <c r="E36" s="25"/>
      <c r="F36" s="25">
        <v>724</v>
      </c>
      <c r="G36" s="25">
        <f t="shared" si="0"/>
        <v>0</v>
      </c>
    </row>
    <row r="37" spans="1:7" ht="31.5" x14ac:dyDescent="0.25">
      <c r="A37" s="102">
        <v>17</v>
      </c>
      <c r="B37" s="103" t="s">
        <v>341</v>
      </c>
      <c r="C37" s="102" t="s">
        <v>41</v>
      </c>
      <c r="D37" s="102" t="s">
        <v>38</v>
      </c>
      <c r="E37" s="25">
        <v>533.6</v>
      </c>
      <c r="F37" s="25">
        <v>2.9</v>
      </c>
      <c r="G37" s="25">
        <f t="shared" si="0"/>
        <v>1547.44</v>
      </c>
    </row>
    <row r="38" spans="1:7" ht="47.25" x14ac:dyDescent="0.25">
      <c r="A38" s="102">
        <v>18</v>
      </c>
      <c r="B38" s="103" t="s">
        <v>342</v>
      </c>
      <c r="C38" s="102" t="s">
        <v>43</v>
      </c>
      <c r="D38" s="102" t="s">
        <v>38</v>
      </c>
      <c r="E38" s="28">
        <v>1075</v>
      </c>
      <c r="F38" s="25">
        <v>0.38</v>
      </c>
      <c r="G38" s="25">
        <f t="shared" si="0"/>
        <v>408.5</v>
      </c>
    </row>
    <row r="39" spans="1:7" ht="47.25" x14ac:dyDescent="0.25">
      <c r="A39" s="102">
        <v>19</v>
      </c>
      <c r="B39" s="103" t="s">
        <v>46</v>
      </c>
      <c r="C39" s="102" t="s">
        <v>45</v>
      </c>
      <c r="D39" s="102" t="s">
        <v>47</v>
      </c>
      <c r="E39" s="28">
        <v>8</v>
      </c>
      <c r="F39" s="25">
        <v>30.7</v>
      </c>
      <c r="G39" s="25">
        <f t="shared" si="0"/>
        <v>245.6</v>
      </c>
    </row>
    <row r="40" spans="1:7" ht="47.25" x14ac:dyDescent="0.25">
      <c r="A40" s="102">
        <v>20</v>
      </c>
      <c r="B40" s="103" t="s">
        <v>49</v>
      </c>
      <c r="C40" s="102" t="s">
        <v>48</v>
      </c>
      <c r="D40" s="102" t="s">
        <v>47</v>
      </c>
      <c r="E40" s="25"/>
      <c r="F40" s="25">
        <v>27.8</v>
      </c>
      <c r="G40" s="25">
        <f t="shared" si="0"/>
        <v>0</v>
      </c>
    </row>
    <row r="41" spans="1:7" ht="15.75" x14ac:dyDescent="0.25">
      <c r="A41" s="102">
        <v>21</v>
      </c>
      <c r="B41" s="103" t="s">
        <v>51</v>
      </c>
      <c r="C41" s="102" t="s">
        <v>50</v>
      </c>
      <c r="D41" s="102" t="s">
        <v>23</v>
      </c>
      <c r="E41" s="25">
        <v>296</v>
      </c>
      <c r="F41" s="25">
        <v>0.26</v>
      </c>
      <c r="G41" s="25">
        <f t="shared" si="0"/>
        <v>76.960000000000008</v>
      </c>
    </row>
    <row r="42" spans="1:7" ht="15.75" x14ac:dyDescent="0.25">
      <c r="A42" s="102">
        <v>22</v>
      </c>
      <c r="B42" s="103" t="s">
        <v>53</v>
      </c>
      <c r="C42" s="102" t="s">
        <v>52</v>
      </c>
      <c r="D42" s="102" t="s">
        <v>23</v>
      </c>
      <c r="E42" s="25"/>
      <c r="F42" s="25">
        <v>4.34</v>
      </c>
      <c r="G42" s="25">
        <f t="shared" si="0"/>
        <v>0</v>
      </c>
    </row>
    <row r="43" spans="1:7" ht="15.75" x14ac:dyDescent="0.25">
      <c r="A43" s="102">
        <v>23</v>
      </c>
      <c r="B43" s="103" t="s">
        <v>55</v>
      </c>
      <c r="C43" s="102" t="s">
        <v>54</v>
      </c>
      <c r="D43" s="102" t="s">
        <v>23</v>
      </c>
      <c r="E43" s="25">
        <v>552</v>
      </c>
      <c r="F43" s="25">
        <v>0.06</v>
      </c>
      <c r="G43" s="25">
        <f t="shared" si="0"/>
        <v>33.119999999999997</v>
      </c>
    </row>
    <row r="44" spans="1:7" ht="15.75" x14ac:dyDescent="0.25">
      <c r="A44" s="102">
        <v>24</v>
      </c>
      <c r="B44" s="103" t="s">
        <v>57</v>
      </c>
      <c r="C44" s="102" t="s">
        <v>56</v>
      </c>
      <c r="D44" s="102" t="s">
        <v>23</v>
      </c>
      <c r="E44" s="25"/>
      <c r="F44" s="25">
        <v>27.51</v>
      </c>
      <c r="G44" s="25">
        <f t="shared" si="0"/>
        <v>0</v>
      </c>
    </row>
    <row r="45" spans="1:7" ht="31.5" x14ac:dyDescent="0.25">
      <c r="A45" s="102">
        <v>25</v>
      </c>
      <c r="B45" s="103" t="s">
        <v>59</v>
      </c>
      <c r="C45" s="102" t="s">
        <v>58</v>
      </c>
      <c r="D45" s="102" t="s">
        <v>38</v>
      </c>
      <c r="E45" s="28"/>
      <c r="F45" s="25">
        <v>218.95</v>
      </c>
      <c r="G45" s="25">
        <f t="shared" si="0"/>
        <v>0</v>
      </c>
    </row>
    <row r="46" spans="1:7" ht="31.5" x14ac:dyDescent="0.25">
      <c r="A46" s="102">
        <v>26</v>
      </c>
      <c r="B46" s="103" t="s">
        <v>61</v>
      </c>
      <c r="C46" s="102" t="s">
        <v>60</v>
      </c>
      <c r="D46" s="102" t="s">
        <v>38</v>
      </c>
      <c r="E46" s="28"/>
      <c r="F46" s="25">
        <v>218.95</v>
      </c>
      <c r="G46" s="25">
        <f t="shared" si="0"/>
        <v>0</v>
      </c>
    </row>
    <row r="47" spans="1:7" ht="31.5" x14ac:dyDescent="0.25">
      <c r="A47" s="102">
        <v>27</v>
      </c>
      <c r="B47" s="103" t="s">
        <v>63</v>
      </c>
      <c r="C47" s="102" t="s">
        <v>62</v>
      </c>
      <c r="D47" s="102" t="s">
        <v>38</v>
      </c>
      <c r="E47" s="28"/>
      <c r="F47" s="25">
        <v>9</v>
      </c>
      <c r="G47" s="25">
        <f t="shared" si="0"/>
        <v>0</v>
      </c>
    </row>
    <row r="48" spans="1:7" ht="15.75" x14ac:dyDescent="0.25">
      <c r="A48" s="102">
        <v>28</v>
      </c>
      <c r="B48" s="103" t="s">
        <v>65</v>
      </c>
      <c r="C48" s="102" t="s">
        <v>64</v>
      </c>
      <c r="D48" s="102" t="s">
        <v>38</v>
      </c>
      <c r="E48" s="60"/>
      <c r="F48" s="25">
        <v>10.43</v>
      </c>
      <c r="G48" s="25">
        <f t="shared" si="0"/>
        <v>0</v>
      </c>
    </row>
    <row r="49" spans="1:7" ht="15.75" x14ac:dyDescent="0.25">
      <c r="A49" s="102">
        <v>29</v>
      </c>
      <c r="B49" s="103" t="s">
        <v>68</v>
      </c>
      <c r="C49" s="102" t="s">
        <v>67</v>
      </c>
      <c r="D49" s="102" t="s">
        <v>38</v>
      </c>
      <c r="E49" s="60">
        <v>6.4000000000000001E-2</v>
      </c>
      <c r="F49" s="25">
        <v>19.670000000000002</v>
      </c>
      <c r="G49" s="25">
        <f t="shared" si="0"/>
        <v>1.2588800000000002</v>
      </c>
    </row>
    <row r="50" spans="1:7" ht="17.25" customHeight="1" x14ac:dyDescent="0.25">
      <c r="A50" s="102">
        <v>30</v>
      </c>
      <c r="B50" s="103" t="s">
        <v>70</v>
      </c>
      <c r="C50" s="102" t="s">
        <v>69</v>
      </c>
      <c r="D50" s="102" t="s">
        <v>38</v>
      </c>
      <c r="E50" s="25"/>
      <c r="F50" s="25">
        <v>3.27</v>
      </c>
      <c r="G50" s="25">
        <f t="shared" si="0"/>
        <v>0</v>
      </c>
    </row>
    <row r="51" spans="1:7" ht="16.5" customHeight="1" x14ac:dyDescent="0.25">
      <c r="A51" s="102">
        <v>31</v>
      </c>
      <c r="B51" s="103" t="s">
        <v>72</v>
      </c>
      <c r="C51" s="102" t="s">
        <v>71</v>
      </c>
      <c r="D51" s="102" t="s">
        <v>38</v>
      </c>
      <c r="E51" s="25">
        <v>1.2</v>
      </c>
      <c r="F51" s="25">
        <v>6.81</v>
      </c>
      <c r="G51" s="25">
        <f t="shared" si="0"/>
        <v>8.1719999999999988</v>
      </c>
    </row>
    <row r="52" spans="1:7" ht="15.75" x14ac:dyDescent="0.25">
      <c r="A52" s="102">
        <v>32</v>
      </c>
      <c r="B52" s="103" t="s">
        <v>74</v>
      </c>
      <c r="C52" s="102" t="s">
        <v>73</v>
      </c>
      <c r="D52" s="102" t="s">
        <v>75</v>
      </c>
      <c r="E52" s="25"/>
      <c r="F52" s="25">
        <v>33.31</v>
      </c>
      <c r="G52" s="25">
        <f t="shared" si="0"/>
        <v>0</v>
      </c>
    </row>
    <row r="53" spans="1:7" ht="15.75" x14ac:dyDescent="0.25">
      <c r="A53" s="102">
        <v>33</v>
      </c>
      <c r="B53" s="103" t="s">
        <v>77</v>
      </c>
      <c r="C53" s="102" t="s">
        <v>76</v>
      </c>
      <c r="D53" s="102" t="s">
        <v>75</v>
      </c>
      <c r="E53" s="25"/>
      <c r="F53" s="25">
        <v>63.14</v>
      </c>
      <c r="G53" s="25">
        <f t="shared" si="0"/>
        <v>0</v>
      </c>
    </row>
    <row r="54" spans="1:7" ht="15.75" x14ac:dyDescent="0.25">
      <c r="A54" s="102">
        <v>34</v>
      </c>
      <c r="B54" s="103" t="s">
        <v>79</v>
      </c>
      <c r="C54" s="102" t="s">
        <v>78</v>
      </c>
      <c r="D54" s="102" t="s">
        <v>23</v>
      </c>
      <c r="E54" s="25">
        <v>53</v>
      </c>
      <c r="F54" s="25">
        <v>10.14</v>
      </c>
      <c r="G54" s="25">
        <f t="shared" si="0"/>
        <v>537.42000000000007</v>
      </c>
    </row>
    <row r="55" spans="1:7" ht="31.5" x14ac:dyDescent="0.25">
      <c r="A55" s="29">
        <v>35</v>
      </c>
      <c r="B55" s="105" t="s">
        <v>81</v>
      </c>
      <c r="C55" s="29" t="s">
        <v>80</v>
      </c>
      <c r="D55" s="29" t="s">
        <v>23</v>
      </c>
      <c r="E55" s="28"/>
      <c r="F55" s="28">
        <v>72.41</v>
      </c>
      <c r="G55" s="28">
        <f t="shared" si="0"/>
        <v>0</v>
      </c>
    </row>
    <row r="56" spans="1:7" ht="31.5" x14ac:dyDescent="0.25">
      <c r="A56" s="102">
        <v>36</v>
      </c>
      <c r="B56" s="105" t="s">
        <v>85</v>
      </c>
      <c r="C56" s="29">
        <v>36</v>
      </c>
      <c r="D56" s="29" t="s">
        <v>47</v>
      </c>
      <c r="E56" s="28"/>
      <c r="F56" s="28">
        <v>72.41</v>
      </c>
      <c r="G56" s="28">
        <f t="shared" si="0"/>
        <v>0</v>
      </c>
    </row>
    <row r="57" spans="1:7" ht="31.5" x14ac:dyDescent="0.25">
      <c r="A57" s="102">
        <v>37</v>
      </c>
      <c r="B57" s="103" t="s">
        <v>306</v>
      </c>
      <c r="C57" s="102">
        <v>37</v>
      </c>
      <c r="D57" s="102" t="s">
        <v>23</v>
      </c>
      <c r="E57" s="28"/>
      <c r="F57" s="25">
        <v>10.14</v>
      </c>
      <c r="G57" s="25">
        <f t="shared" si="0"/>
        <v>0</v>
      </c>
    </row>
    <row r="58" spans="1:7" ht="31.5" x14ac:dyDescent="0.25">
      <c r="A58" s="102">
        <v>38</v>
      </c>
      <c r="B58" s="103" t="s">
        <v>89</v>
      </c>
      <c r="C58" s="102">
        <v>38</v>
      </c>
      <c r="D58" s="102" t="s">
        <v>23</v>
      </c>
      <c r="E58" s="102"/>
      <c r="F58" s="25">
        <v>11.58</v>
      </c>
      <c r="G58" s="25">
        <f t="shared" si="0"/>
        <v>0</v>
      </c>
    </row>
    <row r="59" spans="1:7" ht="15.75" x14ac:dyDescent="0.25">
      <c r="A59" s="32"/>
      <c r="B59" s="10" t="s">
        <v>97</v>
      </c>
      <c r="C59" s="10"/>
      <c r="D59" s="32"/>
      <c r="E59" s="32"/>
      <c r="F59" s="32"/>
      <c r="G59" s="35">
        <f>SUM(G18:G58)</f>
        <v>8305.4708800000008</v>
      </c>
    </row>
    <row r="60" spans="1:7" ht="15.75" x14ac:dyDescent="0.25">
      <c r="A60" s="32"/>
      <c r="B60" s="11" t="s">
        <v>98</v>
      </c>
      <c r="C60" s="11"/>
      <c r="D60" s="32"/>
      <c r="E60" s="32"/>
      <c r="F60" s="32"/>
      <c r="G60" s="32"/>
    </row>
    <row r="61" spans="1:7" ht="15.75" x14ac:dyDescent="0.25">
      <c r="A61" s="32"/>
      <c r="B61" s="11" t="s">
        <v>149</v>
      </c>
      <c r="C61" s="11"/>
      <c r="D61" s="32" t="s">
        <v>121</v>
      </c>
      <c r="E61" s="33">
        <v>0.25</v>
      </c>
      <c r="F61" s="32">
        <v>21.05</v>
      </c>
      <c r="G61" s="32">
        <f>ROUND(E61*F61,2)</f>
        <v>5.26</v>
      </c>
    </row>
    <row r="62" spans="1:7" ht="15.75" x14ac:dyDescent="0.25">
      <c r="A62" s="32"/>
      <c r="B62" s="11" t="s">
        <v>120</v>
      </c>
      <c r="C62" s="11"/>
      <c r="D62" s="32" t="s">
        <v>121</v>
      </c>
      <c r="E62" s="33"/>
      <c r="F62" s="33">
        <v>17.329999999999998</v>
      </c>
      <c r="G62" s="32">
        <f t="shared" ref="G62:G69" si="1">ROUND(E62*F62,2)</f>
        <v>0</v>
      </c>
    </row>
    <row r="63" spans="1:7" ht="15.75" x14ac:dyDescent="0.25">
      <c r="A63" s="32"/>
      <c r="B63" s="11" t="s">
        <v>124</v>
      </c>
      <c r="C63" s="11"/>
      <c r="D63" s="32" t="s">
        <v>121</v>
      </c>
      <c r="E63" s="33">
        <v>35.299999999999997</v>
      </c>
      <c r="F63" s="33">
        <v>14.86</v>
      </c>
      <c r="G63" s="32">
        <f t="shared" si="1"/>
        <v>524.55999999999995</v>
      </c>
    </row>
    <row r="64" spans="1:7" ht="15.75" x14ac:dyDescent="0.25">
      <c r="A64" s="32"/>
      <c r="B64" s="11" t="s">
        <v>122</v>
      </c>
      <c r="C64" s="11"/>
      <c r="D64" s="32" t="s">
        <v>121</v>
      </c>
      <c r="E64" s="33"/>
      <c r="F64" s="33">
        <v>19.809999999999999</v>
      </c>
      <c r="G64" s="32">
        <f t="shared" si="1"/>
        <v>0</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529.82000000000005</v>
      </c>
    </row>
    <row r="71" spans="1:12" ht="15.75" x14ac:dyDescent="0.25">
      <c r="A71" s="101"/>
      <c r="B71" s="130" t="s">
        <v>164</v>
      </c>
      <c r="C71" s="130"/>
      <c r="D71" s="130"/>
      <c r="E71" s="130"/>
      <c r="F71" s="130"/>
      <c r="G71" s="130"/>
      <c r="I71" s="47"/>
      <c r="L71" s="47"/>
    </row>
    <row r="72" spans="1:12" ht="31.5" x14ac:dyDescent="0.25">
      <c r="A72" s="102">
        <v>39</v>
      </c>
      <c r="B72" s="103" t="s">
        <v>375</v>
      </c>
      <c r="C72" s="102" t="s">
        <v>4</v>
      </c>
      <c r="D72" s="102" t="s">
        <v>6</v>
      </c>
      <c r="E72" s="25">
        <v>7.9</v>
      </c>
      <c r="F72" s="25">
        <v>22.59</v>
      </c>
      <c r="G72" s="25">
        <f>E72*F72</f>
        <v>178.46100000000001</v>
      </c>
    </row>
    <row r="73" spans="1:12" ht="18.75" x14ac:dyDescent="0.25">
      <c r="A73" s="102">
        <v>40</v>
      </c>
      <c r="B73" s="105" t="s">
        <v>8</v>
      </c>
      <c r="C73" s="102" t="s">
        <v>7</v>
      </c>
      <c r="D73" s="102" t="s">
        <v>6</v>
      </c>
      <c r="E73" s="102"/>
      <c r="F73" s="25">
        <v>27.22</v>
      </c>
      <c r="G73" s="25">
        <f t="shared" ref="G73:G112" si="2">E73*F73</f>
        <v>0</v>
      </c>
    </row>
    <row r="74" spans="1:12" ht="15" customHeight="1" x14ac:dyDescent="0.25">
      <c r="A74" s="131">
        <v>41</v>
      </c>
      <c r="B74" s="145" t="s">
        <v>376</v>
      </c>
      <c r="C74" s="131" t="s">
        <v>9</v>
      </c>
      <c r="D74" s="131" t="s">
        <v>6</v>
      </c>
      <c r="E74" s="135">
        <v>146.62</v>
      </c>
      <c r="F74" s="135">
        <v>17.38</v>
      </c>
      <c r="G74" s="135">
        <f t="shared" si="2"/>
        <v>2548.2556</v>
      </c>
    </row>
    <row r="75" spans="1:12" ht="39.75" customHeight="1" x14ac:dyDescent="0.25">
      <c r="A75" s="131"/>
      <c r="B75" s="145"/>
      <c r="C75" s="131"/>
      <c r="D75" s="131"/>
      <c r="E75" s="136"/>
      <c r="F75" s="136"/>
      <c r="G75" s="136"/>
    </row>
    <row r="76" spans="1:12" ht="49.5" customHeight="1" x14ac:dyDescent="0.25">
      <c r="A76" s="102">
        <v>42</v>
      </c>
      <c r="B76" s="105" t="s">
        <v>377</v>
      </c>
      <c r="C76" s="102" t="s">
        <v>11</v>
      </c>
      <c r="D76" s="102" t="s">
        <v>6</v>
      </c>
      <c r="E76" s="102">
        <v>34.6</v>
      </c>
      <c r="F76" s="25">
        <v>20.85</v>
      </c>
      <c r="G76" s="25">
        <f t="shared" si="2"/>
        <v>721.41000000000008</v>
      </c>
      <c r="L76" s="47"/>
    </row>
    <row r="77" spans="1:12" ht="31.5" x14ac:dyDescent="0.25">
      <c r="A77" s="102">
        <v>43</v>
      </c>
      <c r="B77" s="103" t="s">
        <v>358</v>
      </c>
      <c r="C77" s="102" t="s">
        <v>13</v>
      </c>
      <c r="D77" s="102" t="s">
        <v>6</v>
      </c>
      <c r="E77" s="25"/>
      <c r="F77" s="25">
        <v>18.829999999999998</v>
      </c>
      <c r="G77" s="25">
        <f t="shared" si="2"/>
        <v>0</v>
      </c>
    </row>
    <row r="78" spans="1:12" ht="18.75" x14ac:dyDescent="0.25">
      <c r="A78" s="102">
        <v>44</v>
      </c>
      <c r="B78" s="103" t="s">
        <v>16</v>
      </c>
      <c r="C78" s="102" t="s">
        <v>15</v>
      </c>
      <c r="D78" s="102" t="s">
        <v>6</v>
      </c>
      <c r="E78" s="102"/>
      <c r="F78" s="25">
        <v>22.59</v>
      </c>
      <c r="G78" s="25">
        <f t="shared" si="2"/>
        <v>0</v>
      </c>
    </row>
    <row r="79" spans="1:12" ht="47.25" x14ac:dyDescent="0.25">
      <c r="A79" s="102">
        <v>45</v>
      </c>
      <c r="B79" s="103" t="s">
        <v>18</v>
      </c>
      <c r="C79" s="102" t="s">
        <v>17</v>
      </c>
      <c r="D79" s="102" t="s">
        <v>6</v>
      </c>
      <c r="E79" s="25">
        <v>29</v>
      </c>
      <c r="F79" s="25">
        <v>15.93</v>
      </c>
      <c r="G79" s="25">
        <f t="shared" si="2"/>
        <v>461.96999999999997</v>
      </c>
      <c r="J79" s="47"/>
    </row>
    <row r="80" spans="1:12" ht="47.25" x14ac:dyDescent="0.25">
      <c r="A80" s="102">
        <v>46</v>
      </c>
      <c r="B80" s="103" t="s">
        <v>20</v>
      </c>
      <c r="C80" s="102" t="s">
        <v>19</v>
      </c>
      <c r="D80" s="102" t="s">
        <v>6</v>
      </c>
      <c r="E80" s="25"/>
      <c r="F80" s="25">
        <v>17.670000000000002</v>
      </c>
      <c r="G80" s="25">
        <f t="shared" si="2"/>
        <v>0</v>
      </c>
      <c r="K80" s="47"/>
    </row>
    <row r="81" spans="1:12" ht="15.75" x14ac:dyDescent="0.25">
      <c r="A81" s="102">
        <v>47</v>
      </c>
      <c r="B81" s="105" t="s">
        <v>22</v>
      </c>
      <c r="C81" s="29" t="s">
        <v>21</v>
      </c>
      <c r="D81" s="29" t="s">
        <v>23</v>
      </c>
      <c r="E81" s="28">
        <v>14</v>
      </c>
      <c r="F81" s="28">
        <v>69.5</v>
      </c>
      <c r="G81" s="28">
        <f t="shared" si="2"/>
        <v>973</v>
      </c>
      <c r="H81" s="39"/>
      <c r="I81" s="39"/>
    </row>
    <row r="82" spans="1:12" x14ac:dyDescent="0.25">
      <c r="A82" s="43" t="s">
        <v>183</v>
      </c>
      <c r="B82" s="44" t="s">
        <v>378</v>
      </c>
      <c r="C82" s="43"/>
      <c r="D82" s="43" t="s">
        <v>121</v>
      </c>
      <c r="E82" s="45">
        <v>2.5</v>
      </c>
      <c r="F82" s="45">
        <v>0</v>
      </c>
      <c r="G82" s="45">
        <f t="shared" si="2"/>
        <v>0</v>
      </c>
    </row>
    <row r="83" spans="1:12" ht="15.75" x14ac:dyDescent="0.25">
      <c r="A83" s="102">
        <v>48</v>
      </c>
      <c r="B83" s="103" t="s">
        <v>25</v>
      </c>
      <c r="C83" s="102" t="s">
        <v>24</v>
      </c>
      <c r="D83" s="102" t="s">
        <v>23</v>
      </c>
      <c r="E83" s="25">
        <v>11</v>
      </c>
      <c r="F83" s="25">
        <v>46.3</v>
      </c>
      <c r="G83" s="25">
        <f t="shared" si="2"/>
        <v>509.29999999999995</v>
      </c>
    </row>
    <row r="84" spans="1:12" ht="15.75" x14ac:dyDescent="0.25">
      <c r="A84" s="102">
        <v>49</v>
      </c>
      <c r="B84" s="103" t="s">
        <v>27</v>
      </c>
      <c r="C84" s="102" t="s">
        <v>26</v>
      </c>
      <c r="D84" s="102" t="s">
        <v>23</v>
      </c>
      <c r="E84" s="25"/>
      <c r="F84" s="25">
        <v>23</v>
      </c>
      <c r="G84" s="25">
        <f t="shared" si="2"/>
        <v>0</v>
      </c>
    </row>
    <row r="85" spans="1:12" ht="18.75" customHeight="1" x14ac:dyDescent="0.25">
      <c r="A85" s="102" t="s">
        <v>197</v>
      </c>
      <c r="B85" s="44" t="s">
        <v>196</v>
      </c>
      <c r="C85" s="43"/>
      <c r="D85" s="43" t="s">
        <v>121</v>
      </c>
      <c r="E85" s="45"/>
      <c r="F85" s="45">
        <v>0</v>
      </c>
      <c r="G85" s="45">
        <f t="shared" si="2"/>
        <v>0</v>
      </c>
    </row>
    <row r="86" spans="1:12" ht="15.75" x14ac:dyDescent="0.25">
      <c r="A86" s="102">
        <v>50</v>
      </c>
      <c r="B86" s="103" t="s">
        <v>29</v>
      </c>
      <c r="C86" s="102" t="s">
        <v>28</v>
      </c>
      <c r="D86" s="102" t="s">
        <v>23</v>
      </c>
      <c r="E86" s="25"/>
      <c r="F86" s="25">
        <v>14.48</v>
      </c>
      <c r="G86" s="25">
        <f t="shared" si="2"/>
        <v>0</v>
      </c>
    </row>
    <row r="87" spans="1:12" ht="47.25" x14ac:dyDescent="0.25">
      <c r="A87" s="102">
        <v>51</v>
      </c>
      <c r="B87" s="103" t="s">
        <v>31</v>
      </c>
      <c r="C87" s="102" t="s">
        <v>30</v>
      </c>
      <c r="D87" s="102" t="s">
        <v>32</v>
      </c>
      <c r="E87" s="25">
        <v>110.5</v>
      </c>
      <c r="F87" s="25">
        <v>20.25</v>
      </c>
      <c r="G87" s="25">
        <f t="shared" si="2"/>
        <v>2237.625</v>
      </c>
      <c r="L87" s="47"/>
    </row>
    <row r="88" spans="1:12" ht="31.5" x14ac:dyDescent="0.25">
      <c r="A88" s="102">
        <v>52</v>
      </c>
      <c r="B88" s="105" t="s">
        <v>34</v>
      </c>
      <c r="C88" s="29" t="s">
        <v>33</v>
      </c>
      <c r="D88" s="29" t="s">
        <v>35</v>
      </c>
      <c r="E88" s="28"/>
      <c r="F88" s="28">
        <v>1320.66</v>
      </c>
      <c r="G88" s="28">
        <f t="shared" si="2"/>
        <v>0</v>
      </c>
    </row>
    <row r="89" spans="1:12" ht="15.75" x14ac:dyDescent="0.25">
      <c r="A89" s="102">
        <v>53</v>
      </c>
      <c r="B89" s="103" t="s">
        <v>37</v>
      </c>
      <c r="C89" s="102" t="s">
        <v>36</v>
      </c>
      <c r="D89" s="102" t="s">
        <v>38</v>
      </c>
      <c r="E89" s="25"/>
      <c r="F89" s="25">
        <v>724</v>
      </c>
      <c r="G89" s="25">
        <f t="shared" si="2"/>
        <v>0</v>
      </c>
    </row>
    <row r="90" spans="1:12" ht="31.5" x14ac:dyDescent="0.25">
      <c r="A90" s="102">
        <v>54</v>
      </c>
      <c r="B90" s="103" t="s">
        <v>40</v>
      </c>
      <c r="C90" s="102" t="s">
        <v>39</v>
      </c>
      <c r="D90" s="102" t="s">
        <v>38</v>
      </c>
      <c r="E90" s="25"/>
      <c r="F90" s="25">
        <v>724</v>
      </c>
      <c r="G90" s="25">
        <f t="shared" si="2"/>
        <v>0</v>
      </c>
    </row>
    <row r="91" spans="1:12" ht="31.5" x14ac:dyDescent="0.25">
      <c r="A91" s="102">
        <v>55</v>
      </c>
      <c r="B91" s="103" t="s">
        <v>343</v>
      </c>
      <c r="C91" s="102" t="s">
        <v>41</v>
      </c>
      <c r="D91" s="102" t="s">
        <v>38</v>
      </c>
      <c r="E91" s="28">
        <v>50.4</v>
      </c>
      <c r="F91" s="25">
        <v>2.9</v>
      </c>
      <c r="G91" s="25">
        <f t="shared" si="2"/>
        <v>146.16</v>
      </c>
    </row>
    <row r="92" spans="1:12" ht="47.25" x14ac:dyDescent="0.25">
      <c r="A92" s="102">
        <v>56</v>
      </c>
      <c r="B92" s="103" t="s">
        <v>344</v>
      </c>
      <c r="C92" s="102" t="s">
        <v>43</v>
      </c>
      <c r="D92" s="102" t="s">
        <v>38</v>
      </c>
      <c r="E92" s="50">
        <v>1580.79</v>
      </c>
      <c r="F92" s="25">
        <v>0.38</v>
      </c>
      <c r="G92" s="25">
        <f t="shared" si="2"/>
        <v>600.7002</v>
      </c>
    </row>
    <row r="93" spans="1:12" ht="47.25" x14ac:dyDescent="0.25">
      <c r="A93" s="29">
        <v>57</v>
      </c>
      <c r="B93" s="105" t="s">
        <v>46</v>
      </c>
      <c r="C93" s="29" t="s">
        <v>45</v>
      </c>
      <c r="D93" s="29" t="s">
        <v>47</v>
      </c>
      <c r="E93" s="29">
        <v>16</v>
      </c>
      <c r="F93" s="28">
        <v>30.7</v>
      </c>
      <c r="G93" s="28">
        <f t="shared" si="2"/>
        <v>491.2</v>
      </c>
    </row>
    <row r="94" spans="1:12" ht="47.25" x14ac:dyDescent="0.25">
      <c r="A94" s="102">
        <v>58</v>
      </c>
      <c r="B94" s="103" t="s">
        <v>49</v>
      </c>
      <c r="C94" s="102" t="s">
        <v>48</v>
      </c>
      <c r="D94" s="102" t="s">
        <v>47</v>
      </c>
      <c r="E94" s="102"/>
      <c r="F94" s="25">
        <v>27.8</v>
      </c>
      <c r="G94" s="25">
        <f t="shared" si="2"/>
        <v>0</v>
      </c>
    </row>
    <row r="95" spans="1:12" ht="15.75" x14ac:dyDescent="0.25">
      <c r="A95" s="102">
        <v>59</v>
      </c>
      <c r="B95" s="103" t="s">
        <v>51</v>
      </c>
      <c r="C95" s="102" t="s">
        <v>50</v>
      </c>
      <c r="D95" s="102" t="s">
        <v>23</v>
      </c>
      <c r="E95" s="25">
        <v>80</v>
      </c>
      <c r="F95" s="25">
        <v>0.26</v>
      </c>
      <c r="G95" s="25">
        <f t="shared" si="2"/>
        <v>20.8</v>
      </c>
    </row>
    <row r="96" spans="1:12" ht="15.75" x14ac:dyDescent="0.25">
      <c r="A96" s="102">
        <v>60</v>
      </c>
      <c r="B96" s="103" t="s">
        <v>53</v>
      </c>
      <c r="C96" s="102" t="s">
        <v>52</v>
      </c>
      <c r="D96" s="102" t="s">
        <v>23</v>
      </c>
      <c r="E96" s="25"/>
      <c r="F96" s="25">
        <v>4.34</v>
      </c>
      <c r="G96" s="25">
        <f t="shared" si="2"/>
        <v>0</v>
      </c>
    </row>
    <row r="97" spans="1:7" ht="15.75" x14ac:dyDescent="0.25">
      <c r="A97" s="102">
        <v>61</v>
      </c>
      <c r="B97" s="103" t="s">
        <v>55</v>
      </c>
      <c r="C97" s="102" t="s">
        <v>54</v>
      </c>
      <c r="D97" s="102" t="s">
        <v>23</v>
      </c>
      <c r="E97" s="25">
        <v>96</v>
      </c>
      <c r="F97" s="25">
        <v>0.06</v>
      </c>
      <c r="G97" s="25">
        <f t="shared" si="2"/>
        <v>5.76</v>
      </c>
    </row>
    <row r="98" spans="1:7" ht="15.75" x14ac:dyDescent="0.25">
      <c r="A98" s="102">
        <v>62</v>
      </c>
      <c r="B98" s="103" t="s">
        <v>57</v>
      </c>
      <c r="C98" s="102" t="s">
        <v>56</v>
      </c>
      <c r="D98" s="102" t="s">
        <v>23</v>
      </c>
      <c r="E98" s="25"/>
      <c r="F98" s="25">
        <v>27.51</v>
      </c>
      <c r="G98" s="25">
        <f t="shared" si="2"/>
        <v>0</v>
      </c>
    </row>
    <row r="99" spans="1:7" ht="31.5" x14ac:dyDescent="0.25">
      <c r="A99" s="102">
        <v>63</v>
      </c>
      <c r="B99" s="103" t="s">
        <v>59</v>
      </c>
      <c r="C99" s="102" t="s">
        <v>58</v>
      </c>
      <c r="D99" s="102" t="s">
        <v>38</v>
      </c>
      <c r="E99" s="28"/>
      <c r="F99" s="25">
        <v>218.95</v>
      </c>
      <c r="G99" s="25">
        <f t="shared" si="2"/>
        <v>0</v>
      </c>
    </row>
    <row r="100" spans="1:7" ht="31.5" x14ac:dyDescent="0.25">
      <c r="A100" s="102">
        <v>64</v>
      </c>
      <c r="B100" s="103" t="s">
        <v>61</v>
      </c>
      <c r="C100" s="102" t="s">
        <v>60</v>
      </c>
      <c r="D100" s="102" t="s">
        <v>38</v>
      </c>
      <c r="E100" s="28"/>
      <c r="F100" s="25">
        <v>218.95</v>
      </c>
      <c r="G100" s="25">
        <f t="shared" si="2"/>
        <v>0</v>
      </c>
    </row>
    <row r="101" spans="1:7" ht="31.5" x14ac:dyDescent="0.25">
      <c r="A101" s="102">
        <v>65</v>
      </c>
      <c r="B101" s="103" t="s">
        <v>63</v>
      </c>
      <c r="C101" s="102" t="s">
        <v>62</v>
      </c>
      <c r="D101" s="102" t="s">
        <v>38</v>
      </c>
      <c r="E101" s="28"/>
      <c r="F101" s="25">
        <v>9</v>
      </c>
      <c r="G101" s="25">
        <f t="shared" si="2"/>
        <v>0</v>
      </c>
    </row>
    <row r="102" spans="1:7" ht="15.75" x14ac:dyDescent="0.25">
      <c r="A102" s="102">
        <v>66</v>
      </c>
      <c r="B102" s="103" t="s">
        <v>65</v>
      </c>
      <c r="C102" s="102" t="s">
        <v>64</v>
      </c>
      <c r="D102" s="102" t="s">
        <v>38</v>
      </c>
      <c r="E102" s="60"/>
      <c r="F102" s="25">
        <v>10.43</v>
      </c>
      <c r="G102" s="25">
        <f t="shared" si="2"/>
        <v>0</v>
      </c>
    </row>
    <row r="103" spans="1:7" ht="15.75" x14ac:dyDescent="0.25">
      <c r="A103" s="102">
        <v>67</v>
      </c>
      <c r="B103" s="103" t="s">
        <v>68</v>
      </c>
      <c r="C103" s="102" t="s">
        <v>67</v>
      </c>
      <c r="D103" s="102" t="s">
        <v>38</v>
      </c>
      <c r="E103" s="60">
        <v>8.0000000000000002E-3</v>
      </c>
      <c r="F103" s="25">
        <v>19.670000000000002</v>
      </c>
      <c r="G103" s="25">
        <f t="shared" si="2"/>
        <v>0.15736000000000003</v>
      </c>
    </row>
    <row r="104" spans="1:7" ht="17.25" customHeight="1" x14ac:dyDescent="0.25">
      <c r="A104" s="102">
        <v>68</v>
      </c>
      <c r="B104" s="103" t="s">
        <v>70</v>
      </c>
      <c r="C104" s="102" t="s">
        <v>69</v>
      </c>
      <c r="D104" s="102" t="s">
        <v>38</v>
      </c>
      <c r="E104" s="61"/>
      <c r="F104" s="25">
        <v>3.27</v>
      </c>
      <c r="G104" s="25">
        <f t="shared" si="2"/>
        <v>0</v>
      </c>
    </row>
    <row r="105" spans="1:7" ht="19.5" customHeight="1" x14ac:dyDescent="0.25">
      <c r="A105" s="102">
        <v>69</v>
      </c>
      <c r="B105" s="103" t="s">
        <v>72</v>
      </c>
      <c r="C105" s="102" t="s">
        <v>71</v>
      </c>
      <c r="D105" s="102" t="s">
        <v>38</v>
      </c>
      <c r="E105" s="61">
        <v>0.20680000000000001</v>
      </c>
      <c r="F105" s="25">
        <v>6.81</v>
      </c>
      <c r="G105" s="25">
        <f t="shared" si="2"/>
        <v>1.4083079999999999</v>
      </c>
    </row>
    <row r="106" spans="1:7" ht="15.75" x14ac:dyDescent="0.25">
      <c r="A106" s="102">
        <v>70</v>
      </c>
      <c r="B106" s="103" t="s">
        <v>74</v>
      </c>
      <c r="C106" s="102" t="s">
        <v>73</v>
      </c>
      <c r="D106" s="102" t="s">
        <v>75</v>
      </c>
      <c r="E106" s="102"/>
      <c r="F106" s="25">
        <v>33.31</v>
      </c>
      <c r="G106" s="25">
        <f t="shared" si="2"/>
        <v>0</v>
      </c>
    </row>
    <row r="107" spans="1:7" ht="15.75" x14ac:dyDescent="0.25">
      <c r="A107" s="102">
        <v>71</v>
      </c>
      <c r="B107" s="103" t="s">
        <v>77</v>
      </c>
      <c r="C107" s="102" t="s">
        <v>76</v>
      </c>
      <c r="D107" s="102" t="s">
        <v>75</v>
      </c>
      <c r="E107" s="102"/>
      <c r="F107" s="25">
        <v>63.14</v>
      </c>
      <c r="G107" s="25">
        <f t="shared" si="2"/>
        <v>0</v>
      </c>
    </row>
    <row r="108" spans="1:7" ht="15.75" x14ac:dyDescent="0.25">
      <c r="A108" s="102">
        <v>72</v>
      </c>
      <c r="B108" s="103" t="s">
        <v>79</v>
      </c>
      <c r="C108" s="102" t="s">
        <v>78</v>
      </c>
      <c r="D108" s="102" t="s">
        <v>23</v>
      </c>
      <c r="E108" s="29">
        <v>1</v>
      </c>
      <c r="F108" s="25">
        <v>10.14</v>
      </c>
      <c r="G108" s="25">
        <f t="shared" si="2"/>
        <v>10.14</v>
      </c>
    </row>
    <row r="109" spans="1:7" ht="31.5" x14ac:dyDescent="0.25">
      <c r="A109" s="102">
        <v>73</v>
      </c>
      <c r="B109" s="103" t="s">
        <v>81</v>
      </c>
      <c r="C109" s="102" t="s">
        <v>80</v>
      </c>
      <c r="D109" s="102" t="s">
        <v>23</v>
      </c>
      <c r="E109" s="102"/>
      <c r="F109" s="25">
        <v>72.41</v>
      </c>
      <c r="G109" s="25">
        <f t="shared" si="2"/>
        <v>0</v>
      </c>
    </row>
    <row r="110" spans="1:7" ht="31.5" x14ac:dyDescent="0.25">
      <c r="A110" s="102">
        <v>74</v>
      </c>
      <c r="B110" s="103" t="s">
        <v>167</v>
      </c>
      <c r="C110" s="102">
        <v>36</v>
      </c>
      <c r="D110" s="102" t="s">
        <v>47</v>
      </c>
      <c r="E110" s="25"/>
      <c r="F110" s="25">
        <v>72.41</v>
      </c>
      <c r="G110" s="25">
        <f t="shared" si="2"/>
        <v>0</v>
      </c>
    </row>
    <row r="111" spans="1:7" ht="31.5" x14ac:dyDescent="0.25">
      <c r="A111" s="102">
        <v>75</v>
      </c>
      <c r="B111" s="103" t="s">
        <v>304</v>
      </c>
      <c r="C111" s="102">
        <v>37</v>
      </c>
      <c r="D111" s="102" t="s">
        <v>23</v>
      </c>
      <c r="E111" s="49"/>
      <c r="F111" s="25">
        <v>10.14</v>
      </c>
      <c r="G111" s="25">
        <f t="shared" si="2"/>
        <v>0</v>
      </c>
    </row>
    <row r="112" spans="1:7" ht="31.5" x14ac:dyDescent="0.25">
      <c r="A112" s="102">
        <v>76</v>
      </c>
      <c r="B112" s="103" t="s">
        <v>89</v>
      </c>
      <c r="C112" s="102">
        <v>38</v>
      </c>
      <c r="D112" s="102" t="s">
        <v>23</v>
      </c>
      <c r="E112" s="102"/>
      <c r="F112" s="25">
        <v>11.58</v>
      </c>
      <c r="G112" s="25">
        <f t="shared" si="2"/>
        <v>0</v>
      </c>
    </row>
    <row r="113" spans="1:11" ht="15.75" x14ac:dyDescent="0.25">
      <c r="A113" s="32"/>
      <c r="B113" s="10" t="s">
        <v>97</v>
      </c>
      <c r="C113" s="10"/>
      <c r="D113" s="32"/>
      <c r="E113" s="32"/>
      <c r="F113" s="32"/>
      <c r="G113" s="35">
        <f>SUM(G72:G112)</f>
        <v>8906.3474679999981</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c r="F115" s="32">
        <v>21.05</v>
      </c>
      <c r="G115" s="33">
        <f>ROUND((E115*F115),2)</f>
        <v>0</v>
      </c>
    </row>
    <row r="116" spans="1:11" ht="15.75" x14ac:dyDescent="0.25">
      <c r="A116" s="32"/>
      <c r="B116" s="11" t="s">
        <v>120</v>
      </c>
      <c r="C116" s="11"/>
      <c r="D116" s="32" t="s">
        <v>121</v>
      </c>
      <c r="E116" s="33">
        <v>46.45</v>
      </c>
      <c r="F116" s="33">
        <v>17.329999999999998</v>
      </c>
      <c r="G116" s="33">
        <f t="shared" ref="G116:G122" si="3">ROUND((E116*F116),2)</f>
        <v>804.98</v>
      </c>
    </row>
    <row r="117" spans="1:11" ht="15.75" x14ac:dyDescent="0.25">
      <c r="A117" s="32"/>
      <c r="B117" s="11" t="s">
        <v>124</v>
      </c>
      <c r="C117" s="11"/>
      <c r="D117" s="32" t="s">
        <v>121</v>
      </c>
      <c r="E117" s="33">
        <v>29.79</v>
      </c>
      <c r="F117" s="33">
        <v>14.86</v>
      </c>
      <c r="G117" s="33">
        <f t="shared" si="3"/>
        <v>442.68</v>
      </c>
    </row>
    <row r="118" spans="1:11" ht="15.75" x14ac:dyDescent="0.25">
      <c r="A118" s="32"/>
      <c r="B118" s="11" t="s">
        <v>122</v>
      </c>
      <c r="C118" s="11"/>
      <c r="D118" s="32" t="s">
        <v>121</v>
      </c>
      <c r="E118" s="33">
        <v>69.47</v>
      </c>
      <c r="F118" s="33">
        <v>19.809999999999999</v>
      </c>
      <c r="G118" s="33">
        <f t="shared" si="3"/>
        <v>1376.2</v>
      </c>
    </row>
    <row r="119" spans="1:11" ht="15.75" x14ac:dyDescent="0.25">
      <c r="A119" s="32"/>
      <c r="B119" s="11" t="s">
        <v>123</v>
      </c>
      <c r="C119" s="11"/>
      <c r="D119" s="32" t="s">
        <v>121</v>
      </c>
      <c r="E119" s="33">
        <v>41.47</v>
      </c>
      <c r="F119" s="33">
        <v>31.28</v>
      </c>
      <c r="G119" s="33">
        <f t="shared" si="3"/>
        <v>1297.18</v>
      </c>
    </row>
    <row r="120" spans="1:11" ht="15.75" x14ac:dyDescent="0.25">
      <c r="A120" s="32"/>
      <c r="B120" s="11" t="s">
        <v>150</v>
      </c>
      <c r="C120" s="11"/>
      <c r="D120" s="32" t="s">
        <v>121</v>
      </c>
      <c r="E120" s="33">
        <v>4.4400000000000004</v>
      </c>
      <c r="F120" s="33">
        <v>37.79</v>
      </c>
      <c r="G120" s="33">
        <f t="shared" si="3"/>
        <v>167.79</v>
      </c>
      <c r="J120" s="47"/>
    </row>
    <row r="121" spans="1:11" ht="15.75" x14ac:dyDescent="0.25">
      <c r="A121" s="32"/>
      <c r="B121" s="11" t="s">
        <v>321</v>
      </c>
      <c r="C121" s="11"/>
      <c r="D121" s="32" t="s">
        <v>121</v>
      </c>
      <c r="E121" s="33"/>
      <c r="F121" s="33">
        <v>41.71</v>
      </c>
      <c r="G121" s="33">
        <f t="shared" si="3"/>
        <v>0</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4088.83</v>
      </c>
    </row>
    <row r="124" spans="1:11" ht="15.75" x14ac:dyDescent="0.25">
      <c r="A124" s="104"/>
      <c r="B124" s="130" t="s">
        <v>165</v>
      </c>
      <c r="C124" s="130"/>
      <c r="D124" s="130"/>
      <c r="E124" s="130"/>
      <c r="F124" s="130"/>
      <c r="G124" s="130"/>
      <c r="J124" s="47"/>
    </row>
    <row r="125" spans="1:11" ht="18.75" x14ac:dyDescent="0.25">
      <c r="A125" s="102">
        <v>77</v>
      </c>
      <c r="B125" s="103" t="s">
        <v>5</v>
      </c>
      <c r="C125" s="102" t="s">
        <v>4</v>
      </c>
      <c r="D125" s="102" t="s">
        <v>6</v>
      </c>
      <c r="E125" s="28"/>
      <c r="F125" s="25">
        <v>22.59</v>
      </c>
      <c r="G125" s="25">
        <f>E125*F125</f>
        <v>0</v>
      </c>
    </row>
    <row r="126" spans="1:11" ht="18.75" x14ac:dyDescent="0.25">
      <c r="A126" s="102">
        <v>78</v>
      </c>
      <c r="B126" s="103" t="s">
        <v>8</v>
      </c>
      <c r="C126" s="102" t="s">
        <v>7</v>
      </c>
      <c r="D126" s="102" t="s">
        <v>6</v>
      </c>
      <c r="E126" s="28"/>
      <c r="F126" s="25">
        <v>27.22</v>
      </c>
      <c r="G126" s="25">
        <f t="shared" ref="G126:G127" si="4">E126*F126</f>
        <v>0</v>
      </c>
    </row>
    <row r="127" spans="1:11" ht="15" customHeight="1" x14ac:dyDescent="0.25">
      <c r="A127" s="131">
        <v>79</v>
      </c>
      <c r="B127" s="132" t="s">
        <v>379</v>
      </c>
      <c r="C127" s="131" t="s">
        <v>9</v>
      </c>
      <c r="D127" s="131" t="s">
        <v>6</v>
      </c>
      <c r="E127" s="146">
        <v>6</v>
      </c>
      <c r="F127" s="135">
        <v>17.38</v>
      </c>
      <c r="G127" s="135">
        <f t="shared" si="4"/>
        <v>104.28</v>
      </c>
    </row>
    <row r="128" spans="1:11" ht="36" customHeight="1" x14ac:dyDescent="0.25">
      <c r="A128" s="131"/>
      <c r="B128" s="132"/>
      <c r="C128" s="131"/>
      <c r="D128" s="131"/>
      <c r="E128" s="147"/>
      <c r="F128" s="136"/>
      <c r="G128" s="136"/>
    </row>
    <row r="129" spans="1:12" ht="47.25" x14ac:dyDescent="0.25">
      <c r="A129" s="102">
        <v>80</v>
      </c>
      <c r="B129" s="103" t="s">
        <v>380</v>
      </c>
      <c r="C129" s="102" t="s">
        <v>11</v>
      </c>
      <c r="D129" s="102" t="s">
        <v>6</v>
      </c>
      <c r="E129" s="28">
        <v>71.7</v>
      </c>
      <c r="F129" s="25">
        <v>20.85</v>
      </c>
      <c r="G129" s="25">
        <f t="shared" ref="G129:G166" si="5">E129*F129</f>
        <v>1494.9450000000002</v>
      </c>
    </row>
    <row r="130" spans="1:12" ht="31.5" x14ac:dyDescent="0.25">
      <c r="A130" s="102">
        <v>81</v>
      </c>
      <c r="B130" s="103" t="s">
        <v>14</v>
      </c>
      <c r="C130" s="102" t="s">
        <v>13</v>
      </c>
      <c r="D130" s="102" t="s">
        <v>6</v>
      </c>
      <c r="E130" s="28"/>
      <c r="F130" s="25">
        <v>18.829999999999998</v>
      </c>
      <c r="G130" s="25">
        <f t="shared" si="5"/>
        <v>0</v>
      </c>
    </row>
    <row r="131" spans="1:12" ht="31.5" x14ac:dyDescent="0.25">
      <c r="A131" s="102">
        <v>82</v>
      </c>
      <c r="B131" s="103" t="s">
        <v>381</v>
      </c>
      <c r="C131" s="102" t="s">
        <v>15</v>
      </c>
      <c r="D131" s="102" t="s">
        <v>6</v>
      </c>
      <c r="E131" s="28">
        <v>33.299999999999997</v>
      </c>
      <c r="F131" s="25">
        <v>22.59</v>
      </c>
      <c r="G131" s="25">
        <f t="shared" si="5"/>
        <v>752.24699999999996</v>
      </c>
    </row>
    <row r="132" spans="1:12" ht="63" x14ac:dyDescent="0.25">
      <c r="A132" s="102">
        <v>83</v>
      </c>
      <c r="B132" s="105" t="s">
        <v>382</v>
      </c>
      <c r="C132" s="102" t="s">
        <v>17</v>
      </c>
      <c r="D132" s="102" t="s">
        <v>6</v>
      </c>
      <c r="E132" s="28">
        <v>74</v>
      </c>
      <c r="F132" s="25">
        <v>15.93</v>
      </c>
      <c r="G132" s="25">
        <f t="shared" si="5"/>
        <v>1178.82</v>
      </c>
      <c r="K132" s="47"/>
    </row>
    <row r="133" spans="1:12" ht="47.25" x14ac:dyDescent="0.25">
      <c r="A133" s="102">
        <v>84</v>
      </c>
      <c r="B133" s="103" t="s">
        <v>20</v>
      </c>
      <c r="C133" s="102" t="s">
        <v>19</v>
      </c>
      <c r="D133" s="102" t="s">
        <v>6</v>
      </c>
      <c r="E133" s="28"/>
      <c r="F133" s="25">
        <v>17.670000000000002</v>
      </c>
      <c r="G133" s="25">
        <f t="shared" si="5"/>
        <v>0</v>
      </c>
    </row>
    <row r="134" spans="1:12" ht="47.25" x14ac:dyDescent="0.25">
      <c r="A134" s="102" t="s">
        <v>332</v>
      </c>
      <c r="B134" s="103" t="s">
        <v>20</v>
      </c>
      <c r="C134" s="102" t="s">
        <v>19</v>
      </c>
      <c r="D134" s="102" t="s">
        <v>6</v>
      </c>
      <c r="E134" s="28"/>
      <c r="F134" s="25">
        <v>0</v>
      </c>
      <c r="G134" s="25">
        <f t="shared" si="5"/>
        <v>0</v>
      </c>
    </row>
    <row r="135" spans="1:12" ht="15.75" x14ac:dyDescent="0.25">
      <c r="A135" s="102">
        <v>85</v>
      </c>
      <c r="B135" s="103" t="s">
        <v>22</v>
      </c>
      <c r="C135" s="102" t="s">
        <v>21</v>
      </c>
      <c r="D135" s="102" t="s">
        <v>23</v>
      </c>
      <c r="E135" s="28">
        <v>17</v>
      </c>
      <c r="F135" s="25">
        <v>69.5</v>
      </c>
      <c r="G135" s="25">
        <f t="shared" si="5"/>
        <v>1181.5</v>
      </c>
    </row>
    <row r="136" spans="1:12" x14ac:dyDescent="0.25">
      <c r="A136" s="42" t="s">
        <v>184</v>
      </c>
      <c r="B136" s="44" t="s">
        <v>383</v>
      </c>
      <c r="C136" s="42"/>
      <c r="D136" s="42" t="s">
        <v>121</v>
      </c>
      <c r="E136" s="45">
        <v>2.59</v>
      </c>
      <c r="F136" s="46">
        <v>0</v>
      </c>
      <c r="G136" s="46">
        <f t="shared" si="5"/>
        <v>0</v>
      </c>
    </row>
    <row r="137" spans="1:12" ht="15.75" x14ac:dyDescent="0.25">
      <c r="A137" s="102">
        <v>86</v>
      </c>
      <c r="B137" s="105" t="s">
        <v>144</v>
      </c>
      <c r="C137" s="102" t="s">
        <v>24</v>
      </c>
      <c r="D137" s="102" t="s">
        <v>23</v>
      </c>
      <c r="E137" s="28">
        <v>19</v>
      </c>
      <c r="F137" s="25">
        <v>46.3</v>
      </c>
      <c r="G137" s="25">
        <f t="shared" si="5"/>
        <v>879.69999999999993</v>
      </c>
    </row>
    <row r="138" spans="1:12" ht="15.75" x14ac:dyDescent="0.25">
      <c r="A138" s="102">
        <v>87</v>
      </c>
      <c r="B138" s="103" t="s">
        <v>27</v>
      </c>
      <c r="C138" s="102" t="s">
        <v>26</v>
      </c>
      <c r="D138" s="102" t="s">
        <v>23</v>
      </c>
      <c r="E138" s="28"/>
      <c r="F138" s="25">
        <v>23</v>
      </c>
      <c r="G138" s="25">
        <f t="shared" si="5"/>
        <v>0</v>
      </c>
    </row>
    <row r="139" spans="1:12" x14ac:dyDescent="0.25">
      <c r="A139" s="42" t="s">
        <v>185</v>
      </c>
      <c r="B139" s="41" t="s">
        <v>196</v>
      </c>
      <c r="C139" s="42"/>
      <c r="D139" s="42" t="s">
        <v>121</v>
      </c>
      <c r="E139" s="45"/>
      <c r="F139" s="46">
        <v>0</v>
      </c>
      <c r="G139" s="46">
        <f t="shared" si="5"/>
        <v>0</v>
      </c>
      <c r="L139" s="47"/>
    </row>
    <row r="140" spans="1:12" ht="15.75" x14ac:dyDescent="0.25">
      <c r="A140" s="102">
        <v>88</v>
      </c>
      <c r="B140" s="103" t="s">
        <v>29</v>
      </c>
      <c r="C140" s="102" t="s">
        <v>28</v>
      </c>
      <c r="D140" s="102" t="s">
        <v>23</v>
      </c>
      <c r="E140" s="28"/>
      <c r="F140" s="25">
        <v>14.48</v>
      </c>
      <c r="G140" s="25">
        <f t="shared" si="5"/>
        <v>0</v>
      </c>
    </row>
    <row r="141" spans="1:12" ht="47.25" x14ac:dyDescent="0.25">
      <c r="A141" s="102">
        <v>89</v>
      </c>
      <c r="B141" s="103" t="s">
        <v>31</v>
      </c>
      <c r="C141" s="102" t="s">
        <v>30</v>
      </c>
      <c r="D141" s="102" t="s">
        <v>32</v>
      </c>
      <c r="E141" s="25">
        <v>110</v>
      </c>
      <c r="F141" s="25">
        <v>20.25</v>
      </c>
      <c r="G141" s="25">
        <f t="shared" si="5"/>
        <v>2227.5</v>
      </c>
    </row>
    <row r="142" spans="1:12" ht="31.5" x14ac:dyDescent="0.25">
      <c r="A142" s="102">
        <v>90</v>
      </c>
      <c r="B142" s="103" t="s">
        <v>34</v>
      </c>
      <c r="C142" s="102" t="s">
        <v>33</v>
      </c>
      <c r="D142" s="102" t="s">
        <v>35</v>
      </c>
      <c r="E142" s="25"/>
      <c r="F142" s="25">
        <v>1320.66</v>
      </c>
      <c r="G142" s="25">
        <f t="shared" si="5"/>
        <v>0</v>
      </c>
    </row>
    <row r="143" spans="1:12" ht="15.75" x14ac:dyDescent="0.25">
      <c r="A143" s="102">
        <v>91</v>
      </c>
      <c r="B143" s="103" t="s">
        <v>37</v>
      </c>
      <c r="C143" s="102" t="s">
        <v>36</v>
      </c>
      <c r="D143" s="102" t="s">
        <v>38</v>
      </c>
      <c r="E143" s="25"/>
      <c r="F143" s="25">
        <v>724</v>
      </c>
      <c r="G143" s="25">
        <f t="shared" si="5"/>
        <v>0</v>
      </c>
    </row>
    <row r="144" spans="1:12" ht="31.5" x14ac:dyDescent="0.25">
      <c r="A144" s="102">
        <v>92</v>
      </c>
      <c r="B144" s="103" t="s">
        <v>40</v>
      </c>
      <c r="C144" s="102" t="s">
        <v>39</v>
      </c>
      <c r="D144" s="102" t="s">
        <v>38</v>
      </c>
      <c r="E144" s="25"/>
      <c r="F144" s="25">
        <v>724</v>
      </c>
      <c r="G144" s="25">
        <f t="shared" si="5"/>
        <v>0</v>
      </c>
    </row>
    <row r="145" spans="1:7" ht="31.5" x14ac:dyDescent="0.25">
      <c r="A145" s="102">
        <v>93</v>
      </c>
      <c r="B145" s="103" t="s">
        <v>345</v>
      </c>
      <c r="C145" s="102" t="s">
        <v>41</v>
      </c>
      <c r="D145" s="102" t="s">
        <v>38</v>
      </c>
      <c r="E145" s="28">
        <v>48</v>
      </c>
      <c r="F145" s="25">
        <v>2.9</v>
      </c>
      <c r="G145" s="25">
        <f t="shared" si="5"/>
        <v>139.19999999999999</v>
      </c>
    </row>
    <row r="146" spans="1:7" ht="47.25" x14ac:dyDescent="0.25">
      <c r="A146" s="102">
        <v>94</v>
      </c>
      <c r="B146" s="103" t="s">
        <v>346</v>
      </c>
      <c r="C146" s="102" t="s">
        <v>43</v>
      </c>
      <c r="D146" s="102" t="s">
        <v>38</v>
      </c>
      <c r="E146" s="28">
        <v>1568.17</v>
      </c>
      <c r="F146" s="25">
        <v>0.38</v>
      </c>
      <c r="G146" s="25">
        <f t="shared" si="5"/>
        <v>595.90460000000007</v>
      </c>
    </row>
    <row r="147" spans="1:7" ht="47.25" x14ac:dyDescent="0.25">
      <c r="A147" s="102">
        <v>95</v>
      </c>
      <c r="B147" s="103" t="s">
        <v>46</v>
      </c>
      <c r="C147" s="102" t="s">
        <v>45</v>
      </c>
      <c r="D147" s="102" t="s">
        <v>47</v>
      </c>
      <c r="E147" s="28">
        <v>13</v>
      </c>
      <c r="F147" s="25">
        <v>30.7</v>
      </c>
      <c r="G147" s="25">
        <f t="shared" si="5"/>
        <v>399.09999999999997</v>
      </c>
    </row>
    <row r="148" spans="1:7" ht="47.25" x14ac:dyDescent="0.25">
      <c r="A148" s="102">
        <v>96</v>
      </c>
      <c r="B148" s="103" t="s">
        <v>49</v>
      </c>
      <c r="C148" s="102" t="s">
        <v>48</v>
      </c>
      <c r="D148" s="102" t="s">
        <v>47</v>
      </c>
      <c r="E148" s="28"/>
      <c r="F148" s="25">
        <v>27.8</v>
      </c>
      <c r="G148" s="25">
        <f t="shared" si="5"/>
        <v>0</v>
      </c>
    </row>
    <row r="149" spans="1:7" ht="15.75" x14ac:dyDescent="0.25">
      <c r="A149" s="102">
        <v>97</v>
      </c>
      <c r="B149" s="103" t="s">
        <v>51</v>
      </c>
      <c r="C149" s="102" t="s">
        <v>50</v>
      </c>
      <c r="D149" s="102" t="s">
        <v>23</v>
      </c>
      <c r="E149" s="25">
        <v>72</v>
      </c>
      <c r="F149" s="25">
        <v>0.26</v>
      </c>
      <c r="G149" s="25">
        <f t="shared" si="5"/>
        <v>18.72</v>
      </c>
    </row>
    <row r="150" spans="1:7" ht="15.75" x14ac:dyDescent="0.25">
      <c r="A150" s="102">
        <v>98</v>
      </c>
      <c r="B150" s="103" t="s">
        <v>53</v>
      </c>
      <c r="C150" s="102" t="s">
        <v>52</v>
      </c>
      <c r="D150" s="102" t="s">
        <v>23</v>
      </c>
      <c r="E150" s="28"/>
      <c r="F150" s="25">
        <v>4.34</v>
      </c>
      <c r="G150" s="25">
        <f t="shared" si="5"/>
        <v>0</v>
      </c>
    </row>
    <row r="151" spans="1:7" ht="15.75" x14ac:dyDescent="0.25">
      <c r="A151" s="102">
        <v>99</v>
      </c>
      <c r="B151" s="103" t="s">
        <v>55</v>
      </c>
      <c r="C151" s="102" t="s">
        <v>54</v>
      </c>
      <c r="D151" s="102" t="s">
        <v>23</v>
      </c>
      <c r="E151" s="28">
        <v>56</v>
      </c>
      <c r="F151" s="25">
        <v>0.06</v>
      </c>
      <c r="G151" s="25">
        <f t="shared" si="5"/>
        <v>3.36</v>
      </c>
    </row>
    <row r="152" spans="1:7" ht="15.75" x14ac:dyDescent="0.25">
      <c r="A152" s="102">
        <v>100</v>
      </c>
      <c r="B152" s="103" t="s">
        <v>57</v>
      </c>
      <c r="C152" s="102" t="s">
        <v>56</v>
      </c>
      <c r="D152" s="102" t="s">
        <v>23</v>
      </c>
      <c r="E152" s="28"/>
      <c r="F152" s="25">
        <v>27.51</v>
      </c>
      <c r="G152" s="25">
        <f t="shared" si="5"/>
        <v>0</v>
      </c>
    </row>
    <row r="153" spans="1:7" ht="31.5" x14ac:dyDescent="0.25">
      <c r="A153" s="102">
        <v>101</v>
      </c>
      <c r="B153" s="103" t="s">
        <v>59</v>
      </c>
      <c r="C153" s="102" t="s">
        <v>58</v>
      </c>
      <c r="D153" s="102" t="s">
        <v>38</v>
      </c>
      <c r="E153" s="28"/>
      <c r="F153" s="25">
        <v>218.95</v>
      </c>
      <c r="G153" s="25">
        <f t="shared" si="5"/>
        <v>0</v>
      </c>
    </row>
    <row r="154" spans="1:7" ht="31.5" x14ac:dyDescent="0.25">
      <c r="A154" s="102">
        <v>102</v>
      </c>
      <c r="B154" s="103" t="s">
        <v>61</v>
      </c>
      <c r="C154" s="102" t="s">
        <v>60</v>
      </c>
      <c r="D154" s="102" t="s">
        <v>38</v>
      </c>
      <c r="E154" s="28"/>
      <c r="F154" s="25">
        <v>218.95</v>
      </c>
      <c r="G154" s="25">
        <f t="shared" si="5"/>
        <v>0</v>
      </c>
    </row>
    <row r="155" spans="1:7" ht="31.5" x14ac:dyDescent="0.25">
      <c r="A155" s="102">
        <v>103</v>
      </c>
      <c r="B155" s="103" t="s">
        <v>63</v>
      </c>
      <c r="C155" s="102" t="s">
        <v>62</v>
      </c>
      <c r="D155" s="102" t="s">
        <v>38</v>
      </c>
      <c r="E155" s="28"/>
      <c r="F155" s="25">
        <v>9</v>
      </c>
      <c r="G155" s="25">
        <f t="shared" si="5"/>
        <v>0</v>
      </c>
    </row>
    <row r="156" spans="1:7" ht="15.75" x14ac:dyDescent="0.25">
      <c r="A156" s="102">
        <v>104</v>
      </c>
      <c r="B156" s="103" t="s">
        <v>65</v>
      </c>
      <c r="C156" s="102" t="s">
        <v>64</v>
      </c>
      <c r="D156" s="102" t="s">
        <v>38</v>
      </c>
      <c r="F156" s="25">
        <v>10.43</v>
      </c>
      <c r="G156" s="25">
        <f>E157*F156</f>
        <v>2.4197600000000001</v>
      </c>
    </row>
    <row r="157" spans="1:7" ht="15.75" x14ac:dyDescent="0.25">
      <c r="A157" s="102">
        <v>105</v>
      </c>
      <c r="B157" s="103" t="s">
        <v>68</v>
      </c>
      <c r="C157" s="102" t="s">
        <v>67</v>
      </c>
      <c r="D157" s="102" t="s">
        <v>38</v>
      </c>
      <c r="E157" s="61">
        <v>0.23200000000000001</v>
      </c>
      <c r="F157" s="25">
        <v>19.670000000000002</v>
      </c>
      <c r="G157" s="25">
        <f>E157*F157</f>
        <v>4.5634400000000008</v>
      </c>
    </row>
    <row r="158" spans="1:7" ht="16.5" customHeight="1" x14ac:dyDescent="0.25">
      <c r="A158" s="102">
        <v>106</v>
      </c>
      <c r="B158" s="103" t="s">
        <v>70</v>
      </c>
      <c r="C158" s="102" t="s">
        <v>69</v>
      </c>
      <c r="D158" s="102" t="s">
        <v>38</v>
      </c>
      <c r="E158" s="61"/>
      <c r="F158" s="25">
        <v>3.27</v>
      </c>
      <c r="G158" s="25">
        <f t="shared" si="5"/>
        <v>0</v>
      </c>
    </row>
    <row r="159" spans="1:7" ht="18.75" customHeight="1" x14ac:dyDescent="0.25">
      <c r="A159" s="102">
        <v>107</v>
      </c>
      <c r="B159" s="103" t="s">
        <v>72</v>
      </c>
      <c r="C159" s="102" t="s">
        <v>71</v>
      </c>
      <c r="D159" s="102" t="s">
        <v>38</v>
      </c>
      <c r="E159" s="61">
        <v>4.7399999999999998E-2</v>
      </c>
      <c r="F159" s="25">
        <v>6.81</v>
      </c>
      <c r="G159" s="25">
        <f t="shared" si="5"/>
        <v>0.32279399999999997</v>
      </c>
    </row>
    <row r="160" spans="1:7" ht="15.75" x14ac:dyDescent="0.25">
      <c r="A160" s="102">
        <v>108</v>
      </c>
      <c r="B160" s="103" t="s">
        <v>74</v>
      </c>
      <c r="C160" s="102" t="s">
        <v>73</v>
      </c>
      <c r="D160" s="102" t="s">
        <v>75</v>
      </c>
      <c r="E160" s="28"/>
      <c r="F160" s="25">
        <v>33.31</v>
      </c>
      <c r="G160" s="25">
        <f t="shared" si="5"/>
        <v>0</v>
      </c>
    </row>
    <row r="161" spans="1:9" ht="15.75" x14ac:dyDescent="0.25">
      <c r="A161" s="102">
        <v>109</v>
      </c>
      <c r="B161" s="103" t="s">
        <v>77</v>
      </c>
      <c r="C161" s="102" t="s">
        <v>76</v>
      </c>
      <c r="D161" s="102" t="s">
        <v>75</v>
      </c>
      <c r="E161" s="28"/>
      <c r="F161" s="25">
        <v>63.14</v>
      </c>
      <c r="G161" s="25">
        <f t="shared" si="5"/>
        <v>0</v>
      </c>
    </row>
    <row r="162" spans="1:9" ht="15.75" x14ac:dyDescent="0.25">
      <c r="A162" s="102">
        <v>110</v>
      </c>
      <c r="B162" s="103" t="s">
        <v>79</v>
      </c>
      <c r="C162" s="102" t="s">
        <v>78</v>
      </c>
      <c r="D162" s="102" t="s">
        <v>23</v>
      </c>
      <c r="E162" s="28">
        <v>1</v>
      </c>
      <c r="F162" s="25">
        <v>10.14</v>
      </c>
      <c r="G162" s="25">
        <f t="shared" si="5"/>
        <v>10.14</v>
      </c>
    </row>
    <row r="163" spans="1:9" ht="31.5" x14ac:dyDescent="0.25">
      <c r="A163" s="102">
        <v>111</v>
      </c>
      <c r="B163" s="105" t="s">
        <v>81</v>
      </c>
      <c r="C163" s="102" t="s">
        <v>80</v>
      </c>
      <c r="D163" s="102" t="s">
        <v>23</v>
      </c>
      <c r="E163" s="25"/>
      <c r="F163" s="25">
        <v>72.41</v>
      </c>
      <c r="G163" s="25">
        <f t="shared" si="5"/>
        <v>0</v>
      </c>
    </row>
    <row r="164" spans="1:9" ht="31.5" x14ac:dyDescent="0.25">
      <c r="A164" s="102">
        <v>112</v>
      </c>
      <c r="B164" s="103" t="s">
        <v>85</v>
      </c>
      <c r="C164" s="102">
        <v>36</v>
      </c>
      <c r="D164" s="102" t="s">
        <v>47</v>
      </c>
      <c r="E164" s="25">
        <v>4</v>
      </c>
      <c r="F164" s="25">
        <v>72.41</v>
      </c>
      <c r="G164" s="25">
        <f t="shared" si="5"/>
        <v>289.64</v>
      </c>
    </row>
    <row r="165" spans="1:9" ht="15.75" x14ac:dyDescent="0.25">
      <c r="A165" s="102">
        <v>113</v>
      </c>
      <c r="B165" s="105" t="s">
        <v>87</v>
      </c>
      <c r="C165" s="102">
        <v>37</v>
      </c>
      <c r="D165" s="102" t="s">
        <v>23</v>
      </c>
      <c r="E165" s="48"/>
      <c r="F165" s="25">
        <v>10.14</v>
      </c>
      <c r="G165" s="25">
        <f t="shared" si="5"/>
        <v>0</v>
      </c>
    </row>
    <row r="166" spans="1:9" ht="31.5" x14ac:dyDescent="0.25">
      <c r="A166" s="102">
        <v>114</v>
      </c>
      <c r="B166" s="103" t="s">
        <v>89</v>
      </c>
      <c r="C166" s="102">
        <v>38</v>
      </c>
      <c r="D166" s="102" t="s">
        <v>23</v>
      </c>
      <c r="E166" s="25"/>
      <c r="F166" s="25">
        <v>11.58</v>
      </c>
      <c r="G166" s="25">
        <f t="shared" si="5"/>
        <v>0</v>
      </c>
    </row>
    <row r="167" spans="1:9" ht="15.75" x14ac:dyDescent="0.25">
      <c r="A167" s="3"/>
      <c r="B167" s="10" t="s">
        <v>97</v>
      </c>
      <c r="C167" s="10"/>
      <c r="D167" s="32"/>
      <c r="E167" s="32"/>
      <c r="F167" s="32"/>
      <c r="G167" s="35">
        <f>SUM(G125:G166)</f>
        <v>9282.3625940000002</v>
      </c>
      <c r="I167" s="47"/>
    </row>
    <row r="168" spans="1:9" ht="15.75" x14ac:dyDescent="0.25">
      <c r="A168" s="3"/>
      <c r="B168" s="11" t="s">
        <v>98</v>
      </c>
      <c r="C168" s="11"/>
      <c r="D168" s="32"/>
      <c r="E168" s="32"/>
      <c r="F168" s="32"/>
      <c r="G168" s="32"/>
    </row>
    <row r="169" spans="1:9" ht="15.75" x14ac:dyDescent="0.25">
      <c r="A169" s="3"/>
      <c r="B169" s="11" t="s">
        <v>149</v>
      </c>
      <c r="C169" s="11"/>
      <c r="D169" s="32" t="s">
        <v>121</v>
      </c>
      <c r="E169" s="32"/>
      <c r="F169" s="32">
        <v>21.05</v>
      </c>
      <c r="G169" s="33">
        <f>ROUND(E169*F169,2)</f>
        <v>0</v>
      </c>
    </row>
    <row r="170" spans="1:9" ht="15.75" x14ac:dyDescent="0.25">
      <c r="A170" s="3"/>
      <c r="B170" s="11" t="s">
        <v>120</v>
      </c>
      <c r="C170" s="11"/>
      <c r="D170" s="32" t="s">
        <v>121</v>
      </c>
      <c r="E170" s="32">
        <v>2</v>
      </c>
      <c r="F170" s="33">
        <v>17.329999999999998</v>
      </c>
      <c r="G170" s="33">
        <f t="shared" ref="G170:G174" si="6">ROUND(E170*F170,2)</f>
        <v>34.659999999999997</v>
      </c>
    </row>
    <row r="171" spans="1:9" ht="15.75" x14ac:dyDescent="0.25">
      <c r="A171" s="3"/>
      <c r="B171" s="51" t="s">
        <v>124</v>
      </c>
      <c r="C171" s="34"/>
      <c r="D171" s="32" t="s">
        <v>121</v>
      </c>
      <c r="E171" s="33">
        <v>54.02</v>
      </c>
      <c r="F171" s="33">
        <v>14.86</v>
      </c>
      <c r="G171" s="33">
        <f t="shared" si="6"/>
        <v>802.74</v>
      </c>
    </row>
    <row r="172" spans="1:9" ht="15.75" x14ac:dyDescent="0.25">
      <c r="A172" s="3"/>
      <c r="B172" s="51" t="s">
        <v>122</v>
      </c>
      <c r="C172" s="34"/>
      <c r="D172" s="32" t="s">
        <v>121</v>
      </c>
      <c r="E172" s="33">
        <v>45.21</v>
      </c>
      <c r="F172" s="33">
        <v>19.809999999999999</v>
      </c>
      <c r="G172" s="33">
        <f t="shared" si="6"/>
        <v>895.61</v>
      </c>
    </row>
    <row r="173" spans="1:9" ht="15.75" x14ac:dyDescent="0.25">
      <c r="A173" s="3"/>
      <c r="B173" s="11" t="s">
        <v>123</v>
      </c>
      <c r="C173" s="11"/>
      <c r="D173" s="32" t="s">
        <v>121</v>
      </c>
      <c r="E173" s="33">
        <v>5.53</v>
      </c>
      <c r="F173" s="33">
        <v>31.28</v>
      </c>
      <c r="G173" s="33">
        <f t="shared" si="6"/>
        <v>172.98</v>
      </c>
    </row>
    <row r="174" spans="1:9" ht="15.75" x14ac:dyDescent="0.25">
      <c r="A174" s="3"/>
      <c r="B174" s="11" t="s">
        <v>150</v>
      </c>
      <c r="C174" s="11"/>
      <c r="D174" s="32" t="s">
        <v>121</v>
      </c>
      <c r="E174" s="33">
        <v>2.83</v>
      </c>
      <c r="F174" s="33">
        <v>37.79</v>
      </c>
      <c r="G174" s="33">
        <f t="shared" si="6"/>
        <v>106.95</v>
      </c>
    </row>
    <row r="175" spans="1:9" x14ac:dyDescent="0.25">
      <c r="A175" s="3"/>
      <c r="B175" s="36" t="s">
        <v>99</v>
      </c>
      <c r="C175" s="36"/>
      <c r="D175" s="32"/>
      <c r="E175" s="32"/>
      <c r="F175" s="32"/>
      <c r="G175" s="35">
        <f>ROUND(SUM(G169:G174),2)</f>
        <v>2012.94</v>
      </c>
      <c r="H175" s="39"/>
    </row>
    <row r="176" spans="1:9" ht="15.75" x14ac:dyDescent="0.25">
      <c r="A176" s="104"/>
      <c r="B176" s="130" t="s">
        <v>166</v>
      </c>
      <c r="C176" s="130"/>
      <c r="D176" s="130"/>
      <c r="E176" s="130"/>
      <c r="F176" s="130"/>
      <c r="G176" s="130"/>
    </row>
    <row r="177" spans="1:13" ht="47.25" x14ac:dyDescent="0.25">
      <c r="A177" s="102">
        <v>115</v>
      </c>
      <c r="B177" s="103" t="s">
        <v>384</v>
      </c>
      <c r="C177" s="102" t="s">
        <v>4</v>
      </c>
      <c r="D177" s="102" t="s">
        <v>6</v>
      </c>
      <c r="E177" s="25">
        <v>31.93</v>
      </c>
      <c r="F177" s="25">
        <v>22.59</v>
      </c>
      <c r="G177" s="25">
        <f>E177*F177</f>
        <v>721.29869999999994</v>
      </c>
    </row>
    <row r="178" spans="1:13" ht="31.5" x14ac:dyDescent="0.25">
      <c r="A178" s="102">
        <v>116</v>
      </c>
      <c r="B178" s="103" t="s">
        <v>385</v>
      </c>
      <c r="C178" s="102" t="s">
        <v>7</v>
      </c>
      <c r="D178" s="102" t="s">
        <v>6</v>
      </c>
      <c r="E178" s="25">
        <v>24</v>
      </c>
      <c r="F178" s="25">
        <v>27.22</v>
      </c>
      <c r="G178" s="25">
        <f t="shared" ref="G178:G179" si="7">E178*F178</f>
        <v>653.28</v>
      </c>
    </row>
    <row r="179" spans="1:13" ht="15" customHeight="1" x14ac:dyDescent="0.25">
      <c r="A179" s="131">
        <v>117</v>
      </c>
      <c r="B179" s="132" t="s">
        <v>361</v>
      </c>
      <c r="C179" s="131" t="s">
        <v>9</v>
      </c>
      <c r="D179" s="131" t="s">
        <v>6</v>
      </c>
      <c r="E179" s="135">
        <v>30</v>
      </c>
      <c r="F179" s="135">
        <v>17.38</v>
      </c>
      <c r="G179" s="135">
        <f t="shared" si="7"/>
        <v>521.4</v>
      </c>
    </row>
    <row r="180" spans="1:13" ht="30.75" customHeight="1" x14ac:dyDescent="0.25">
      <c r="A180" s="131"/>
      <c r="B180" s="132"/>
      <c r="C180" s="131"/>
      <c r="D180" s="131"/>
      <c r="E180" s="136"/>
      <c r="F180" s="136"/>
      <c r="G180" s="136"/>
    </row>
    <row r="181" spans="1:13" ht="36" customHeight="1" x14ac:dyDescent="0.25">
      <c r="A181" s="102">
        <v>118</v>
      </c>
      <c r="B181" s="103" t="s">
        <v>12</v>
      </c>
      <c r="C181" s="102" t="s">
        <v>11</v>
      </c>
      <c r="D181" s="102" t="s">
        <v>6</v>
      </c>
      <c r="E181" s="25"/>
      <c r="F181" s="25">
        <v>20.85</v>
      </c>
      <c r="G181" s="25">
        <f t="shared" ref="G181:G216" si="8">E181*F181</f>
        <v>0</v>
      </c>
    </row>
    <row r="182" spans="1:13" ht="31.5" x14ac:dyDescent="0.25">
      <c r="A182" s="102">
        <v>119</v>
      </c>
      <c r="B182" s="103" t="s">
        <v>362</v>
      </c>
      <c r="C182" s="102" t="s">
        <v>13</v>
      </c>
      <c r="D182" s="102" t="s">
        <v>6</v>
      </c>
      <c r="E182" s="25"/>
      <c r="F182" s="25">
        <v>18.829999999999998</v>
      </c>
      <c r="G182" s="25">
        <f t="shared" si="8"/>
        <v>0</v>
      </c>
    </row>
    <row r="183" spans="1:13" ht="18.75" x14ac:dyDescent="0.25">
      <c r="A183" s="102">
        <v>120</v>
      </c>
      <c r="B183" s="103" t="s">
        <v>16</v>
      </c>
      <c r="C183" s="102" t="s">
        <v>15</v>
      </c>
      <c r="D183" s="102" t="s">
        <v>6</v>
      </c>
      <c r="E183" s="25"/>
      <c r="F183" s="25">
        <v>22.59</v>
      </c>
      <c r="G183" s="25">
        <f t="shared" si="8"/>
        <v>0</v>
      </c>
    </row>
    <row r="184" spans="1:13" ht="47.25" x14ac:dyDescent="0.25">
      <c r="A184" s="102">
        <v>121</v>
      </c>
      <c r="B184" s="103" t="s">
        <v>387</v>
      </c>
      <c r="C184" s="102" t="s">
        <v>17</v>
      </c>
      <c r="D184" s="102" t="s">
        <v>6</v>
      </c>
      <c r="E184" s="25">
        <v>4</v>
      </c>
      <c r="F184" s="25">
        <v>15.93</v>
      </c>
      <c r="G184" s="25">
        <f t="shared" si="8"/>
        <v>63.72</v>
      </c>
      <c r="I184" s="52"/>
      <c r="K184" s="47"/>
      <c r="L184" s="47"/>
    </row>
    <row r="185" spans="1:13" ht="47.25" x14ac:dyDescent="0.25">
      <c r="A185" s="102">
        <v>122</v>
      </c>
      <c r="B185" s="103" t="s">
        <v>20</v>
      </c>
      <c r="C185" s="102" t="s">
        <v>19</v>
      </c>
      <c r="D185" s="102" t="s">
        <v>6</v>
      </c>
      <c r="E185" s="25">
        <v>3</v>
      </c>
      <c r="F185" s="25">
        <v>17.670000000000002</v>
      </c>
      <c r="G185" s="25">
        <f t="shared" si="8"/>
        <v>53.010000000000005</v>
      </c>
      <c r="I185" s="47"/>
      <c r="M185" s="47"/>
    </row>
    <row r="186" spans="1:13" ht="15.75" x14ac:dyDescent="0.25">
      <c r="A186" s="102">
        <v>123</v>
      </c>
      <c r="B186" s="103" t="s">
        <v>153</v>
      </c>
      <c r="C186" s="102" t="s">
        <v>21</v>
      </c>
      <c r="D186" s="102" t="s">
        <v>23</v>
      </c>
      <c r="E186" s="28">
        <v>34</v>
      </c>
      <c r="F186" s="25">
        <v>69.5</v>
      </c>
      <c r="G186" s="25">
        <f t="shared" si="8"/>
        <v>2363</v>
      </c>
    </row>
    <row r="187" spans="1:13" ht="25.5" x14ac:dyDescent="0.25">
      <c r="A187" s="42" t="s">
        <v>186</v>
      </c>
      <c r="B187" s="41" t="s">
        <v>386</v>
      </c>
      <c r="C187" s="102"/>
      <c r="D187" s="102" t="s">
        <v>121</v>
      </c>
      <c r="E187" s="28">
        <v>4</v>
      </c>
      <c r="F187" s="25">
        <v>0</v>
      </c>
      <c r="G187" s="25">
        <f t="shared" si="8"/>
        <v>0</v>
      </c>
    </row>
    <row r="188" spans="1:13" ht="15.75" x14ac:dyDescent="0.25">
      <c r="A188" s="102">
        <v>124</v>
      </c>
      <c r="B188" s="103" t="s">
        <v>25</v>
      </c>
      <c r="C188" s="102" t="s">
        <v>24</v>
      </c>
      <c r="D188" s="102" t="s">
        <v>23</v>
      </c>
      <c r="E188" s="28">
        <v>21</v>
      </c>
      <c r="F188" s="25">
        <v>46.3</v>
      </c>
      <c r="G188" s="25">
        <f t="shared" si="8"/>
        <v>972.3</v>
      </c>
      <c r="J188" s="47"/>
    </row>
    <row r="189" spans="1:13" ht="15.75" x14ac:dyDescent="0.25">
      <c r="A189" s="102">
        <v>125</v>
      </c>
      <c r="B189" s="103" t="s">
        <v>27</v>
      </c>
      <c r="C189" s="102" t="s">
        <v>26</v>
      </c>
      <c r="D189" s="102" t="s">
        <v>23</v>
      </c>
      <c r="E189" s="25"/>
      <c r="F189" s="25">
        <v>23</v>
      </c>
      <c r="G189" s="25">
        <f t="shared" si="8"/>
        <v>0</v>
      </c>
    </row>
    <row r="190" spans="1:13" ht="15.75" x14ac:dyDescent="0.25">
      <c r="A190" s="102">
        <v>126</v>
      </c>
      <c r="B190" s="103" t="s">
        <v>29</v>
      </c>
      <c r="C190" s="102" t="s">
        <v>28</v>
      </c>
      <c r="D190" s="102" t="s">
        <v>23</v>
      </c>
      <c r="E190" s="25"/>
      <c r="F190" s="25">
        <v>14.48</v>
      </c>
      <c r="G190" s="25">
        <f t="shared" si="8"/>
        <v>0</v>
      </c>
    </row>
    <row r="191" spans="1:13" ht="47.25" x14ac:dyDescent="0.25">
      <c r="A191" s="102">
        <v>127</v>
      </c>
      <c r="B191" s="103" t="s">
        <v>31</v>
      </c>
      <c r="C191" s="102" t="s">
        <v>30</v>
      </c>
      <c r="D191" s="102" t="s">
        <v>32</v>
      </c>
      <c r="E191" s="25">
        <v>6</v>
      </c>
      <c r="F191" s="25">
        <v>20.25</v>
      </c>
      <c r="G191" s="25">
        <f t="shared" si="8"/>
        <v>121.5</v>
      </c>
      <c r="K191" s="47"/>
    </row>
    <row r="192" spans="1:13" ht="31.5" x14ac:dyDescent="0.25">
      <c r="A192" s="102">
        <v>128</v>
      </c>
      <c r="B192" s="103" t="s">
        <v>34</v>
      </c>
      <c r="C192" s="102" t="s">
        <v>33</v>
      </c>
      <c r="D192" s="102" t="s">
        <v>35</v>
      </c>
      <c r="E192" s="25"/>
      <c r="F192" s="25">
        <v>1320.66</v>
      </c>
      <c r="G192" s="25">
        <f t="shared" si="8"/>
        <v>0</v>
      </c>
    </row>
    <row r="193" spans="1:7" ht="15.75" x14ac:dyDescent="0.25">
      <c r="A193" s="102">
        <v>129</v>
      </c>
      <c r="B193" s="103" t="s">
        <v>37</v>
      </c>
      <c r="C193" s="102" t="s">
        <v>36</v>
      </c>
      <c r="D193" s="102" t="s">
        <v>38</v>
      </c>
      <c r="E193" s="25"/>
      <c r="F193" s="25">
        <v>724</v>
      </c>
      <c r="G193" s="25">
        <f t="shared" si="8"/>
        <v>0</v>
      </c>
    </row>
    <row r="194" spans="1:7" ht="31.5" x14ac:dyDescent="0.25">
      <c r="A194" s="102">
        <v>130</v>
      </c>
      <c r="B194" s="103" t="s">
        <v>40</v>
      </c>
      <c r="C194" s="102" t="s">
        <v>39</v>
      </c>
      <c r="D194" s="102" t="s">
        <v>38</v>
      </c>
      <c r="E194" s="25"/>
      <c r="F194" s="25">
        <v>724</v>
      </c>
      <c r="G194" s="25">
        <f t="shared" si="8"/>
        <v>0</v>
      </c>
    </row>
    <row r="195" spans="1:7" ht="31.5" x14ac:dyDescent="0.25">
      <c r="A195" s="102">
        <v>131</v>
      </c>
      <c r="B195" s="103" t="s">
        <v>347</v>
      </c>
      <c r="C195" s="102" t="s">
        <v>41</v>
      </c>
      <c r="D195" s="102" t="s">
        <v>38</v>
      </c>
      <c r="E195" s="25"/>
      <c r="F195" s="25">
        <v>2.9</v>
      </c>
      <c r="G195" s="25">
        <f t="shared" si="8"/>
        <v>0</v>
      </c>
    </row>
    <row r="196" spans="1:7" ht="47.25" x14ac:dyDescent="0.25">
      <c r="A196" s="102">
        <v>132</v>
      </c>
      <c r="B196" s="103" t="s">
        <v>348</v>
      </c>
      <c r="C196" s="102" t="s">
        <v>43</v>
      </c>
      <c r="D196" s="102" t="s">
        <v>38</v>
      </c>
      <c r="E196" s="28">
        <v>1200</v>
      </c>
      <c r="F196" s="25">
        <v>0.38</v>
      </c>
      <c r="G196" s="25">
        <f t="shared" si="8"/>
        <v>456</v>
      </c>
    </row>
    <row r="197" spans="1:7" ht="47.25" x14ac:dyDescent="0.25">
      <c r="A197" s="102">
        <v>133</v>
      </c>
      <c r="B197" s="103" t="s">
        <v>46</v>
      </c>
      <c r="C197" s="102" t="s">
        <v>45</v>
      </c>
      <c r="D197" s="102" t="s">
        <v>47</v>
      </c>
      <c r="E197" s="28">
        <v>26</v>
      </c>
      <c r="F197" s="25">
        <v>30.7</v>
      </c>
      <c r="G197" s="25">
        <f t="shared" si="8"/>
        <v>798.19999999999993</v>
      </c>
    </row>
    <row r="198" spans="1:7" ht="47.25" x14ac:dyDescent="0.25">
      <c r="A198" s="102">
        <v>134</v>
      </c>
      <c r="B198" s="103" t="s">
        <v>49</v>
      </c>
      <c r="C198" s="102" t="s">
        <v>48</v>
      </c>
      <c r="D198" s="102" t="s">
        <v>47</v>
      </c>
      <c r="E198" s="25"/>
      <c r="F198" s="25">
        <v>27.8</v>
      </c>
      <c r="G198" s="25">
        <f t="shared" si="8"/>
        <v>0</v>
      </c>
    </row>
    <row r="199" spans="1:7" ht="15.75" x14ac:dyDescent="0.25">
      <c r="A199" s="102">
        <v>135</v>
      </c>
      <c r="B199" s="103" t="s">
        <v>51</v>
      </c>
      <c r="C199" s="102" t="s">
        <v>50</v>
      </c>
      <c r="D199" s="102" t="s">
        <v>23</v>
      </c>
      <c r="E199" s="25">
        <v>65</v>
      </c>
      <c r="F199" s="25">
        <v>0.26</v>
      </c>
      <c r="G199" s="25">
        <f t="shared" si="8"/>
        <v>16.900000000000002</v>
      </c>
    </row>
    <row r="200" spans="1:7" ht="15.75" x14ac:dyDescent="0.25">
      <c r="A200" s="102">
        <v>136</v>
      </c>
      <c r="B200" s="103" t="s">
        <v>53</v>
      </c>
      <c r="C200" s="102" t="s">
        <v>52</v>
      </c>
      <c r="D200" s="102" t="s">
        <v>23</v>
      </c>
      <c r="E200" s="25"/>
      <c r="F200" s="25">
        <v>4.34</v>
      </c>
      <c r="G200" s="25">
        <f t="shared" si="8"/>
        <v>0</v>
      </c>
    </row>
    <row r="201" spans="1:7" ht="15.75" x14ac:dyDescent="0.25">
      <c r="A201" s="102">
        <v>137</v>
      </c>
      <c r="B201" s="103" t="s">
        <v>55</v>
      </c>
      <c r="C201" s="102" t="s">
        <v>54</v>
      </c>
      <c r="D201" s="102" t="s">
        <v>23</v>
      </c>
      <c r="E201" s="25">
        <v>96</v>
      </c>
      <c r="F201" s="25">
        <v>0.06</v>
      </c>
      <c r="G201" s="25">
        <f t="shared" si="8"/>
        <v>5.76</v>
      </c>
    </row>
    <row r="202" spans="1:7" ht="15.75" x14ac:dyDescent="0.25">
      <c r="A202" s="102">
        <v>138</v>
      </c>
      <c r="B202" s="103" t="s">
        <v>57</v>
      </c>
      <c r="C202" s="102" t="s">
        <v>56</v>
      </c>
      <c r="D202" s="102" t="s">
        <v>23</v>
      </c>
      <c r="E202" s="25"/>
      <c r="F202" s="25">
        <v>27.51</v>
      </c>
      <c r="G202" s="25">
        <f t="shared" si="8"/>
        <v>0</v>
      </c>
    </row>
    <row r="203" spans="1:7" ht="31.5" x14ac:dyDescent="0.25">
      <c r="A203" s="102">
        <v>139</v>
      </c>
      <c r="B203" s="103" t="s">
        <v>59</v>
      </c>
      <c r="C203" s="102" t="s">
        <v>58</v>
      </c>
      <c r="D203" s="102" t="s">
        <v>38</v>
      </c>
      <c r="E203" s="25"/>
      <c r="F203" s="25">
        <v>218.95</v>
      </c>
      <c r="G203" s="25">
        <f t="shared" si="8"/>
        <v>0</v>
      </c>
    </row>
    <row r="204" spans="1:7" ht="31.5" x14ac:dyDescent="0.25">
      <c r="A204" s="102">
        <v>140</v>
      </c>
      <c r="B204" s="103" t="s">
        <v>61</v>
      </c>
      <c r="C204" s="102" t="s">
        <v>60</v>
      </c>
      <c r="D204" s="102" t="s">
        <v>38</v>
      </c>
      <c r="E204" s="25"/>
      <c r="F204" s="25">
        <v>218.95</v>
      </c>
      <c r="G204" s="25">
        <f t="shared" si="8"/>
        <v>0</v>
      </c>
    </row>
    <row r="205" spans="1:7" ht="31.5" x14ac:dyDescent="0.25">
      <c r="A205" s="102">
        <v>141</v>
      </c>
      <c r="B205" s="103" t="s">
        <v>63</v>
      </c>
      <c r="C205" s="102" t="s">
        <v>62</v>
      </c>
      <c r="D205" s="102" t="s">
        <v>38</v>
      </c>
      <c r="E205" s="28"/>
      <c r="F205" s="25">
        <v>9</v>
      </c>
      <c r="G205" s="25">
        <f t="shared" si="8"/>
        <v>0</v>
      </c>
    </row>
    <row r="206" spans="1:7" ht="15.75" x14ac:dyDescent="0.25">
      <c r="A206" s="102">
        <v>142</v>
      </c>
      <c r="B206" s="103" t="s">
        <v>65</v>
      </c>
      <c r="C206" s="102" t="s">
        <v>64</v>
      </c>
      <c r="D206" s="102" t="s">
        <v>38</v>
      </c>
      <c r="E206" s="28"/>
      <c r="F206" s="25">
        <v>10.43</v>
      </c>
      <c r="G206" s="25">
        <f t="shared" si="8"/>
        <v>0</v>
      </c>
    </row>
    <row r="207" spans="1:7" ht="15.75" x14ac:dyDescent="0.25">
      <c r="A207" s="102">
        <v>143</v>
      </c>
      <c r="B207" s="103" t="s">
        <v>68</v>
      </c>
      <c r="C207" s="102" t="s">
        <v>67</v>
      </c>
      <c r="D207" s="102" t="s">
        <v>38</v>
      </c>
      <c r="E207" s="28">
        <v>0.11</v>
      </c>
      <c r="F207" s="25">
        <v>19.670000000000002</v>
      </c>
      <c r="G207" s="25">
        <f t="shared" si="8"/>
        <v>2.1637000000000004</v>
      </c>
    </row>
    <row r="208" spans="1:7" ht="16.5" customHeight="1" x14ac:dyDescent="0.25">
      <c r="A208" s="102">
        <v>144</v>
      </c>
      <c r="B208" s="103" t="s">
        <v>70</v>
      </c>
      <c r="C208" s="102" t="s">
        <v>69</v>
      </c>
      <c r="D208" s="102" t="s">
        <v>38</v>
      </c>
      <c r="E208" s="50"/>
      <c r="F208" s="25">
        <v>3.27</v>
      </c>
      <c r="G208" s="25">
        <f t="shared" si="8"/>
        <v>0</v>
      </c>
    </row>
    <row r="209" spans="1:12" ht="17.25" customHeight="1" x14ac:dyDescent="0.25">
      <c r="A209" s="102">
        <v>145</v>
      </c>
      <c r="B209" s="103" t="s">
        <v>72</v>
      </c>
      <c r="C209" s="102" t="s">
        <v>71</v>
      </c>
      <c r="D209" s="102" t="s">
        <v>38</v>
      </c>
      <c r="E209" s="28">
        <v>0.25</v>
      </c>
      <c r="F209" s="25">
        <v>6.81</v>
      </c>
      <c r="G209" s="25">
        <f t="shared" si="8"/>
        <v>1.7024999999999999</v>
      </c>
    </row>
    <row r="210" spans="1:12" ht="15.75" x14ac:dyDescent="0.25">
      <c r="A210" s="102">
        <v>146</v>
      </c>
      <c r="B210" s="103" t="s">
        <v>74</v>
      </c>
      <c r="C210" s="102" t="s">
        <v>73</v>
      </c>
      <c r="D210" s="102" t="s">
        <v>75</v>
      </c>
      <c r="E210" s="25"/>
      <c r="F210" s="25">
        <v>33.31</v>
      </c>
      <c r="G210" s="25">
        <f t="shared" si="8"/>
        <v>0</v>
      </c>
    </row>
    <row r="211" spans="1:12" ht="15.75" x14ac:dyDescent="0.25">
      <c r="A211" s="102">
        <v>147</v>
      </c>
      <c r="B211" s="103" t="s">
        <v>77</v>
      </c>
      <c r="C211" s="102" t="s">
        <v>76</v>
      </c>
      <c r="D211" s="102" t="s">
        <v>75</v>
      </c>
      <c r="E211" s="25"/>
      <c r="F211" s="25">
        <v>63.14</v>
      </c>
      <c r="G211" s="25">
        <f t="shared" si="8"/>
        <v>0</v>
      </c>
    </row>
    <row r="212" spans="1:12" ht="15.75" x14ac:dyDescent="0.25">
      <c r="A212" s="102">
        <v>148</v>
      </c>
      <c r="B212" s="103" t="s">
        <v>79</v>
      </c>
      <c r="C212" s="102" t="s">
        <v>78</v>
      </c>
      <c r="D212" s="102" t="s">
        <v>23</v>
      </c>
      <c r="E212" s="28">
        <v>1</v>
      </c>
      <c r="F212" s="25">
        <v>10.14</v>
      </c>
      <c r="G212" s="25">
        <f t="shared" si="8"/>
        <v>10.14</v>
      </c>
    </row>
    <row r="213" spans="1:12" ht="31.5" x14ac:dyDescent="0.25">
      <c r="A213" s="102">
        <v>149</v>
      </c>
      <c r="B213" s="103" t="s">
        <v>81</v>
      </c>
      <c r="C213" s="102" t="s">
        <v>80</v>
      </c>
      <c r="D213" s="102" t="s">
        <v>23</v>
      </c>
      <c r="E213" s="25"/>
      <c r="F213" s="25">
        <v>72.41</v>
      </c>
      <c r="G213" s="25">
        <f t="shared" si="8"/>
        <v>0</v>
      </c>
    </row>
    <row r="214" spans="1:12" ht="31.5" x14ac:dyDescent="0.25">
      <c r="A214" s="102">
        <v>150</v>
      </c>
      <c r="B214" s="103" t="s">
        <v>85</v>
      </c>
      <c r="C214" s="102">
        <v>36</v>
      </c>
      <c r="D214" s="102" t="s">
        <v>47</v>
      </c>
      <c r="E214" s="25">
        <v>3.5</v>
      </c>
      <c r="F214" s="25">
        <v>72.41</v>
      </c>
      <c r="G214" s="25">
        <f t="shared" si="8"/>
        <v>253.435</v>
      </c>
    </row>
    <row r="215" spans="1:12" ht="15.75" x14ac:dyDescent="0.25">
      <c r="A215" s="102">
        <v>151</v>
      </c>
      <c r="B215" s="103" t="s">
        <v>87</v>
      </c>
      <c r="C215" s="102">
        <v>37</v>
      </c>
      <c r="D215" s="102" t="s">
        <v>23</v>
      </c>
      <c r="E215" s="48"/>
      <c r="F215" s="25">
        <v>10.14</v>
      </c>
      <c r="G215" s="25">
        <f t="shared" si="8"/>
        <v>0</v>
      </c>
    </row>
    <row r="216" spans="1:12" ht="31.5" x14ac:dyDescent="0.25">
      <c r="A216" s="102">
        <v>152</v>
      </c>
      <c r="B216" s="103" t="s">
        <v>89</v>
      </c>
      <c r="C216" s="102">
        <v>38</v>
      </c>
      <c r="D216" s="102" t="s">
        <v>23</v>
      </c>
      <c r="E216" s="102"/>
      <c r="F216" s="25">
        <v>11.58</v>
      </c>
      <c r="G216" s="25">
        <f t="shared" si="8"/>
        <v>0</v>
      </c>
    </row>
    <row r="217" spans="1:12" ht="15.75" x14ac:dyDescent="0.25">
      <c r="A217" s="32"/>
      <c r="B217" s="10" t="s">
        <v>97</v>
      </c>
      <c r="C217" s="10"/>
      <c r="D217" s="32"/>
      <c r="E217" s="32"/>
      <c r="F217" s="32"/>
      <c r="G217" s="35">
        <f>SUM(G177:G216)</f>
        <v>7013.8099000000011</v>
      </c>
    </row>
    <row r="218" spans="1:12" ht="15.75" x14ac:dyDescent="0.25">
      <c r="A218" s="32"/>
      <c r="B218" s="11" t="s">
        <v>98</v>
      </c>
      <c r="C218" s="11"/>
      <c r="D218" s="32"/>
      <c r="E218" s="32"/>
      <c r="F218" s="32"/>
      <c r="G218" s="32"/>
    </row>
    <row r="219" spans="1:12" x14ac:dyDescent="0.25">
      <c r="A219" s="32"/>
      <c r="B219" s="34" t="s">
        <v>149</v>
      </c>
      <c r="C219" s="34"/>
      <c r="D219" s="32" t="s">
        <v>121</v>
      </c>
      <c r="E219" s="26">
        <v>0.5</v>
      </c>
      <c r="F219" s="32">
        <v>21.05</v>
      </c>
      <c r="G219" s="33">
        <f>ROUND(E219*F219,2)</f>
        <v>10.53</v>
      </c>
    </row>
    <row r="220" spans="1:12" x14ac:dyDescent="0.25">
      <c r="A220" s="32"/>
      <c r="B220" s="34" t="s">
        <v>120</v>
      </c>
      <c r="C220" s="34"/>
      <c r="D220" s="32" t="s">
        <v>121</v>
      </c>
      <c r="E220" s="3">
        <v>38.4</v>
      </c>
      <c r="F220" s="33">
        <v>17.329999999999998</v>
      </c>
      <c r="G220" s="33">
        <f t="shared" ref="G220:G221" si="9">ROUND(E220*F220,2)</f>
        <v>665.47</v>
      </c>
    </row>
    <row r="221" spans="1:12" x14ac:dyDescent="0.25">
      <c r="A221" s="32"/>
      <c r="B221" s="34" t="s">
        <v>124</v>
      </c>
      <c r="C221" s="34"/>
      <c r="D221" s="32" t="s">
        <v>121</v>
      </c>
      <c r="E221" s="3">
        <v>44.03</v>
      </c>
      <c r="F221" s="33">
        <v>14.86</v>
      </c>
      <c r="G221" s="33">
        <f t="shared" si="9"/>
        <v>654.29</v>
      </c>
    </row>
    <row r="222" spans="1:12" x14ac:dyDescent="0.25">
      <c r="A222" s="32"/>
      <c r="B222" s="34" t="s">
        <v>176</v>
      </c>
      <c r="C222" s="34"/>
      <c r="D222" s="32" t="s">
        <v>121</v>
      </c>
      <c r="E222" s="3"/>
      <c r="F222" s="33">
        <v>37.79</v>
      </c>
      <c r="G222" s="33">
        <f t="shared" ref="G222:G225" si="10">E222*F222</f>
        <v>0</v>
      </c>
    </row>
    <row r="223" spans="1:12" x14ac:dyDescent="0.25">
      <c r="A223" s="32"/>
      <c r="B223" s="34" t="s">
        <v>178</v>
      </c>
      <c r="C223" s="34"/>
      <c r="D223" s="32" t="s">
        <v>121</v>
      </c>
      <c r="E223" s="3"/>
      <c r="F223" s="33">
        <v>31.28</v>
      </c>
      <c r="G223" s="33">
        <f t="shared" si="10"/>
        <v>0</v>
      </c>
    </row>
    <row r="224" spans="1:12" x14ac:dyDescent="0.25">
      <c r="A224" s="32"/>
      <c r="B224" s="34" t="s">
        <v>122</v>
      </c>
      <c r="C224" s="34"/>
      <c r="D224" s="32" t="s">
        <v>121</v>
      </c>
      <c r="E224" s="3"/>
      <c r="F224" s="33">
        <v>19.809999999999999</v>
      </c>
      <c r="G224" s="33">
        <f t="shared" si="10"/>
        <v>0</v>
      </c>
      <c r="L224" s="47"/>
    </row>
    <row r="225" spans="1:10" x14ac:dyDescent="0.25">
      <c r="A225" s="32"/>
      <c r="B225" s="34" t="s">
        <v>242</v>
      </c>
      <c r="C225" s="34"/>
      <c r="D225" s="32" t="s">
        <v>121</v>
      </c>
      <c r="E225" s="33"/>
      <c r="F225" s="33">
        <v>24.76</v>
      </c>
      <c r="G225" s="33">
        <f t="shared" si="10"/>
        <v>0</v>
      </c>
      <c r="J225" s="47"/>
    </row>
    <row r="226" spans="1:10" x14ac:dyDescent="0.25">
      <c r="A226" s="32"/>
      <c r="B226" s="36" t="s">
        <v>99</v>
      </c>
      <c r="C226" s="36"/>
      <c r="D226" s="32"/>
      <c r="E226" s="32"/>
      <c r="F226" s="32"/>
      <c r="G226" s="35">
        <f>ROUND(SUM(G219:G225),2)</f>
        <v>1330.29</v>
      </c>
      <c r="J226" s="47"/>
    </row>
    <row r="227" spans="1:10" x14ac:dyDescent="0.25">
      <c r="A227" s="24"/>
      <c r="B227" s="24"/>
      <c r="C227" s="24"/>
      <c r="D227" s="24"/>
      <c r="E227" s="24"/>
      <c r="F227" s="24"/>
      <c r="G227" s="24"/>
    </row>
    <row r="228" spans="1:10" x14ac:dyDescent="0.25">
      <c r="A228" s="24"/>
      <c r="B228" s="24" t="s">
        <v>116</v>
      </c>
      <c r="C228" s="24"/>
      <c r="D228" s="24"/>
      <c r="E228" s="24"/>
      <c r="F228" s="24"/>
      <c r="G228" s="27">
        <f>ROUND(G59+G113+G167+G217,2)</f>
        <v>33507.99</v>
      </c>
    </row>
    <row r="229" spans="1:10" x14ac:dyDescent="0.25">
      <c r="A229" s="24"/>
      <c r="B229" s="24" t="s">
        <v>117</v>
      </c>
      <c r="C229" s="24"/>
      <c r="D229" s="24"/>
      <c r="E229" s="24"/>
      <c r="F229" s="24"/>
      <c r="G229" s="27">
        <f>ROUND(G70+G123+G175+G226,2)</f>
        <v>7961.88</v>
      </c>
    </row>
    <row r="230" spans="1:10" x14ac:dyDescent="0.25">
      <c r="A230" s="24"/>
      <c r="B230" s="24"/>
      <c r="C230" s="24"/>
      <c r="D230" s="24"/>
      <c r="E230" s="24"/>
      <c r="F230" s="24"/>
      <c r="G230" s="24"/>
    </row>
    <row r="231" spans="1:10" x14ac:dyDescent="0.25">
      <c r="A231" s="24"/>
      <c r="B231" s="24" t="s">
        <v>170</v>
      </c>
      <c r="C231" s="24"/>
      <c r="D231" s="24"/>
      <c r="E231" s="24"/>
      <c r="F231" s="24"/>
      <c r="G231" s="27">
        <f>G228</f>
        <v>33507.99</v>
      </c>
    </row>
    <row r="232" spans="1:10" x14ac:dyDescent="0.25">
      <c r="A232" s="24"/>
      <c r="B232" s="24" t="s">
        <v>171</v>
      </c>
      <c r="C232" s="24"/>
      <c r="D232" s="24"/>
      <c r="E232" s="24"/>
      <c r="F232" s="24"/>
      <c r="G232" s="27">
        <f>G231*0.21</f>
        <v>7036.6778999999997</v>
      </c>
    </row>
    <row r="233" spans="1:10" x14ac:dyDescent="0.25">
      <c r="A233" s="24"/>
      <c r="B233" s="24" t="s">
        <v>172</v>
      </c>
      <c r="C233" s="24"/>
      <c r="D233" s="24"/>
      <c r="E233" s="24"/>
      <c r="F233" s="24"/>
      <c r="G233" s="27">
        <f>G231+G232</f>
        <v>40544.6679</v>
      </c>
    </row>
    <row r="236" spans="1:10" x14ac:dyDescent="0.25">
      <c r="A236" s="37" t="s">
        <v>138</v>
      </c>
    </row>
    <row r="237" spans="1:10" x14ac:dyDescent="0.25">
      <c r="A237" s="40" t="s">
        <v>147</v>
      </c>
    </row>
    <row r="238" spans="1:10" x14ac:dyDescent="0.25">
      <c r="A238" s="40" t="s">
        <v>148</v>
      </c>
    </row>
    <row r="239" spans="1:10" x14ac:dyDescent="0.25">
      <c r="A239" s="37"/>
    </row>
    <row r="240" spans="1:10" x14ac:dyDescent="0.25">
      <c r="A240" s="37"/>
    </row>
    <row r="241" spans="1:1" x14ac:dyDescent="0.25">
      <c r="A241" s="37"/>
    </row>
    <row r="242" spans="1:1" x14ac:dyDescent="0.25">
      <c r="A242" s="37" t="s">
        <v>139</v>
      </c>
    </row>
    <row r="243" spans="1:1" x14ac:dyDescent="0.25">
      <c r="A243"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71:G71"/>
    <mergeCell ref="A74:A75"/>
    <mergeCell ref="B74:B75"/>
    <mergeCell ref="C74:C75"/>
    <mergeCell ref="D74:D75"/>
    <mergeCell ref="E74:E75"/>
    <mergeCell ref="F74:F75"/>
    <mergeCell ref="G74:G75"/>
    <mergeCell ref="B124:G124"/>
    <mergeCell ref="A127:A128"/>
    <mergeCell ref="B127:B128"/>
    <mergeCell ref="C127:C128"/>
    <mergeCell ref="D127:D128"/>
    <mergeCell ref="E127:E128"/>
    <mergeCell ref="F127:F128"/>
    <mergeCell ref="G127:G128"/>
    <mergeCell ref="B176:G176"/>
    <mergeCell ref="A179:A180"/>
    <mergeCell ref="B179:B180"/>
    <mergeCell ref="C179:C180"/>
    <mergeCell ref="D179:D180"/>
    <mergeCell ref="E179:E180"/>
    <mergeCell ref="F179:F180"/>
    <mergeCell ref="G179:G180"/>
  </mergeCells>
  <pageMargins left="0.51181102362204722" right="0.11811023622047245"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106"/>
      <c r="D8" s="106"/>
      <c r="E8" s="22"/>
      <c r="F8" s="106"/>
      <c r="G8" s="106"/>
    </row>
    <row r="9" spans="1:7" ht="18.75" x14ac:dyDescent="0.3">
      <c r="A9" s="129" t="s">
        <v>412</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6.5" customHeight="1" x14ac:dyDescent="0.25">
      <c r="A12" s="17" t="s">
        <v>389</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110">
        <v>1</v>
      </c>
      <c r="B16" s="110">
        <v>2</v>
      </c>
      <c r="C16" s="110"/>
      <c r="D16" s="110">
        <v>3</v>
      </c>
      <c r="E16" s="110"/>
      <c r="F16" s="110"/>
      <c r="G16" s="110"/>
    </row>
    <row r="17" spans="1:12" ht="15.75" x14ac:dyDescent="0.25">
      <c r="A17" s="107"/>
      <c r="B17" s="130" t="s">
        <v>163</v>
      </c>
      <c r="C17" s="130"/>
      <c r="D17" s="130"/>
      <c r="E17" s="130"/>
      <c r="F17" s="130"/>
      <c r="G17" s="130"/>
    </row>
    <row r="18" spans="1:12" ht="54.75" customHeight="1" x14ac:dyDescent="0.25">
      <c r="A18" s="108">
        <v>1</v>
      </c>
      <c r="B18" s="109" t="s">
        <v>404</v>
      </c>
      <c r="C18" s="108" t="s">
        <v>4</v>
      </c>
      <c r="D18" s="108" t="s">
        <v>6</v>
      </c>
      <c r="E18" s="25">
        <v>85.27</v>
      </c>
      <c r="F18" s="25">
        <v>22.59</v>
      </c>
      <c r="G18" s="25">
        <f>ROUND(E18*F18,2)</f>
        <v>1926.25</v>
      </c>
    </row>
    <row r="19" spans="1:12" ht="31.5" x14ac:dyDescent="0.25">
      <c r="A19" s="108">
        <v>2</v>
      </c>
      <c r="B19" s="109" t="s">
        <v>405</v>
      </c>
      <c r="C19" s="108" t="s">
        <v>7</v>
      </c>
      <c r="D19" s="108" t="s">
        <v>6</v>
      </c>
      <c r="E19" s="108">
        <v>12.75</v>
      </c>
      <c r="F19" s="25">
        <v>27.22</v>
      </c>
      <c r="G19" s="25">
        <f>ROUND(E19*F19,2)</f>
        <v>347.06</v>
      </c>
    </row>
    <row r="20" spans="1:12" x14ac:dyDescent="0.25">
      <c r="A20" s="131">
        <v>3</v>
      </c>
      <c r="B20" s="132" t="s">
        <v>406</v>
      </c>
      <c r="C20" s="131" t="s">
        <v>9</v>
      </c>
      <c r="D20" s="131" t="s">
        <v>6</v>
      </c>
      <c r="E20" s="135">
        <v>40.93</v>
      </c>
      <c r="F20" s="135">
        <v>17.38</v>
      </c>
      <c r="G20" s="135">
        <f>ROUND(E20*F20,2)</f>
        <v>711.36</v>
      </c>
    </row>
    <row r="21" spans="1:12" ht="35.25" customHeight="1" x14ac:dyDescent="0.25">
      <c r="A21" s="131"/>
      <c r="B21" s="132"/>
      <c r="C21" s="131"/>
      <c r="D21" s="131"/>
      <c r="E21" s="136"/>
      <c r="F21" s="136"/>
      <c r="G21" s="136"/>
    </row>
    <row r="22" spans="1:12" ht="63" x14ac:dyDescent="0.25">
      <c r="A22" s="108">
        <v>4</v>
      </c>
      <c r="B22" s="109" t="s">
        <v>407</v>
      </c>
      <c r="C22" s="108" t="s">
        <v>11</v>
      </c>
      <c r="D22" s="108" t="s">
        <v>6</v>
      </c>
      <c r="E22" s="108">
        <v>28.7</v>
      </c>
      <c r="F22" s="25">
        <v>0</v>
      </c>
      <c r="G22" s="25">
        <f t="shared" ref="G22:G58" si="0">E22*F22</f>
        <v>0</v>
      </c>
      <c r="H22">
        <v>20.85</v>
      </c>
    </row>
    <row r="23" spans="1:12" ht="31.5" x14ac:dyDescent="0.25">
      <c r="A23" s="108">
        <v>5</v>
      </c>
      <c r="B23" s="109" t="s">
        <v>408</v>
      </c>
      <c r="C23" s="108" t="s">
        <v>13</v>
      </c>
      <c r="D23" s="108" t="s">
        <v>6</v>
      </c>
      <c r="E23" s="25">
        <v>26.7</v>
      </c>
      <c r="F23" s="25">
        <v>18.829999999999998</v>
      </c>
      <c r="G23" s="25">
        <f t="shared" si="0"/>
        <v>502.76099999999997</v>
      </c>
    </row>
    <row r="24" spans="1:12" ht="18.75" x14ac:dyDescent="0.25">
      <c r="A24" s="108">
        <v>6</v>
      </c>
      <c r="B24" s="109" t="s">
        <v>16</v>
      </c>
      <c r="C24" s="108" t="s">
        <v>15</v>
      </c>
      <c r="D24" s="108" t="s">
        <v>6</v>
      </c>
      <c r="E24" s="28"/>
      <c r="F24" s="25">
        <v>22.59</v>
      </c>
      <c r="G24" s="25">
        <f t="shared" si="0"/>
        <v>0</v>
      </c>
    </row>
    <row r="25" spans="1:12" ht="78.75" x14ac:dyDescent="0.25">
      <c r="A25" s="108">
        <v>7</v>
      </c>
      <c r="B25" s="109" t="s">
        <v>409</v>
      </c>
      <c r="C25" s="108" t="s">
        <v>17</v>
      </c>
      <c r="D25" s="108" t="s">
        <v>6</v>
      </c>
      <c r="E25" s="25">
        <v>77</v>
      </c>
      <c r="F25" s="25">
        <v>15.93</v>
      </c>
      <c r="G25" s="25">
        <f t="shared" si="0"/>
        <v>1226.6099999999999</v>
      </c>
      <c r="J25" s="47"/>
    </row>
    <row r="26" spans="1:12" ht="63" x14ac:dyDescent="0.25">
      <c r="A26" s="108">
        <v>8</v>
      </c>
      <c r="B26" s="109" t="s">
        <v>410</v>
      </c>
      <c r="C26" s="108" t="s">
        <v>19</v>
      </c>
      <c r="D26" s="108" t="s">
        <v>6</v>
      </c>
      <c r="E26" s="28">
        <v>51</v>
      </c>
      <c r="F26" s="25">
        <v>17.670000000000002</v>
      </c>
      <c r="G26" s="25">
        <f t="shared" si="0"/>
        <v>901.17000000000007</v>
      </c>
    </row>
    <row r="27" spans="1:12" ht="15.75" x14ac:dyDescent="0.25">
      <c r="A27" s="108">
        <v>9</v>
      </c>
      <c r="B27" s="109" t="s">
        <v>151</v>
      </c>
      <c r="C27" s="108" t="s">
        <v>21</v>
      </c>
      <c r="D27" s="108" t="s">
        <v>23</v>
      </c>
      <c r="E27" s="28">
        <v>9</v>
      </c>
      <c r="F27" s="25">
        <v>69.5</v>
      </c>
      <c r="G27" s="25">
        <f t="shared" si="0"/>
        <v>625.5</v>
      </c>
    </row>
    <row r="28" spans="1:12" ht="25.5" x14ac:dyDescent="0.25">
      <c r="A28" s="42" t="s">
        <v>152</v>
      </c>
      <c r="B28" s="41" t="s">
        <v>411</v>
      </c>
      <c r="C28" s="108"/>
      <c r="D28" s="108" t="s">
        <v>121</v>
      </c>
      <c r="E28" s="28">
        <v>4.6500000000000004</v>
      </c>
      <c r="F28" s="25">
        <v>0</v>
      </c>
      <c r="G28" s="25">
        <f t="shared" si="0"/>
        <v>0</v>
      </c>
    </row>
    <row r="29" spans="1:12" ht="15.75" x14ac:dyDescent="0.25">
      <c r="A29" s="108">
        <v>10</v>
      </c>
      <c r="B29" s="109" t="s">
        <v>25</v>
      </c>
      <c r="C29" s="108" t="s">
        <v>24</v>
      </c>
      <c r="D29" s="108" t="s">
        <v>23</v>
      </c>
      <c r="E29" s="29">
        <v>22</v>
      </c>
      <c r="F29" s="25">
        <v>46.3</v>
      </c>
      <c r="G29" s="25">
        <f t="shared" si="0"/>
        <v>1018.5999999999999</v>
      </c>
    </row>
    <row r="30" spans="1:12" ht="15.75" x14ac:dyDescent="0.25">
      <c r="A30" s="108">
        <v>11</v>
      </c>
      <c r="B30" s="111" t="s">
        <v>27</v>
      </c>
      <c r="C30" s="29" t="s">
        <v>26</v>
      </c>
      <c r="D30" s="29" t="s">
        <v>23</v>
      </c>
      <c r="E30" s="29"/>
      <c r="F30" s="28">
        <v>23</v>
      </c>
      <c r="G30" s="28">
        <f t="shared" si="0"/>
        <v>0</v>
      </c>
      <c r="H30" s="39"/>
      <c r="I30" s="39"/>
      <c r="J30" s="39"/>
      <c r="K30" s="39"/>
      <c r="L30" s="47"/>
    </row>
    <row r="31" spans="1:12" ht="15.75" x14ac:dyDescent="0.25">
      <c r="A31" s="42" t="s">
        <v>160</v>
      </c>
      <c r="B31" s="41" t="s">
        <v>181</v>
      </c>
      <c r="C31" s="108"/>
      <c r="D31" s="108" t="s">
        <v>121</v>
      </c>
      <c r="E31" s="28"/>
      <c r="F31" s="25">
        <v>0</v>
      </c>
      <c r="G31" s="25">
        <f t="shared" si="0"/>
        <v>0</v>
      </c>
    </row>
    <row r="32" spans="1:12" ht="15.75" x14ac:dyDescent="0.25">
      <c r="A32" s="108">
        <v>12</v>
      </c>
      <c r="B32" s="109" t="s">
        <v>29</v>
      </c>
      <c r="C32" s="108" t="s">
        <v>28</v>
      </c>
      <c r="D32" s="108" t="s">
        <v>23</v>
      </c>
      <c r="E32" s="108"/>
      <c r="F32" s="25">
        <v>14.48</v>
      </c>
      <c r="G32" s="25">
        <f t="shared" si="0"/>
        <v>0</v>
      </c>
    </row>
    <row r="33" spans="1:7" ht="47.25" x14ac:dyDescent="0.25">
      <c r="A33" s="108">
        <v>13</v>
      </c>
      <c r="B33" s="109" t="s">
        <v>31</v>
      </c>
      <c r="C33" s="108" t="s">
        <v>30</v>
      </c>
      <c r="D33" s="108" t="s">
        <v>32</v>
      </c>
      <c r="E33" s="25">
        <v>138</v>
      </c>
      <c r="F33" s="25">
        <v>20.25</v>
      </c>
      <c r="G33" s="25">
        <f t="shared" si="0"/>
        <v>2794.5</v>
      </c>
    </row>
    <row r="34" spans="1:7" ht="31.5" x14ac:dyDescent="0.25">
      <c r="A34" s="108">
        <v>14</v>
      </c>
      <c r="B34" s="109" t="s">
        <v>34</v>
      </c>
      <c r="C34" s="108" t="s">
        <v>33</v>
      </c>
      <c r="D34" s="108" t="s">
        <v>35</v>
      </c>
      <c r="E34" s="25"/>
      <c r="F34" s="25">
        <v>1320.66</v>
      </c>
      <c r="G34" s="25">
        <f t="shared" si="0"/>
        <v>0</v>
      </c>
    </row>
    <row r="35" spans="1:7" ht="15.75" x14ac:dyDescent="0.25">
      <c r="A35" s="108">
        <v>15</v>
      </c>
      <c r="B35" s="109" t="s">
        <v>37</v>
      </c>
      <c r="C35" s="108" t="s">
        <v>36</v>
      </c>
      <c r="D35" s="108" t="s">
        <v>38</v>
      </c>
      <c r="E35" s="25"/>
      <c r="F35" s="25">
        <v>724</v>
      </c>
      <c r="G35" s="25">
        <f t="shared" si="0"/>
        <v>0</v>
      </c>
    </row>
    <row r="36" spans="1:7" ht="31.5" x14ac:dyDescent="0.25">
      <c r="A36" s="108">
        <v>16</v>
      </c>
      <c r="B36" s="109" t="s">
        <v>40</v>
      </c>
      <c r="C36" s="108" t="s">
        <v>39</v>
      </c>
      <c r="D36" s="108" t="s">
        <v>38</v>
      </c>
      <c r="E36" s="25"/>
      <c r="F36" s="25">
        <v>724</v>
      </c>
      <c r="G36" s="25">
        <f t="shared" si="0"/>
        <v>0</v>
      </c>
    </row>
    <row r="37" spans="1:7" ht="31.5" x14ac:dyDescent="0.25">
      <c r="A37" s="108">
        <v>17</v>
      </c>
      <c r="B37" s="109" t="s">
        <v>341</v>
      </c>
      <c r="C37" s="108" t="s">
        <v>41</v>
      </c>
      <c r="D37" s="108" t="s">
        <v>38</v>
      </c>
      <c r="E37" s="25">
        <v>533.6</v>
      </c>
      <c r="F37" s="25">
        <v>2.9</v>
      </c>
      <c r="G37" s="25">
        <f t="shared" si="0"/>
        <v>1547.44</v>
      </c>
    </row>
    <row r="38" spans="1:7" ht="47.25" x14ac:dyDescent="0.25">
      <c r="A38" s="108">
        <v>18</v>
      </c>
      <c r="B38" s="109" t="s">
        <v>342</v>
      </c>
      <c r="C38" s="108" t="s">
        <v>43</v>
      </c>
      <c r="D38" s="108" t="s">
        <v>38</v>
      </c>
      <c r="E38" s="28">
        <v>1075</v>
      </c>
      <c r="F38" s="25">
        <v>0.38</v>
      </c>
      <c r="G38" s="25">
        <f t="shared" si="0"/>
        <v>408.5</v>
      </c>
    </row>
    <row r="39" spans="1:7" ht="47.25" x14ac:dyDescent="0.25">
      <c r="A39" s="108">
        <v>19</v>
      </c>
      <c r="B39" s="109" t="s">
        <v>46</v>
      </c>
      <c r="C39" s="108" t="s">
        <v>45</v>
      </c>
      <c r="D39" s="108" t="s">
        <v>47</v>
      </c>
      <c r="E39" s="28">
        <v>11</v>
      </c>
      <c r="F39" s="25">
        <v>30.7</v>
      </c>
      <c r="G39" s="25">
        <f t="shared" si="0"/>
        <v>337.7</v>
      </c>
    </row>
    <row r="40" spans="1:7" ht="47.25" x14ac:dyDescent="0.25">
      <c r="A40" s="108">
        <v>20</v>
      </c>
      <c r="B40" s="109" t="s">
        <v>49</v>
      </c>
      <c r="C40" s="108" t="s">
        <v>48</v>
      </c>
      <c r="D40" s="108" t="s">
        <v>47</v>
      </c>
      <c r="E40" s="25"/>
      <c r="F40" s="25">
        <v>27.8</v>
      </c>
      <c r="G40" s="25">
        <f t="shared" si="0"/>
        <v>0</v>
      </c>
    </row>
    <row r="41" spans="1:7" ht="15.75" x14ac:dyDescent="0.25">
      <c r="A41" s="108">
        <v>21</v>
      </c>
      <c r="B41" s="109" t="s">
        <v>51</v>
      </c>
      <c r="C41" s="108" t="s">
        <v>50</v>
      </c>
      <c r="D41" s="108" t="s">
        <v>23</v>
      </c>
      <c r="E41" s="25">
        <v>296</v>
      </c>
      <c r="F41" s="25">
        <v>0.26</v>
      </c>
      <c r="G41" s="25">
        <f t="shared" si="0"/>
        <v>76.960000000000008</v>
      </c>
    </row>
    <row r="42" spans="1:7" ht="15.75" x14ac:dyDescent="0.25">
      <c r="A42" s="108">
        <v>22</v>
      </c>
      <c r="B42" s="109" t="s">
        <v>53</v>
      </c>
      <c r="C42" s="108" t="s">
        <v>52</v>
      </c>
      <c r="D42" s="108" t="s">
        <v>23</v>
      </c>
      <c r="E42" s="25"/>
      <c r="F42" s="25">
        <v>4.34</v>
      </c>
      <c r="G42" s="25">
        <f t="shared" si="0"/>
        <v>0</v>
      </c>
    </row>
    <row r="43" spans="1:7" ht="15.75" x14ac:dyDescent="0.25">
      <c r="A43" s="108">
        <v>23</v>
      </c>
      <c r="B43" s="109" t="s">
        <v>55</v>
      </c>
      <c r="C43" s="108" t="s">
        <v>54</v>
      </c>
      <c r="D43" s="108" t="s">
        <v>23</v>
      </c>
      <c r="E43" s="25">
        <v>552</v>
      </c>
      <c r="F43" s="25">
        <v>0.06</v>
      </c>
      <c r="G43" s="25">
        <f t="shared" si="0"/>
        <v>33.119999999999997</v>
      </c>
    </row>
    <row r="44" spans="1:7" ht="15.75" x14ac:dyDescent="0.25">
      <c r="A44" s="108">
        <v>24</v>
      </c>
      <c r="B44" s="109" t="s">
        <v>57</v>
      </c>
      <c r="C44" s="108" t="s">
        <v>56</v>
      </c>
      <c r="D44" s="108" t="s">
        <v>23</v>
      </c>
      <c r="E44" s="25"/>
      <c r="F44" s="25">
        <v>27.51</v>
      </c>
      <c r="G44" s="25">
        <f t="shared" si="0"/>
        <v>0</v>
      </c>
    </row>
    <row r="45" spans="1:7" ht="31.5" x14ac:dyDescent="0.25">
      <c r="A45" s="108">
        <v>25</v>
      </c>
      <c r="B45" s="109" t="s">
        <v>59</v>
      </c>
      <c r="C45" s="108" t="s">
        <v>58</v>
      </c>
      <c r="D45" s="108" t="s">
        <v>38</v>
      </c>
      <c r="E45" s="28"/>
      <c r="F45" s="25">
        <v>218.95</v>
      </c>
      <c r="G45" s="25">
        <f t="shared" si="0"/>
        <v>0</v>
      </c>
    </row>
    <row r="46" spans="1:7" ht="31.5" x14ac:dyDescent="0.25">
      <c r="A46" s="108">
        <v>26</v>
      </c>
      <c r="B46" s="109" t="s">
        <v>61</v>
      </c>
      <c r="C46" s="108" t="s">
        <v>60</v>
      </c>
      <c r="D46" s="108" t="s">
        <v>38</v>
      </c>
      <c r="E46" s="28"/>
      <c r="F46" s="25">
        <v>218.95</v>
      </c>
      <c r="G46" s="25">
        <f t="shared" si="0"/>
        <v>0</v>
      </c>
    </row>
    <row r="47" spans="1:7" ht="31.5" x14ac:dyDescent="0.25">
      <c r="A47" s="108">
        <v>27</v>
      </c>
      <c r="B47" s="109" t="s">
        <v>63</v>
      </c>
      <c r="C47" s="108" t="s">
        <v>62</v>
      </c>
      <c r="D47" s="108" t="s">
        <v>38</v>
      </c>
      <c r="E47" s="28"/>
      <c r="F47" s="25">
        <v>9</v>
      </c>
      <c r="G47" s="25">
        <f t="shared" si="0"/>
        <v>0</v>
      </c>
    </row>
    <row r="48" spans="1:7" ht="15.75" x14ac:dyDescent="0.25">
      <c r="A48" s="108">
        <v>28</v>
      </c>
      <c r="B48" s="109" t="s">
        <v>65</v>
      </c>
      <c r="C48" s="108" t="s">
        <v>64</v>
      </c>
      <c r="D48" s="108" t="s">
        <v>38</v>
      </c>
      <c r="E48" s="60"/>
      <c r="F48" s="25">
        <v>10.43</v>
      </c>
      <c r="G48" s="25">
        <f t="shared" si="0"/>
        <v>0</v>
      </c>
    </row>
    <row r="49" spans="1:7" ht="15.75" x14ac:dyDescent="0.25">
      <c r="A49" s="108">
        <v>29</v>
      </c>
      <c r="B49" s="109" t="s">
        <v>68</v>
      </c>
      <c r="C49" s="108" t="s">
        <v>67</v>
      </c>
      <c r="D49" s="108" t="s">
        <v>38</v>
      </c>
      <c r="E49" s="60">
        <v>6.4000000000000001E-2</v>
      </c>
      <c r="F49" s="25">
        <v>19.670000000000002</v>
      </c>
      <c r="G49" s="25">
        <f t="shared" si="0"/>
        <v>1.2588800000000002</v>
      </c>
    </row>
    <row r="50" spans="1:7" ht="17.25" customHeight="1" x14ac:dyDescent="0.25">
      <c r="A50" s="108">
        <v>30</v>
      </c>
      <c r="B50" s="109" t="s">
        <v>70</v>
      </c>
      <c r="C50" s="108" t="s">
        <v>69</v>
      </c>
      <c r="D50" s="108" t="s">
        <v>38</v>
      </c>
      <c r="E50" s="25"/>
      <c r="F50" s="25">
        <v>3.27</v>
      </c>
      <c r="G50" s="25">
        <f t="shared" si="0"/>
        <v>0</v>
      </c>
    </row>
    <row r="51" spans="1:7" ht="16.5" customHeight="1" x14ac:dyDescent="0.25">
      <c r="A51" s="108">
        <v>31</v>
      </c>
      <c r="B51" s="109" t="s">
        <v>72</v>
      </c>
      <c r="C51" s="108" t="s">
        <v>71</v>
      </c>
      <c r="D51" s="108" t="s">
        <v>38</v>
      </c>
      <c r="E51" s="25">
        <v>1.2</v>
      </c>
      <c r="F51" s="25">
        <v>6.81</v>
      </c>
      <c r="G51" s="25">
        <f t="shared" si="0"/>
        <v>8.1719999999999988</v>
      </c>
    </row>
    <row r="52" spans="1:7" ht="15.75" x14ac:dyDescent="0.25">
      <c r="A52" s="108">
        <v>32</v>
      </c>
      <c r="B52" s="109" t="s">
        <v>74</v>
      </c>
      <c r="C52" s="108" t="s">
        <v>73</v>
      </c>
      <c r="D52" s="108" t="s">
        <v>75</v>
      </c>
      <c r="E52" s="25"/>
      <c r="F52" s="25">
        <v>33.31</v>
      </c>
      <c r="G52" s="25">
        <f t="shared" si="0"/>
        <v>0</v>
      </c>
    </row>
    <row r="53" spans="1:7" ht="15.75" x14ac:dyDescent="0.25">
      <c r="A53" s="108">
        <v>33</v>
      </c>
      <c r="B53" s="109" t="s">
        <v>77</v>
      </c>
      <c r="C53" s="108" t="s">
        <v>76</v>
      </c>
      <c r="D53" s="108" t="s">
        <v>75</v>
      </c>
      <c r="E53" s="25"/>
      <c r="F53" s="25">
        <v>63.14</v>
      </c>
      <c r="G53" s="25">
        <f t="shared" si="0"/>
        <v>0</v>
      </c>
    </row>
    <row r="54" spans="1:7" ht="15.75" x14ac:dyDescent="0.25">
      <c r="A54" s="108">
        <v>34</v>
      </c>
      <c r="B54" s="109" t="s">
        <v>79</v>
      </c>
      <c r="C54" s="108" t="s">
        <v>78</v>
      </c>
      <c r="D54" s="108" t="s">
        <v>23</v>
      </c>
      <c r="E54" s="25">
        <v>53</v>
      </c>
      <c r="F54" s="25">
        <v>10.14</v>
      </c>
      <c r="G54" s="25">
        <f t="shared" si="0"/>
        <v>537.42000000000007</v>
      </c>
    </row>
    <row r="55" spans="1:7" ht="31.5" x14ac:dyDescent="0.25">
      <c r="A55" s="29">
        <v>35</v>
      </c>
      <c r="B55" s="111" t="s">
        <v>81</v>
      </c>
      <c r="C55" s="29" t="s">
        <v>80</v>
      </c>
      <c r="D55" s="29" t="s">
        <v>23</v>
      </c>
      <c r="E55" s="28"/>
      <c r="F55" s="28">
        <v>72.41</v>
      </c>
      <c r="G55" s="28">
        <f t="shared" si="0"/>
        <v>0</v>
      </c>
    </row>
    <row r="56" spans="1:7" ht="31.5" x14ac:dyDescent="0.25">
      <c r="A56" s="108">
        <v>36</v>
      </c>
      <c r="B56" s="111" t="s">
        <v>85</v>
      </c>
      <c r="C56" s="29">
        <v>36</v>
      </c>
      <c r="D56" s="29" t="s">
        <v>47</v>
      </c>
      <c r="E56" s="28"/>
      <c r="F56" s="28">
        <v>72.41</v>
      </c>
      <c r="G56" s="28">
        <f t="shared" si="0"/>
        <v>0</v>
      </c>
    </row>
    <row r="57" spans="1:7" ht="15.75" x14ac:dyDescent="0.25">
      <c r="A57" s="108">
        <v>37</v>
      </c>
      <c r="B57" s="109" t="s">
        <v>87</v>
      </c>
      <c r="C57" s="108">
        <v>37</v>
      </c>
      <c r="D57" s="108" t="s">
        <v>23</v>
      </c>
      <c r="E57" s="28">
        <v>56</v>
      </c>
      <c r="F57" s="25">
        <v>10.14</v>
      </c>
      <c r="G57" s="25">
        <f t="shared" si="0"/>
        <v>567.84</v>
      </c>
    </row>
    <row r="58" spans="1:7" ht="31.5" x14ac:dyDescent="0.25">
      <c r="A58" s="108">
        <v>38</v>
      </c>
      <c r="B58" s="109" t="s">
        <v>89</v>
      </c>
      <c r="C58" s="108">
        <v>38</v>
      </c>
      <c r="D58" s="108" t="s">
        <v>23</v>
      </c>
      <c r="E58" s="108"/>
      <c r="F58" s="25">
        <v>11.58</v>
      </c>
      <c r="G58" s="25">
        <f t="shared" si="0"/>
        <v>0</v>
      </c>
    </row>
    <row r="59" spans="1:7" ht="15.75" x14ac:dyDescent="0.25">
      <c r="A59" s="32"/>
      <c r="B59" s="10" t="s">
        <v>97</v>
      </c>
      <c r="C59" s="10"/>
      <c r="D59" s="32"/>
      <c r="E59" s="32"/>
      <c r="F59" s="32"/>
      <c r="G59" s="35">
        <f>SUM(G18:G58)</f>
        <v>13572.221880000001</v>
      </c>
    </row>
    <row r="60" spans="1:7" ht="15.75" x14ac:dyDescent="0.25">
      <c r="A60" s="32"/>
      <c r="B60" s="11" t="s">
        <v>98</v>
      </c>
      <c r="C60" s="11"/>
      <c r="D60" s="32"/>
      <c r="E60" s="32"/>
      <c r="F60" s="32"/>
      <c r="G60" s="32"/>
    </row>
    <row r="61" spans="1:7" ht="15.75" x14ac:dyDescent="0.25">
      <c r="A61" s="32"/>
      <c r="B61" s="11" t="s">
        <v>149</v>
      </c>
      <c r="C61" s="11"/>
      <c r="D61" s="32" t="s">
        <v>121</v>
      </c>
      <c r="E61" s="33">
        <v>5</v>
      </c>
      <c r="F61" s="32">
        <v>21.05</v>
      </c>
      <c r="G61" s="32">
        <f>ROUND(E61*F61,2)</f>
        <v>105.25</v>
      </c>
    </row>
    <row r="62" spans="1:7" ht="15.75" x14ac:dyDescent="0.25">
      <c r="A62" s="32"/>
      <c r="B62" s="11" t="s">
        <v>120</v>
      </c>
      <c r="C62" s="11"/>
      <c r="D62" s="32" t="s">
        <v>121</v>
      </c>
      <c r="E62" s="33">
        <v>58.73</v>
      </c>
      <c r="F62" s="33">
        <v>17.329999999999998</v>
      </c>
      <c r="G62" s="32">
        <f t="shared" ref="G62:G69" si="1">ROUND(E62*F62,2)</f>
        <v>1017.79</v>
      </c>
    </row>
    <row r="63" spans="1:7" ht="15.75" x14ac:dyDescent="0.25">
      <c r="A63" s="32"/>
      <c r="B63" s="11" t="s">
        <v>124</v>
      </c>
      <c r="C63" s="11"/>
      <c r="D63" s="32" t="s">
        <v>121</v>
      </c>
      <c r="E63" s="33">
        <v>111.22</v>
      </c>
      <c r="F63" s="33">
        <v>14.86</v>
      </c>
      <c r="G63" s="32">
        <f t="shared" si="1"/>
        <v>1652.73</v>
      </c>
    </row>
    <row r="64" spans="1:7" ht="15.75" x14ac:dyDescent="0.25">
      <c r="A64" s="32"/>
      <c r="B64" s="11" t="s">
        <v>122</v>
      </c>
      <c r="C64" s="11"/>
      <c r="D64" s="32" t="s">
        <v>121</v>
      </c>
      <c r="E64" s="33">
        <v>22.93</v>
      </c>
      <c r="F64" s="33">
        <v>19.809999999999999</v>
      </c>
      <c r="G64" s="32">
        <f t="shared" si="1"/>
        <v>454.24</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3230.01</v>
      </c>
    </row>
    <row r="71" spans="1:12" ht="15.75" x14ac:dyDescent="0.25">
      <c r="A71" s="107"/>
      <c r="B71" s="130" t="s">
        <v>164</v>
      </c>
      <c r="C71" s="130"/>
      <c r="D71" s="130"/>
      <c r="E71" s="130"/>
      <c r="F71" s="130"/>
      <c r="G71" s="130"/>
      <c r="I71" s="47"/>
      <c r="L71" s="47"/>
    </row>
    <row r="72" spans="1:12" ht="47.25" x14ac:dyDescent="0.25">
      <c r="A72" s="108">
        <v>39</v>
      </c>
      <c r="B72" s="109" t="s">
        <v>397</v>
      </c>
      <c r="C72" s="108" t="s">
        <v>4</v>
      </c>
      <c r="D72" s="108" t="s">
        <v>6</v>
      </c>
      <c r="E72" s="25">
        <v>39.200000000000003</v>
      </c>
      <c r="F72" s="25">
        <v>22.59</v>
      </c>
      <c r="G72" s="25">
        <f>E72*F72</f>
        <v>885.52800000000002</v>
      </c>
    </row>
    <row r="73" spans="1:12" ht="47.25" x14ac:dyDescent="0.25">
      <c r="A73" s="108">
        <v>40</v>
      </c>
      <c r="B73" s="111" t="s">
        <v>396</v>
      </c>
      <c r="C73" s="108" t="s">
        <v>7</v>
      </c>
      <c r="D73" s="108" t="s">
        <v>6</v>
      </c>
      <c r="E73" s="108">
        <v>45.7</v>
      </c>
      <c r="F73" s="25">
        <v>27.22</v>
      </c>
      <c r="G73" s="25">
        <f t="shared" ref="G73:G112" si="2">E73*F73</f>
        <v>1243.954</v>
      </c>
    </row>
    <row r="74" spans="1:12" ht="15" customHeight="1" x14ac:dyDescent="0.25">
      <c r="A74" s="131">
        <v>41</v>
      </c>
      <c r="B74" s="145" t="s">
        <v>10</v>
      </c>
      <c r="C74" s="131" t="s">
        <v>9</v>
      </c>
      <c r="D74" s="131" t="s">
        <v>6</v>
      </c>
      <c r="E74" s="135"/>
      <c r="F74" s="135">
        <v>17.38</v>
      </c>
      <c r="G74" s="135">
        <f t="shared" si="2"/>
        <v>0</v>
      </c>
    </row>
    <row r="75" spans="1:12" ht="21.75" customHeight="1" x14ac:dyDescent="0.25">
      <c r="A75" s="131"/>
      <c r="B75" s="145"/>
      <c r="C75" s="131"/>
      <c r="D75" s="131"/>
      <c r="E75" s="136"/>
      <c r="F75" s="136"/>
      <c r="G75" s="136"/>
    </row>
    <row r="76" spans="1:12" ht="30.75" customHeight="1" x14ac:dyDescent="0.25">
      <c r="A76" s="108">
        <v>42</v>
      </c>
      <c r="B76" s="111" t="s">
        <v>12</v>
      </c>
      <c r="C76" s="108" t="s">
        <v>11</v>
      </c>
      <c r="D76" s="108" t="s">
        <v>6</v>
      </c>
      <c r="E76" s="108"/>
      <c r="F76" s="25">
        <v>20.85</v>
      </c>
      <c r="G76" s="25">
        <f t="shared" si="2"/>
        <v>0</v>
      </c>
      <c r="L76" s="47"/>
    </row>
    <row r="77" spans="1:12" ht="31.5" x14ac:dyDescent="0.25">
      <c r="A77" s="108">
        <v>43</v>
      </c>
      <c r="B77" s="109" t="s">
        <v>390</v>
      </c>
      <c r="C77" s="108" t="s">
        <v>13</v>
      </c>
      <c r="D77" s="108" t="s">
        <v>6</v>
      </c>
      <c r="E77" s="25">
        <v>0.9</v>
      </c>
      <c r="F77" s="25">
        <v>18.829999999999998</v>
      </c>
      <c r="G77" s="25">
        <f t="shared" si="2"/>
        <v>16.946999999999999</v>
      </c>
    </row>
    <row r="78" spans="1:12" ht="18.75" x14ac:dyDescent="0.25">
      <c r="A78" s="108">
        <v>44</v>
      </c>
      <c r="B78" s="109" t="s">
        <v>16</v>
      </c>
      <c r="C78" s="108" t="s">
        <v>15</v>
      </c>
      <c r="D78" s="108" t="s">
        <v>6</v>
      </c>
      <c r="E78" s="108"/>
      <c r="F78" s="25">
        <v>22.59</v>
      </c>
      <c r="G78" s="25">
        <f t="shared" si="2"/>
        <v>0</v>
      </c>
    </row>
    <row r="79" spans="1:12" ht="47.25" x14ac:dyDescent="0.25">
      <c r="A79" s="108">
        <v>45</v>
      </c>
      <c r="B79" s="109" t="s">
        <v>18</v>
      </c>
      <c r="C79" s="108" t="s">
        <v>17</v>
      </c>
      <c r="D79" s="108" t="s">
        <v>6</v>
      </c>
      <c r="E79" s="25">
        <v>28</v>
      </c>
      <c r="F79" s="25">
        <v>15.93</v>
      </c>
      <c r="G79" s="25">
        <f t="shared" si="2"/>
        <v>446.03999999999996</v>
      </c>
      <c r="J79" s="47"/>
    </row>
    <row r="80" spans="1:12" ht="47.25" x14ac:dyDescent="0.25">
      <c r="A80" s="108">
        <v>46</v>
      </c>
      <c r="B80" s="109" t="s">
        <v>20</v>
      </c>
      <c r="C80" s="108" t="s">
        <v>19</v>
      </c>
      <c r="D80" s="108" t="s">
        <v>6</v>
      </c>
      <c r="E80" s="25">
        <v>27</v>
      </c>
      <c r="F80" s="25">
        <v>17.670000000000002</v>
      </c>
      <c r="G80" s="25">
        <f t="shared" si="2"/>
        <v>477.09000000000003</v>
      </c>
      <c r="K80" s="47"/>
    </row>
    <row r="81" spans="1:12" ht="15.75" x14ac:dyDescent="0.25">
      <c r="A81" s="108">
        <v>47</v>
      </c>
      <c r="B81" s="111" t="s">
        <v>22</v>
      </c>
      <c r="C81" s="29" t="s">
        <v>21</v>
      </c>
      <c r="D81" s="29" t="s">
        <v>23</v>
      </c>
      <c r="E81" s="28">
        <v>2</v>
      </c>
      <c r="F81" s="28">
        <v>69.5</v>
      </c>
      <c r="G81" s="28">
        <f t="shared" si="2"/>
        <v>139</v>
      </c>
      <c r="H81" s="39"/>
      <c r="I81" s="39"/>
    </row>
    <row r="82" spans="1:12" x14ac:dyDescent="0.25">
      <c r="A82" s="43" t="s">
        <v>183</v>
      </c>
      <c r="B82" s="44" t="s">
        <v>391</v>
      </c>
      <c r="C82" s="43"/>
      <c r="D82" s="43" t="s">
        <v>121</v>
      </c>
      <c r="E82" s="45">
        <v>1</v>
      </c>
      <c r="F82" s="45">
        <v>0</v>
      </c>
      <c r="G82" s="45">
        <f t="shared" si="2"/>
        <v>0</v>
      </c>
    </row>
    <row r="83" spans="1:12" ht="15.75" x14ac:dyDescent="0.25">
      <c r="A83" s="108">
        <v>48</v>
      </c>
      <c r="B83" s="109" t="s">
        <v>25</v>
      </c>
      <c r="C83" s="108" t="s">
        <v>24</v>
      </c>
      <c r="D83" s="108" t="s">
        <v>23</v>
      </c>
      <c r="E83" s="25">
        <v>3</v>
      </c>
      <c r="F83" s="25">
        <v>46.3</v>
      </c>
      <c r="G83" s="25">
        <f t="shared" si="2"/>
        <v>138.89999999999998</v>
      </c>
    </row>
    <row r="84" spans="1:12" ht="15.75" x14ac:dyDescent="0.25">
      <c r="A84" s="108">
        <v>49</v>
      </c>
      <c r="B84" s="109" t="s">
        <v>27</v>
      </c>
      <c r="C84" s="108" t="s">
        <v>26</v>
      </c>
      <c r="D84" s="108" t="s">
        <v>23</v>
      </c>
      <c r="E84" s="25"/>
      <c r="F84" s="25">
        <v>23</v>
      </c>
      <c r="G84" s="25">
        <f t="shared" si="2"/>
        <v>0</v>
      </c>
    </row>
    <row r="85" spans="1:12" ht="18.75" customHeight="1" x14ac:dyDescent="0.25">
      <c r="A85" s="108" t="s">
        <v>197</v>
      </c>
      <c r="B85" s="44" t="s">
        <v>196</v>
      </c>
      <c r="C85" s="43"/>
      <c r="D85" s="43" t="s">
        <v>121</v>
      </c>
      <c r="E85" s="45"/>
      <c r="F85" s="45">
        <v>0</v>
      </c>
      <c r="G85" s="45">
        <f t="shared" si="2"/>
        <v>0</v>
      </c>
    </row>
    <row r="86" spans="1:12" ht="15.75" x14ac:dyDescent="0.25">
      <c r="A86" s="108">
        <v>50</v>
      </c>
      <c r="B86" s="109" t="s">
        <v>29</v>
      </c>
      <c r="C86" s="108" t="s">
        <v>28</v>
      </c>
      <c r="D86" s="108" t="s">
        <v>23</v>
      </c>
      <c r="E86" s="25"/>
      <c r="F86" s="25">
        <v>14.48</v>
      </c>
      <c r="G86" s="25">
        <f t="shared" si="2"/>
        <v>0</v>
      </c>
    </row>
    <row r="87" spans="1:12" ht="47.25" x14ac:dyDescent="0.25">
      <c r="A87" s="108">
        <v>51</v>
      </c>
      <c r="B87" s="109" t="s">
        <v>31</v>
      </c>
      <c r="C87" s="108" t="s">
        <v>30</v>
      </c>
      <c r="D87" s="108" t="s">
        <v>32</v>
      </c>
      <c r="E87" s="25">
        <v>81</v>
      </c>
      <c r="F87" s="25">
        <v>20.25</v>
      </c>
      <c r="G87" s="25">
        <f t="shared" si="2"/>
        <v>1640.25</v>
      </c>
      <c r="L87" s="47"/>
    </row>
    <row r="88" spans="1:12" ht="31.5" x14ac:dyDescent="0.25">
      <c r="A88" s="108">
        <v>52</v>
      </c>
      <c r="B88" s="111" t="s">
        <v>34</v>
      </c>
      <c r="C88" s="29" t="s">
        <v>33</v>
      </c>
      <c r="D88" s="29" t="s">
        <v>35</v>
      </c>
      <c r="E88" s="28"/>
      <c r="F88" s="28">
        <v>1320.66</v>
      </c>
      <c r="G88" s="28">
        <f t="shared" si="2"/>
        <v>0</v>
      </c>
    </row>
    <row r="89" spans="1:12" ht="15.75" x14ac:dyDescent="0.25">
      <c r="A89" s="108">
        <v>53</v>
      </c>
      <c r="B89" s="109" t="s">
        <v>37</v>
      </c>
      <c r="C89" s="108" t="s">
        <v>36</v>
      </c>
      <c r="D89" s="108" t="s">
        <v>38</v>
      </c>
      <c r="E89" s="25"/>
      <c r="F89" s="25">
        <v>724</v>
      </c>
      <c r="G89" s="25">
        <f t="shared" si="2"/>
        <v>0</v>
      </c>
    </row>
    <row r="90" spans="1:12" ht="31.5" x14ac:dyDescent="0.25">
      <c r="A90" s="108">
        <v>54</v>
      </c>
      <c r="B90" s="109" t="s">
        <v>40</v>
      </c>
      <c r="C90" s="108" t="s">
        <v>39</v>
      </c>
      <c r="D90" s="108" t="s">
        <v>38</v>
      </c>
      <c r="E90" s="25"/>
      <c r="F90" s="25">
        <v>724</v>
      </c>
      <c r="G90" s="25">
        <f t="shared" si="2"/>
        <v>0</v>
      </c>
    </row>
    <row r="91" spans="1:12" ht="31.5" x14ac:dyDescent="0.25">
      <c r="A91" s="108">
        <v>55</v>
      </c>
      <c r="B91" s="109" t="s">
        <v>343</v>
      </c>
      <c r="C91" s="108" t="s">
        <v>41</v>
      </c>
      <c r="D91" s="108" t="s">
        <v>38</v>
      </c>
      <c r="E91" s="28">
        <v>50.4</v>
      </c>
      <c r="F91" s="25">
        <v>2.9</v>
      </c>
      <c r="G91" s="25">
        <f t="shared" si="2"/>
        <v>146.16</v>
      </c>
    </row>
    <row r="92" spans="1:12" ht="47.25" x14ac:dyDescent="0.25">
      <c r="A92" s="108">
        <v>56</v>
      </c>
      <c r="B92" s="109" t="s">
        <v>344</v>
      </c>
      <c r="C92" s="108" t="s">
        <v>43</v>
      </c>
      <c r="D92" s="108" t="s">
        <v>38</v>
      </c>
      <c r="E92" s="50">
        <v>1580.79</v>
      </c>
      <c r="F92" s="25">
        <v>0.38</v>
      </c>
      <c r="G92" s="25">
        <f t="shared" si="2"/>
        <v>600.7002</v>
      </c>
    </row>
    <row r="93" spans="1:12" ht="47.25" x14ac:dyDescent="0.25">
      <c r="A93" s="29">
        <v>57</v>
      </c>
      <c r="B93" s="111" t="s">
        <v>46</v>
      </c>
      <c r="C93" s="29" t="s">
        <v>45</v>
      </c>
      <c r="D93" s="29" t="s">
        <v>47</v>
      </c>
      <c r="E93" s="29">
        <v>4.5</v>
      </c>
      <c r="F93" s="28">
        <v>30.7</v>
      </c>
      <c r="G93" s="28">
        <f t="shared" si="2"/>
        <v>138.15</v>
      </c>
    </row>
    <row r="94" spans="1:12" ht="47.25" x14ac:dyDescent="0.25">
      <c r="A94" s="108">
        <v>58</v>
      </c>
      <c r="B94" s="109" t="s">
        <v>49</v>
      </c>
      <c r="C94" s="108" t="s">
        <v>48</v>
      </c>
      <c r="D94" s="108" t="s">
        <v>47</v>
      </c>
      <c r="E94" s="108"/>
      <c r="F94" s="25">
        <v>27.8</v>
      </c>
      <c r="G94" s="25">
        <f t="shared" si="2"/>
        <v>0</v>
      </c>
    </row>
    <row r="95" spans="1:12" ht="15.75" x14ac:dyDescent="0.25">
      <c r="A95" s="108">
        <v>59</v>
      </c>
      <c r="B95" s="109" t="s">
        <v>51</v>
      </c>
      <c r="C95" s="108" t="s">
        <v>50</v>
      </c>
      <c r="D95" s="108" t="s">
        <v>23</v>
      </c>
      <c r="E95" s="25">
        <v>80</v>
      </c>
      <c r="F95" s="25">
        <v>0.26</v>
      </c>
      <c r="G95" s="25">
        <f t="shared" si="2"/>
        <v>20.8</v>
      </c>
    </row>
    <row r="96" spans="1:12" ht="15.75" x14ac:dyDescent="0.25">
      <c r="A96" s="108">
        <v>60</v>
      </c>
      <c r="B96" s="109" t="s">
        <v>53</v>
      </c>
      <c r="C96" s="108" t="s">
        <v>52</v>
      </c>
      <c r="D96" s="108" t="s">
        <v>23</v>
      </c>
      <c r="E96" s="25"/>
      <c r="F96" s="25">
        <v>4.34</v>
      </c>
      <c r="G96" s="25">
        <f t="shared" si="2"/>
        <v>0</v>
      </c>
    </row>
    <row r="97" spans="1:7" ht="15.75" x14ac:dyDescent="0.25">
      <c r="A97" s="108">
        <v>61</v>
      </c>
      <c r="B97" s="109" t="s">
        <v>55</v>
      </c>
      <c r="C97" s="108" t="s">
        <v>54</v>
      </c>
      <c r="D97" s="108" t="s">
        <v>23</v>
      </c>
      <c r="E97" s="25">
        <v>96</v>
      </c>
      <c r="F97" s="25">
        <v>0.06</v>
      </c>
      <c r="G97" s="25">
        <f t="shared" si="2"/>
        <v>5.76</v>
      </c>
    </row>
    <row r="98" spans="1:7" ht="15.75" x14ac:dyDescent="0.25">
      <c r="A98" s="108">
        <v>62</v>
      </c>
      <c r="B98" s="109" t="s">
        <v>57</v>
      </c>
      <c r="C98" s="108" t="s">
        <v>56</v>
      </c>
      <c r="D98" s="108" t="s">
        <v>23</v>
      </c>
      <c r="E98" s="25"/>
      <c r="F98" s="25">
        <v>27.51</v>
      </c>
      <c r="G98" s="25">
        <f t="shared" si="2"/>
        <v>0</v>
      </c>
    </row>
    <row r="99" spans="1:7" ht="31.5" x14ac:dyDescent="0.25">
      <c r="A99" s="108">
        <v>63</v>
      </c>
      <c r="B99" s="109" t="s">
        <v>59</v>
      </c>
      <c r="C99" s="108" t="s">
        <v>58</v>
      </c>
      <c r="D99" s="108" t="s">
        <v>38</v>
      </c>
      <c r="E99" s="28"/>
      <c r="F99" s="25">
        <v>218.95</v>
      </c>
      <c r="G99" s="25">
        <f t="shared" si="2"/>
        <v>0</v>
      </c>
    </row>
    <row r="100" spans="1:7" ht="31.5" x14ac:dyDescent="0.25">
      <c r="A100" s="108">
        <v>64</v>
      </c>
      <c r="B100" s="109" t="s">
        <v>61</v>
      </c>
      <c r="C100" s="108" t="s">
        <v>60</v>
      </c>
      <c r="D100" s="108" t="s">
        <v>38</v>
      </c>
      <c r="E100" s="28"/>
      <c r="F100" s="25">
        <v>218.95</v>
      </c>
      <c r="G100" s="25">
        <f t="shared" si="2"/>
        <v>0</v>
      </c>
    </row>
    <row r="101" spans="1:7" ht="31.5" x14ac:dyDescent="0.25">
      <c r="A101" s="108">
        <v>65</v>
      </c>
      <c r="B101" s="109" t="s">
        <v>63</v>
      </c>
      <c r="C101" s="108" t="s">
        <v>62</v>
      </c>
      <c r="D101" s="108" t="s">
        <v>38</v>
      </c>
      <c r="E101" s="28"/>
      <c r="F101" s="25">
        <v>9</v>
      </c>
      <c r="G101" s="25">
        <f t="shared" si="2"/>
        <v>0</v>
      </c>
    </row>
    <row r="102" spans="1:7" ht="15.75" x14ac:dyDescent="0.25">
      <c r="A102" s="108">
        <v>66</v>
      </c>
      <c r="B102" s="109" t="s">
        <v>65</v>
      </c>
      <c r="C102" s="108" t="s">
        <v>64</v>
      </c>
      <c r="D102" s="108" t="s">
        <v>38</v>
      </c>
      <c r="E102" s="60"/>
      <c r="F102" s="25">
        <v>10.43</v>
      </c>
      <c r="G102" s="25">
        <f t="shared" si="2"/>
        <v>0</v>
      </c>
    </row>
    <row r="103" spans="1:7" ht="15.75" x14ac:dyDescent="0.25">
      <c r="A103" s="108">
        <v>67</v>
      </c>
      <c r="B103" s="109" t="s">
        <v>68</v>
      </c>
      <c r="C103" s="108" t="s">
        <v>67</v>
      </c>
      <c r="D103" s="108" t="s">
        <v>38</v>
      </c>
      <c r="E103" s="60">
        <v>8.0000000000000002E-3</v>
      </c>
      <c r="F103" s="25">
        <v>19.670000000000002</v>
      </c>
      <c r="G103" s="25">
        <f t="shared" si="2"/>
        <v>0.15736000000000003</v>
      </c>
    </row>
    <row r="104" spans="1:7" ht="17.25" customHeight="1" x14ac:dyDescent="0.25">
      <c r="A104" s="108">
        <v>68</v>
      </c>
      <c r="B104" s="109" t="s">
        <v>70</v>
      </c>
      <c r="C104" s="108" t="s">
        <v>69</v>
      </c>
      <c r="D104" s="108" t="s">
        <v>38</v>
      </c>
      <c r="E104" s="61"/>
      <c r="F104" s="25">
        <v>3.27</v>
      </c>
      <c r="G104" s="25">
        <f t="shared" si="2"/>
        <v>0</v>
      </c>
    </row>
    <row r="105" spans="1:7" ht="19.5" customHeight="1" x14ac:dyDescent="0.25">
      <c r="A105" s="108">
        <v>69</v>
      </c>
      <c r="B105" s="109" t="s">
        <v>72</v>
      </c>
      <c r="C105" s="108" t="s">
        <v>71</v>
      </c>
      <c r="D105" s="108" t="s">
        <v>38</v>
      </c>
      <c r="E105" s="61">
        <v>0.20680000000000001</v>
      </c>
      <c r="F105" s="25">
        <v>6.81</v>
      </c>
      <c r="G105" s="25">
        <f t="shared" si="2"/>
        <v>1.4083079999999999</v>
      </c>
    </row>
    <row r="106" spans="1:7" ht="15.75" x14ac:dyDescent="0.25">
      <c r="A106" s="108">
        <v>70</v>
      </c>
      <c r="B106" s="109" t="s">
        <v>74</v>
      </c>
      <c r="C106" s="108" t="s">
        <v>73</v>
      </c>
      <c r="D106" s="108" t="s">
        <v>75</v>
      </c>
      <c r="E106" s="108"/>
      <c r="F106" s="25">
        <v>33.31</v>
      </c>
      <c r="G106" s="25">
        <f t="shared" si="2"/>
        <v>0</v>
      </c>
    </row>
    <row r="107" spans="1:7" ht="15.75" x14ac:dyDescent="0.25">
      <c r="A107" s="108">
        <v>71</v>
      </c>
      <c r="B107" s="109" t="s">
        <v>77</v>
      </c>
      <c r="C107" s="108" t="s">
        <v>76</v>
      </c>
      <c r="D107" s="108" t="s">
        <v>75</v>
      </c>
      <c r="E107" s="108"/>
      <c r="F107" s="25">
        <v>63.14</v>
      </c>
      <c r="G107" s="25">
        <f t="shared" si="2"/>
        <v>0</v>
      </c>
    </row>
    <row r="108" spans="1:7" ht="15.75" x14ac:dyDescent="0.25">
      <c r="A108" s="108">
        <v>72</v>
      </c>
      <c r="B108" s="109" t="s">
        <v>79</v>
      </c>
      <c r="C108" s="108" t="s">
        <v>78</v>
      </c>
      <c r="D108" s="108" t="s">
        <v>23</v>
      </c>
      <c r="E108" s="29">
        <v>1</v>
      </c>
      <c r="F108" s="25">
        <v>10.14</v>
      </c>
      <c r="G108" s="25">
        <f t="shared" si="2"/>
        <v>10.14</v>
      </c>
    </row>
    <row r="109" spans="1:7" ht="31.5" x14ac:dyDescent="0.25">
      <c r="A109" s="108">
        <v>73</v>
      </c>
      <c r="B109" s="109" t="s">
        <v>81</v>
      </c>
      <c r="C109" s="108" t="s">
        <v>80</v>
      </c>
      <c r="D109" s="108" t="s">
        <v>23</v>
      </c>
      <c r="E109" s="108"/>
      <c r="F109" s="25">
        <v>72.41</v>
      </c>
      <c r="G109" s="25">
        <f t="shared" si="2"/>
        <v>0</v>
      </c>
    </row>
    <row r="110" spans="1:7" ht="31.5" x14ac:dyDescent="0.25">
      <c r="A110" s="108">
        <v>74</v>
      </c>
      <c r="B110" s="109" t="s">
        <v>167</v>
      </c>
      <c r="C110" s="108">
        <v>36</v>
      </c>
      <c r="D110" s="108" t="s">
        <v>47</v>
      </c>
      <c r="E110" s="25"/>
      <c r="F110" s="25">
        <v>72.41</v>
      </c>
      <c r="G110" s="25">
        <f t="shared" si="2"/>
        <v>0</v>
      </c>
    </row>
    <row r="111" spans="1:7" ht="31.5" x14ac:dyDescent="0.25">
      <c r="A111" s="108">
        <v>75</v>
      </c>
      <c r="B111" s="109" t="s">
        <v>304</v>
      </c>
      <c r="C111" s="108">
        <v>37</v>
      </c>
      <c r="D111" s="108" t="s">
        <v>23</v>
      </c>
      <c r="E111" s="49"/>
      <c r="F111" s="25">
        <v>10.14</v>
      </c>
      <c r="G111" s="25">
        <f t="shared" si="2"/>
        <v>0</v>
      </c>
    </row>
    <row r="112" spans="1:7" ht="31.5" x14ac:dyDescent="0.25">
      <c r="A112" s="108">
        <v>76</v>
      </c>
      <c r="B112" s="109" t="s">
        <v>89</v>
      </c>
      <c r="C112" s="108">
        <v>38</v>
      </c>
      <c r="D112" s="108" t="s">
        <v>23</v>
      </c>
      <c r="E112" s="108"/>
      <c r="F112" s="25">
        <v>11.58</v>
      </c>
      <c r="G112" s="25">
        <f t="shared" si="2"/>
        <v>0</v>
      </c>
    </row>
    <row r="113" spans="1:11" ht="15.75" x14ac:dyDescent="0.25">
      <c r="A113" s="32"/>
      <c r="B113" s="10" t="s">
        <v>97</v>
      </c>
      <c r="C113" s="10"/>
      <c r="D113" s="32"/>
      <c r="E113" s="32"/>
      <c r="F113" s="32"/>
      <c r="G113" s="35">
        <f>SUM(G72:G112)</f>
        <v>5910.9848680000014</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v>12</v>
      </c>
      <c r="F115" s="32">
        <v>21.05</v>
      </c>
      <c r="G115" s="33">
        <f>ROUND((E115*F115),2)</f>
        <v>252.6</v>
      </c>
    </row>
    <row r="116" spans="1:11" ht="15.75" x14ac:dyDescent="0.25">
      <c r="A116" s="32"/>
      <c r="B116" s="11" t="s">
        <v>120</v>
      </c>
      <c r="C116" s="11"/>
      <c r="D116" s="32" t="s">
        <v>121</v>
      </c>
      <c r="E116" s="33">
        <v>14.25</v>
      </c>
      <c r="F116" s="33">
        <v>17.329999999999998</v>
      </c>
      <c r="G116" s="33">
        <f t="shared" ref="G116:G122" si="3">ROUND((E116*F116),2)</f>
        <v>246.95</v>
      </c>
    </row>
    <row r="117" spans="1:11" ht="15.75" x14ac:dyDescent="0.25">
      <c r="A117" s="32"/>
      <c r="B117" s="11" t="s">
        <v>124</v>
      </c>
      <c r="C117" s="11"/>
      <c r="D117" s="32" t="s">
        <v>121</v>
      </c>
      <c r="E117" s="33">
        <v>2.5</v>
      </c>
      <c r="F117" s="33">
        <v>14.86</v>
      </c>
      <c r="G117" s="33">
        <f t="shared" si="3"/>
        <v>37.15</v>
      </c>
    </row>
    <row r="118" spans="1:11" ht="15.75" x14ac:dyDescent="0.25">
      <c r="A118" s="32"/>
      <c r="B118" s="11" t="s">
        <v>122</v>
      </c>
      <c r="C118" s="11"/>
      <c r="D118" s="32" t="s">
        <v>121</v>
      </c>
      <c r="E118" s="33"/>
      <c r="F118" s="33">
        <v>19.809999999999999</v>
      </c>
      <c r="G118" s="33">
        <f t="shared" si="3"/>
        <v>0</v>
      </c>
    </row>
    <row r="119" spans="1:11" ht="15.75" x14ac:dyDescent="0.25">
      <c r="A119" s="32"/>
      <c r="B119" s="11" t="s">
        <v>123</v>
      </c>
      <c r="C119" s="11"/>
      <c r="D119" s="32" t="s">
        <v>121</v>
      </c>
      <c r="E119" s="33"/>
      <c r="F119" s="33">
        <v>31.28</v>
      </c>
      <c r="G119" s="33">
        <f t="shared" si="3"/>
        <v>0</v>
      </c>
    </row>
    <row r="120" spans="1:11" ht="15.75" x14ac:dyDescent="0.25">
      <c r="A120" s="32"/>
      <c r="B120" s="11" t="s">
        <v>150</v>
      </c>
      <c r="C120" s="11"/>
      <c r="D120" s="32" t="s">
        <v>121</v>
      </c>
      <c r="E120" s="33"/>
      <c r="F120" s="33">
        <v>37.79</v>
      </c>
      <c r="G120" s="33">
        <f t="shared" si="3"/>
        <v>0</v>
      </c>
      <c r="J120" s="47"/>
    </row>
    <row r="121" spans="1:11" ht="15.75" x14ac:dyDescent="0.25">
      <c r="A121" s="32"/>
      <c r="B121" s="11" t="s">
        <v>321</v>
      </c>
      <c r="C121" s="11"/>
      <c r="D121" s="32" t="s">
        <v>121</v>
      </c>
      <c r="E121" s="33"/>
      <c r="F121" s="33">
        <v>41.71</v>
      </c>
      <c r="G121" s="33">
        <f t="shared" si="3"/>
        <v>0</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536.70000000000005</v>
      </c>
    </row>
    <row r="124" spans="1:11" ht="15.75" x14ac:dyDescent="0.25">
      <c r="A124" s="110"/>
      <c r="B124" s="130" t="s">
        <v>165</v>
      </c>
      <c r="C124" s="130"/>
      <c r="D124" s="130"/>
      <c r="E124" s="130"/>
      <c r="F124" s="130"/>
      <c r="G124" s="130"/>
      <c r="J124" s="47"/>
    </row>
    <row r="125" spans="1:11" ht="18.75" x14ac:dyDescent="0.25">
      <c r="A125" s="108">
        <v>77</v>
      </c>
      <c r="B125" s="109" t="s">
        <v>5</v>
      </c>
      <c r="C125" s="108" t="s">
        <v>4</v>
      </c>
      <c r="D125" s="108" t="s">
        <v>6</v>
      </c>
      <c r="E125" s="28"/>
      <c r="F125" s="25">
        <v>22.59</v>
      </c>
      <c r="G125" s="25">
        <f>E125*F125</f>
        <v>0</v>
      </c>
    </row>
    <row r="126" spans="1:11" ht="31.5" x14ac:dyDescent="0.25">
      <c r="A126" s="108">
        <v>78</v>
      </c>
      <c r="B126" s="109" t="s">
        <v>392</v>
      </c>
      <c r="C126" s="108" t="s">
        <v>7</v>
      </c>
      <c r="D126" s="108" t="s">
        <v>6</v>
      </c>
      <c r="E126" s="28">
        <v>1</v>
      </c>
      <c r="F126" s="25">
        <v>27.22</v>
      </c>
      <c r="G126" s="25">
        <f t="shared" ref="G126:G127" si="4">E126*F126</f>
        <v>27.22</v>
      </c>
    </row>
    <row r="127" spans="1:11" ht="15" customHeight="1" x14ac:dyDescent="0.25">
      <c r="A127" s="131">
        <v>79</v>
      </c>
      <c r="B127" s="132" t="s">
        <v>393</v>
      </c>
      <c r="C127" s="131" t="s">
        <v>9</v>
      </c>
      <c r="D127" s="131" t="s">
        <v>6</v>
      </c>
      <c r="E127" s="146">
        <v>39</v>
      </c>
      <c r="F127" s="135">
        <v>17.38</v>
      </c>
      <c r="G127" s="135">
        <f t="shared" si="4"/>
        <v>677.81999999999994</v>
      </c>
    </row>
    <row r="128" spans="1:11" ht="36" customHeight="1" x14ac:dyDescent="0.25">
      <c r="A128" s="131"/>
      <c r="B128" s="132"/>
      <c r="C128" s="131"/>
      <c r="D128" s="131"/>
      <c r="E128" s="147"/>
      <c r="F128" s="136"/>
      <c r="G128" s="136"/>
    </row>
    <row r="129" spans="1:12" ht="48" customHeight="1" x14ac:dyDescent="0.25">
      <c r="A129" s="108">
        <v>80</v>
      </c>
      <c r="B129" s="109" t="s">
        <v>394</v>
      </c>
      <c r="C129" s="108" t="s">
        <v>11</v>
      </c>
      <c r="D129" s="108" t="s">
        <v>6</v>
      </c>
      <c r="E129" s="28">
        <v>46</v>
      </c>
      <c r="F129" s="25">
        <v>20.85</v>
      </c>
      <c r="G129" s="25">
        <f t="shared" ref="G129:G166" si="5">E129*F129</f>
        <v>959.1</v>
      </c>
    </row>
    <row r="130" spans="1:12" ht="31.5" x14ac:dyDescent="0.25">
      <c r="A130" s="108">
        <v>81</v>
      </c>
      <c r="B130" s="109" t="s">
        <v>14</v>
      </c>
      <c r="C130" s="108" t="s">
        <v>13</v>
      </c>
      <c r="D130" s="108" t="s">
        <v>6</v>
      </c>
      <c r="E130" s="28"/>
      <c r="F130" s="25">
        <v>18.829999999999998</v>
      </c>
      <c r="G130" s="25">
        <f t="shared" si="5"/>
        <v>0</v>
      </c>
    </row>
    <row r="131" spans="1:12" ht="18.75" x14ac:dyDescent="0.25">
      <c r="A131" s="108">
        <v>82</v>
      </c>
      <c r="B131" s="109" t="s">
        <v>16</v>
      </c>
      <c r="C131" s="108" t="s">
        <v>15</v>
      </c>
      <c r="D131" s="108" t="s">
        <v>6</v>
      </c>
      <c r="E131" s="28"/>
      <c r="F131" s="25">
        <v>22.59</v>
      </c>
      <c r="G131" s="25">
        <f t="shared" si="5"/>
        <v>0</v>
      </c>
    </row>
    <row r="132" spans="1:12" ht="63" x14ac:dyDescent="0.25">
      <c r="A132" s="108">
        <v>83</v>
      </c>
      <c r="B132" s="111" t="s">
        <v>395</v>
      </c>
      <c r="C132" s="108" t="s">
        <v>17</v>
      </c>
      <c r="D132" s="108" t="s">
        <v>6</v>
      </c>
      <c r="E132" s="28">
        <v>34</v>
      </c>
      <c r="F132" s="25">
        <v>15.93</v>
      </c>
      <c r="G132" s="25">
        <f t="shared" si="5"/>
        <v>541.62</v>
      </c>
      <c r="K132" s="47"/>
    </row>
    <row r="133" spans="1:12" ht="47.25" x14ac:dyDescent="0.25">
      <c r="A133" s="108">
        <v>84</v>
      </c>
      <c r="B133" s="109" t="s">
        <v>20</v>
      </c>
      <c r="C133" s="108" t="s">
        <v>19</v>
      </c>
      <c r="D133" s="108" t="s">
        <v>6</v>
      </c>
      <c r="E133" s="28"/>
      <c r="F133" s="25">
        <v>17.670000000000002</v>
      </c>
      <c r="G133" s="25">
        <f t="shared" si="5"/>
        <v>0</v>
      </c>
    </row>
    <row r="134" spans="1:12" ht="47.25" x14ac:dyDescent="0.25">
      <c r="A134" s="108" t="s">
        <v>332</v>
      </c>
      <c r="B134" s="109" t="s">
        <v>20</v>
      </c>
      <c r="C134" s="108" t="s">
        <v>19</v>
      </c>
      <c r="D134" s="108" t="s">
        <v>6</v>
      </c>
      <c r="E134" s="28"/>
      <c r="F134" s="25">
        <v>0</v>
      </c>
      <c r="G134" s="25">
        <f t="shared" si="5"/>
        <v>0</v>
      </c>
    </row>
    <row r="135" spans="1:12" ht="15.75" x14ac:dyDescent="0.25">
      <c r="A135" s="108">
        <v>85</v>
      </c>
      <c r="B135" s="109" t="s">
        <v>22</v>
      </c>
      <c r="C135" s="108" t="s">
        <v>21</v>
      </c>
      <c r="D135" s="108" t="s">
        <v>23</v>
      </c>
      <c r="E135" s="28"/>
      <c r="F135" s="25">
        <v>69.5</v>
      </c>
      <c r="G135" s="25">
        <f t="shared" si="5"/>
        <v>0</v>
      </c>
    </row>
    <row r="136" spans="1:12" x14ac:dyDescent="0.25">
      <c r="A136" s="42" t="s">
        <v>184</v>
      </c>
      <c r="B136" s="44"/>
      <c r="C136" s="42"/>
      <c r="D136" s="42" t="s">
        <v>121</v>
      </c>
      <c r="E136" s="45"/>
      <c r="F136" s="46">
        <v>0</v>
      </c>
      <c r="G136" s="46">
        <f t="shared" si="5"/>
        <v>0</v>
      </c>
    </row>
    <row r="137" spans="1:12" ht="15.75" x14ac:dyDescent="0.25">
      <c r="A137" s="108">
        <v>86</v>
      </c>
      <c r="B137" s="111" t="s">
        <v>144</v>
      </c>
      <c r="C137" s="108" t="s">
        <v>24</v>
      </c>
      <c r="D137" s="108" t="s">
        <v>23</v>
      </c>
      <c r="E137" s="28"/>
      <c r="F137" s="25">
        <v>46.3</v>
      </c>
      <c r="G137" s="25">
        <f t="shared" si="5"/>
        <v>0</v>
      </c>
    </row>
    <row r="138" spans="1:12" ht="15.75" x14ac:dyDescent="0.25">
      <c r="A138" s="108">
        <v>87</v>
      </c>
      <c r="B138" s="109" t="s">
        <v>27</v>
      </c>
      <c r="C138" s="108" t="s">
        <v>26</v>
      </c>
      <c r="D138" s="108" t="s">
        <v>23</v>
      </c>
      <c r="E138" s="28"/>
      <c r="F138" s="25">
        <v>23</v>
      </c>
      <c r="G138" s="25">
        <f t="shared" si="5"/>
        <v>0</v>
      </c>
    </row>
    <row r="139" spans="1:12" x14ac:dyDescent="0.25">
      <c r="A139" s="42" t="s">
        <v>185</v>
      </c>
      <c r="B139" s="41" t="s">
        <v>196</v>
      </c>
      <c r="C139" s="42"/>
      <c r="D139" s="42" t="s">
        <v>121</v>
      </c>
      <c r="E139" s="45"/>
      <c r="F139" s="46">
        <v>0</v>
      </c>
      <c r="G139" s="46">
        <f t="shared" si="5"/>
        <v>0</v>
      </c>
      <c r="L139" s="47"/>
    </row>
    <row r="140" spans="1:12" ht="15.75" x14ac:dyDescent="0.25">
      <c r="A140" s="108">
        <v>88</v>
      </c>
      <c r="B140" s="109" t="s">
        <v>29</v>
      </c>
      <c r="C140" s="108" t="s">
        <v>28</v>
      </c>
      <c r="D140" s="108" t="s">
        <v>23</v>
      </c>
      <c r="E140" s="28"/>
      <c r="F140" s="25">
        <v>14.48</v>
      </c>
      <c r="G140" s="25">
        <f t="shared" si="5"/>
        <v>0</v>
      </c>
    </row>
    <row r="141" spans="1:12" ht="47.25" x14ac:dyDescent="0.25">
      <c r="A141" s="108">
        <v>89</v>
      </c>
      <c r="B141" s="109" t="s">
        <v>31</v>
      </c>
      <c r="C141" s="108" t="s">
        <v>30</v>
      </c>
      <c r="D141" s="108" t="s">
        <v>32</v>
      </c>
      <c r="E141" s="25">
        <v>39</v>
      </c>
      <c r="F141" s="25">
        <v>20.25</v>
      </c>
      <c r="G141" s="25">
        <f t="shared" si="5"/>
        <v>789.75</v>
      </c>
    </row>
    <row r="142" spans="1:12" ht="31.5" x14ac:dyDescent="0.25">
      <c r="A142" s="108">
        <v>90</v>
      </c>
      <c r="B142" s="109" t="s">
        <v>34</v>
      </c>
      <c r="C142" s="108" t="s">
        <v>33</v>
      </c>
      <c r="D142" s="108" t="s">
        <v>35</v>
      </c>
      <c r="E142" s="25"/>
      <c r="F142" s="25">
        <v>1320.66</v>
      </c>
      <c r="G142" s="25">
        <f t="shared" si="5"/>
        <v>0</v>
      </c>
    </row>
    <row r="143" spans="1:12" ht="15.75" x14ac:dyDescent="0.25">
      <c r="A143" s="108">
        <v>91</v>
      </c>
      <c r="B143" s="109" t="s">
        <v>37</v>
      </c>
      <c r="C143" s="108" t="s">
        <v>36</v>
      </c>
      <c r="D143" s="108" t="s">
        <v>38</v>
      </c>
      <c r="E143" s="25"/>
      <c r="F143" s="25">
        <v>724</v>
      </c>
      <c r="G143" s="25">
        <f t="shared" si="5"/>
        <v>0</v>
      </c>
    </row>
    <row r="144" spans="1:12" ht="31.5" x14ac:dyDescent="0.25">
      <c r="A144" s="108">
        <v>92</v>
      </c>
      <c r="B144" s="109" t="s">
        <v>40</v>
      </c>
      <c r="C144" s="108" t="s">
        <v>39</v>
      </c>
      <c r="D144" s="108" t="s">
        <v>38</v>
      </c>
      <c r="E144" s="25"/>
      <c r="F144" s="25">
        <v>724</v>
      </c>
      <c r="G144" s="25">
        <f t="shared" si="5"/>
        <v>0</v>
      </c>
    </row>
    <row r="145" spans="1:7" ht="31.5" x14ac:dyDescent="0.25">
      <c r="A145" s="108">
        <v>93</v>
      </c>
      <c r="B145" s="109" t="s">
        <v>345</v>
      </c>
      <c r="C145" s="108" t="s">
        <v>41</v>
      </c>
      <c r="D145" s="108" t="s">
        <v>38</v>
      </c>
      <c r="E145" s="28">
        <v>48</v>
      </c>
      <c r="F145" s="25">
        <v>2.9</v>
      </c>
      <c r="G145" s="25">
        <f t="shared" si="5"/>
        <v>139.19999999999999</v>
      </c>
    </row>
    <row r="146" spans="1:7" ht="47.25" x14ac:dyDescent="0.25">
      <c r="A146" s="108">
        <v>94</v>
      </c>
      <c r="B146" s="109" t="s">
        <v>346</v>
      </c>
      <c r="C146" s="108" t="s">
        <v>43</v>
      </c>
      <c r="D146" s="108" t="s">
        <v>38</v>
      </c>
      <c r="E146" s="28">
        <v>1568.17</v>
      </c>
      <c r="F146" s="25">
        <v>0.38</v>
      </c>
      <c r="G146" s="25">
        <f t="shared" si="5"/>
        <v>595.90460000000007</v>
      </c>
    </row>
    <row r="147" spans="1:7" ht="47.25" x14ac:dyDescent="0.25">
      <c r="A147" s="108">
        <v>95</v>
      </c>
      <c r="B147" s="109" t="s">
        <v>46</v>
      </c>
      <c r="C147" s="108" t="s">
        <v>45</v>
      </c>
      <c r="D147" s="108" t="s">
        <v>47</v>
      </c>
      <c r="E147" s="28"/>
      <c r="F147" s="25">
        <v>30.7</v>
      </c>
      <c r="G147" s="25">
        <f t="shared" si="5"/>
        <v>0</v>
      </c>
    </row>
    <row r="148" spans="1:7" ht="47.25" x14ac:dyDescent="0.25">
      <c r="A148" s="108">
        <v>96</v>
      </c>
      <c r="B148" s="109" t="s">
        <v>49</v>
      </c>
      <c r="C148" s="108" t="s">
        <v>48</v>
      </c>
      <c r="D148" s="108" t="s">
        <v>47</v>
      </c>
      <c r="E148" s="28"/>
      <c r="F148" s="25">
        <v>27.8</v>
      </c>
      <c r="G148" s="25">
        <f t="shared" si="5"/>
        <v>0</v>
      </c>
    </row>
    <row r="149" spans="1:7" ht="15.75" x14ac:dyDescent="0.25">
      <c r="A149" s="108">
        <v>97</v>
      </c>
      <c r="B149" s="109" t="s">
        <v>51</v>
      </c>
      <c r="C149" s="108" t="s">
        <v>50</v>
      </c>
      <c r="D149" s="108" t="s">
        <v>23</v>
      </c>
      <c r="E149" s="25">
        <v>72</v>
      </c>
      <c r="F149" s="25">
        <v>0.26</v>
      </c>
      <c r="G149" s="25">
        <f t="shared" si="5"/>
        <v>18.72</v>
      </c>
    </row>
    <row r="150" spans="1:7" ht="15.75" x14ac:dyDescent="0.25">
      <c r="A150" s="108">
        <v>98</v>
      </c>
      <c r="B150" s="109" t="s">
        <v>53</v>
      </c>
      <c r="C150" s="108" t="s">
        <v>52</v>
      </c>
      <c r="D150" s="108" t="s">
        <v>23</v>
      </c>
      <c r="E150" s="28"/>
      <c r="F150" s="25">
        <v>4.34</v>
      </c>
      <c r="G150" s="25">
        <f t="shared" si="5"/>
        <v>0</v>
      </c>
    </row>
    <row r="151" spans="1:7" ht="15.75" x14ac:dyDescent="0.25">
      <c r="A151" s="108">
        <v>99</v>
      </c>
      <c r="B151" s="109" t="s">
        <v>55</v>
      </c>
      <c r="C151" s="108" t="s">
        <v>54</v>
      </c>
      <c r="D151" s="108" t="s">
        <v>23</v>
      </c>
      <c r="E151" s="28">
        <v>56</v>
      </c>
      <c r="F151" s="25">
        <v>0.06</v>
      </c>
      <c r="G151" s="25">
        <f t="shared" si="5"/>
        <v>3.36</v>
      </c>
    </row>
    <row r="152" spans="1:7" ht="15.75" x14ac:dyDescent="0.25">
      <c r="A152" s="108">
        <v>100</v>
      </c>
      <c r="B152" s="109" t="s">
        <v>57</v>
      </c>
      <c r="C152" s="108" t="s">
        <v>56</v>
      </c>
      <c r="D152" s="108" t="s">
        <v>23</v>
      </c>
      <c r="E152" s="28"/>
      <c r="F152" s="25">
        <v>27.51</v>
      </c>
      <c r="G152" s="25">
        <f t="shared" si="5"/>
        <v>0</v>
      </c>
    </row>
    <row r="153" spans="1:7" ht="31.5" x14ac:dyDescent="0.25">
      <c r="A153" s="108">
        <v>101</v>
      </c>
      <c r="B153" s="109" t="s">
        <v>59</v>
      </c>
      <c r="C153" s="108" t="s">
        <v>58</v>
      </c>
      <c r="D153" s="108" t="s">
        <v>38</v>
      </c>
      <c r="E153" s="28"/>
      <c r="F153" s="25">
        <v>218.95</v>
      </c>
      <c r="G153" s="25">
        <f t="shared" si="5"/>
        <v>0</v>
      </c>
    </row>
    <row r="154" spans="1:7" ht="31.5" x14ac:dyDescent="0.25">
      <c r="A154" s="108">
        <v>102</v>
      </c>
      <c r="B154" s="109" t="s">
        <v>61</v>
      </c>
      <c r="C154" s="108" t="s">
        <v>60</v>
      </c>
      <c r="D154" s="108" t="s">
        <v>38</v>
      </c>
      <c r="E154" s="28"/>
      <c r="F154" s="25">
        <v>218.95</v>
      </c>
      <c r="G154" s="25">
        <f t="shared" si="5"/>
        <v>0</v>
      </c>
    </row>
    <row r="155" spans="1:7" ht="31.5" x14ac:dyDescent="0.25">
      <c r="A155" s="108">
        <v>103</v>
      </c>
      <c r="B155" s="109" t="s">
        <v>63</v>
      </c>
      <c r="C155" s="108" t="s">
        <v>62</v>
      </c>
      <c r="D155" s="108" t="s">
        <v>38</v>
      </c>
      <c r="E155" s="28"/>
      <c r="F155" s="25">
        <v>9</v>
      </c>
      <c r="G155" s="25">
        <f t="shared" si="5"/>
        <v>0</v>
      </c>
    </row>
    <row r="156" spans="1:7" ht="15.75" x14ac:dyDescent="0.25">
      <c r="A156" s="108">
        <v>104</v>
      </c>
      <c r="B156" s="109" t="s">
        <v>65</v>
      </c>
      <c r="C156" s="108" t="s">
        <v>64</v>
      </c>
      <c r="D156" s="108" t="s">
        <v>38</v>
      </c>
      <c r="F156" s="25">
        <v>10.43</v>
      </c>
      <c r="G156" s="25">
        <f>E157*F156</f>
        <v>2.4197600000000001</v>
      </c>
    </row>
    <row r="157" spans="1:7" ht="15.75" x14ac:dyDescent="0.25">
      <c r="A157" s="108">
        <v>105</v>
      </c>
      <c r="B157" s="109" t="s">
        <v>68</v>
      </c>
      <c r="C157" s="108" t="s">
        <v>67</v>
      </c>
      <c r="D157" s="108" t="s">
        <v>38</v>
      </c>
      <c r="E157" s="61">
        <v>0.23200000000000001</v>
      </c>
      <c r="F157" s="25">
        <v>19.670000000000002</v>
      </c>
      <c r="G157" s="25">
        <f>E157*F157</f>
        <v>4.5634400000000008</v>
      </c>
    </row>
    <row r="158" spans="1:7" ht="16.5" customHeight="1" x14ac:dyDescent="0.25">
      <c r="A158" s="108">
        <v>106</v>
      </c>
      <c r="B158" s="109" t="s">
        <v>70</v>
      </c>
      <c r="C158" s="108" t="s">
        <v>69</v>
      </c>
      <c r="D158" s="108" t="s">
        <v>38</v>
      </c>
      <c r="E158" s="61"/>
      <c r="F158" s="25">
        <v>3.27</v>
      </c>
      <c r="G158" s="25">
        <f t="shared" si="5"/>
        <v>0</v>
      </c>
    </row>
    <row r="159" spans="1:7" ht="18.75" customHeight="1" x14ac:dyDescent="0.25">
      <c r="A159" s="108">
        <v>107</v>
      </c>
      <c r="B159" s="109" t="s">
        <v>72</v>
      </c>
      <c r="C159" s="108" t="s">
        <v>71</v>
      </c>
      <c r="D159" s="108" t="s">
        <v>38</v>
      </c>
      <c r="E159" s="61">
        <v>4.7399999999999998E-2</v>
      </c>
      <c r="F159" s="25">
        <v>6.81</v>
      </c>
      <c r="G159" s="25">
        <f t="shared" si="5"/>
        <v>0.32279399999999997</v>
      </c>
    </row>
    <row r="160" spans="1:7" ht="15.75" x14ac:dyDescent="0.25">
      <c r="A160" s="108">
        <v>108</v>
      </c>
      <c r="B160" s="109" t="s">
        <v>74</v>
      </c>
      <c r="C160" s="108" t="s">
        <v>73</v>
      </c>
      <c r="D160" s="108" t="s">
        <v>75</v>
      </c>
      <c r="E160" s="28"/>
      <c r="F160" s="25">
        <v>33.31</v>
      </c>
      <c r="G160" s="25">
        <f t="shared" si="5"/>
        <v>0</v>
      </c>
    </row>
    <row r="161" spans="1:9" ht="15.75" x14ac:dyDescent="0.25">
      <c r="A161" s="108">
        <v>109</v>
      </c>
      <c r="B161" s="109" t="s">
        <v>77</v>
      </c>
      <c r="C161" s="108" t="s">
        <v>76</v>
      </c>
      <c r="D161" s="108" t="s">
        <v>75</v>
      </c>
      <c r="E161" s="28"/>
      <c r="F161" s="25">
        <v>63.14</v>
      </c>
      <c r="G161" s="25">
        <f t="shared" si="5"/>
        <v>0</v>
      </c>
    </row>
    <row r="162" spans="1:9" ht="15.75" x14ac:dyDescent="0.25">
      <c r="A162" s="108">
        <v>110</v>
      </c>
      <c r="B162" s="109" t="s">
        <v>79</v>
      </c>
      <c r="C162" s="108" t="s">
        <v>78</v>
      </c>
      <c r="D162" s="108" t="s">
        <v>23</v>
      </c>
      <c r="E162" s="28">
        <v>1</v>
      </c>
      <c r="F162" s="25">
        <v>10.14</v>
      </c>
      <c r="G162" s="25">
        <f t="shared" si="5"/>
        <v>10.14</v>
      </c>
    </row>
    <row r="163" spans="1:9" ht="31.5" x14ac:dyDescent="0.25">
      <c r="A163" s="108">
        <v>111</v>
      </c>
      <c r="B163" s="111" t="s">
        <v>81</v>
      </c>
      <c r="C163" s="108" t="s">
        <v>80</v>
      </c>
      <c r="D163" s="108" t="s">
        <v>23</v>
      </c>
      <c r="E163" s="25"/>
      <c r="F163" s="25">
        <v>72.41</v>
      </c>
      <c r="G163" s="25">
        <f t="shared" si="5"/>
        <v>0</v>
      </c>
    </row>
    <row r="164" spans="1:9" ht="31.5" x14ac:dyDescent="0.25">
      <c r="A164" s="108">
        <v>112</v>
      </c>
      <c r="B164" s="109" t="s">
        <v>85</v>
      </c>
      <c r="C164" s="108">
        <v>36</v>
      </c>
      <c r="D164" s="108" t="s">
        <v>47</v>
      </c>
      <c r="E164" s="25"/>
      <c r="F164" s="25">
        <v>72.41</v>
      </c>
      <c r="G164" s="25">
        <f t="shared" si="5"/>
        <v>0</v>
      </c>
    </row>
    <row r="165" spans="1:9" ht="15.75" x14ac:dyDescent="0.25">
      <c r="A165" s="108">
        <v>113</v>
      </c>
      <c r="B165" s="111" t="s">
        <v>87</v>
      </c>
      <c r="C165" s="108">
        <v>37</v>
      </c>
      <c r="D165" s="108" t="s">
        <v>23</v>
      </c>
      <c r="E165" s="48"/>
      <c r="F165" s="25">
        <v>10.14</v>
      </c>
      <c r="G165" s="25">
        <f t="shared" si="5"/>
        <v>0</v>
      </c>
    </row>
    <row r="166" spans="1:9" ht="31.5" x14ac:dyDescent="0.25">
      <c r="A166" s="108">
        <v>114</v>
      </c>
      <c r="B166" s="109" t="s">
        <v>89</v>
      </c>
      <c r="C166" s="108">
        <v>38</v>
      </c>
      <c r="D166" s="108" t="s">
        <v>23</v>
      </c>
      <c r="E166" s="25"/>
      <c r="F166" s="25">
        <v>11.58</v>
      </c>
      <c r="G166" s="25">
        <f t="shared" si="5"/>
        <v>0</v>
      </c>
    </row>
    <row r="167" spans="1:9" ht="15.75" x14ac:dyDescent="0.25">
      <c r="A167" s="3"/>
      <c r="B167" s="10" t="s">
        <v>97</v>
      </c>
      <c r="C167" s="10"/>
      <c r="D167" s="32"/>
      <c r="E167" s="32"/>
      <c r="F167" s="32"/>
      <c r="G167" s="35">
        <f>SUM(G125:G166)</f>
        <v>3770.140594</v>
      </c>
      <c r="I167" s="47"/>
    </row>
    <row r="168" spans="1:9" ht="15.75" x14ac:dyDescent="0.25">
      <c r="A168" s="3"/>
      <c r="B168" s="11" t="s">
        <v>98</v>
      </c>
      <c r="C168" s="11"/>
      <c r="D168" s="32"/>
      <c r="E168" s="32"/>
      <c r="F168" s="32"/>
      <c r="G168" s="32"/>
    </row>
    <row r="169" spans="1:9" ht="15.75" x14ac:dyDescent="0.25">
      <c r="A169" s="3"/>
      <c r="B169" s="11" t="s">
        <v>149</v>
      </c>
      <c r="C169" s="11"/>
      <c r="D169" s="32" t="s">
        <v>121</v>
      </c>
      <c r="E169" s="32"/>
      <c r="F169" s="32">
        <v>21.05</v>
      </c>
      <c r="G169" s="33">
        <f>ROUND(E169*F169,2)</f>
        <v>0</v>
      </c>
    </row>
    <row r="170" spans="1:9" ht="15.75" x14ac:dyDescent="0.25">
      <c r="A170" s="3"/>
      <c r="B170" s="11" t="s">
        <v>120</v>
      </c>
      <c r="C170" s="11"/>
      <c r="D170" s="32" t="s">
        <v>121</v>
      </c>
      <c r="E170" s="32">
        <v>2</v>
      </c>
      <c r="F170" s="33">
        <v>17.329999999999998</v>
      </c>
      <c r="G170" s="33">
        <f t="shared" ref="G170:G174" si="6">ROUND(E170*F170,2)</f>
        <v>34.659999999999997</v>
      </c>
    </row>
    <row r="171" spans="1:9" ht="15.75" x14ac:dyDescent="0.25">
      <c r="A171" s="3"/>
      <c r="B171" s="51" t="s">
        <v>124</v>
      </c>
      <c r="C171" s="34"/>
      <c r="D171" s="32" t="s">
        <v>121</v>
      </c>
      <c r="E171" s="33">
        <v>1</v>
      </c>
      <c r="F171" s="33">
        <v>14.86</v>
      </c>
      <c r="G171" s="33">
        <f t="shared" si="6"/>
        <v>14.86</v>
      </c>
    </row>
    <row r="172" spans="1:9" ht="15.75" x14ac:dyDescent="0.25">
      <c r="A172" s="3"/>
      <c r="B172" s="51" t="s">
        <v>122</v>
      </c>
      <c r="C172" s="34"/>
      <c r="D172" s="32" t="s">
        <v>121</v>
      </c>
      <c r="E172" s="33">
        <v>78</v>
      </c>
      <c r="F172" s="33">
        <v>19.809999999999999</v>
      </c>
      <c r="G172" s="33">
        <f t="shared" si="6"/>
        <v>1545.18</v>
      </c>
    </row>
    <row r="173" spans="1:9" ht="15.75" x14ac:dyDescent="0.25">
      <c r="A173" s="3"/>
      <c r="B173" s="11" t="s">
        <v>123</v>
      </c>
      <c r="C173" s="11"/>
      <c r="D173" s="32" t="s">
        <v>121</v>
      </c>
      <c r="E173" s="33"/>
      <c r="F173" s="33">
        <v>31.28</v>
      </c>
      <c r="G173" s="33">
        <f t="shared" si="6"/>
        <v>0</v>
      </c>
    </row>
    <row r="174" spans="1:9" ht="15.75" x14ac:dyDescent="0.25">
      <c r="A174" s="3"/>
      <c r="B174" s="11" t="s">
        <v>150</v>
      </c>
      <c r="C174" s="11"/>
      <c r="D174" s="32" t="s">
        <v>121</v>
      </c>
      <c r="E174" s="33"/>
      <c r="F174" s="33">
        <v>37.79</v>
      </c>
      <c r="G174" s="33">
        <f t="shared" si="6"/>
        <v>0</v>
      </c>
    </row>
    <row r="175" spans="1:9" x14ac:dyDescent="0.25">
      <c r="A175" s="3"/>
      <c r="B175" s="36" t="s">
        <v>99</v>
      </c>
      <c r="C175" s="36"/>
      <c r="D175" s="32"/>
      <c r="E175" s="32"/>
      <c r="F175" s="32"/>
      <c r="G175" s="35">
        <f>ROUND(SUM(G169:G174),2)</f>
        <v>1594.7</v>
      </c>
      <c r="H175" s="39"/>
    </row>
    <row r="176" spans="1:9" ht="15.75" x14ac:dyDescent="0.25">
      <c r="A176" s="110"/>
      <c r="B176" s="130" t="s">
        <v>166</v>
      </c>
      <c r="C176" s="130"/>
      <c r="D176" s="130"/>
      <c r="E176" s="130"/>
      <c r="F176" s="130"/>
      <c r="G176" s="130"/>
    </row>
    <row r="177" spans="1:13" ht="47.25" x14ac:dyDescent="0.25">
      <c r="A177" s="108">
        <v>115</v>
      </c>
      <c r="B177" s="109" t="s">
        <v>398</v>
      </c>
      <c r="C177" s="108" t="s">
        <v>4</v>
      </c>
      <c r="D177" s="108" t="s">
        <v>6</v>
      </c>
      <c r="E177" s="25">
        <v>26.6</v>
      </c>
      <c r="F177" s="25">
        <v>22.59</v>
      </c>
      <c r="G177" s="25">
        <f>E177*F177</f>
        <v>600.89400000000001</v>
      </c>
    </row>
    <row r="178" spans="1:13" ht="31.5" x14ac:dyDescent="0.25">
      <c r="A178" s="108">
        <v>116</v>
      </c>
      <c r="B178" s="109" t="s">
        <v>399</v>
      </c>
      <c r="C178" s="108" t="s">
        <v>7</v>
      </c>
      <c r="D178" s="108" t="s">
        <v>6</v>
      </c>
      <c r="E178" s="25">
        <v>20</v>
      </c>
      <c r="F178" s="25">
        <v>27.22</v>
      </c>
      <c r="G178" s="25">
        <f t="shared" ref="G178:G179" si="7">E178*F178</f>
        <v>544.4</v>
      </c>
    </row>
    <row r="179" spans="1:13" ht="15" customHeight="1" x14ac:dyDescent="0.25">
      <c r="A179" s="131">
        <v>117</v>
      </c>
      <c r="B179" s="132" t="s">
        <v>361</v>
      </c>
      <c r="C179" s="131" t="s">
        <v>9</v>
      </c>
      <c r="D179" s="131" t="s">
        <v>6</v>
      </c>
      <c r="E179" s="135">
        <v>31.7</v>
      </c>
      <c r="F179" s="135">
        <v>17.38</v>
      </c>
      <c r="G179" s="135">
        <f t="shared" si="7"/>
        <v>550.94599999999991</v>
      </c>
    </row>
    <row r="180" spans="1:13" ht="30.75" customHeight="1" x14ac:dyDescent="0.25">
      <c r="A180" s="131"/>
      <c r="B180" s="132"/>
      <c r="C180" s="131"/>
      <c r="D180" s="131"/>
      <c r="E180" s="136"/>
      <c r="F180" s="136"/>
      <c r="G180" s="136"/>
    </row>
    <row r="181" spans="1:13" ht="36" customHeight="1" x14ac:dyDescent="0.25">
      <c r="A181" s="108">
        <v>118</v>
      </c>
      <c r="B181" s="109" t="s">
        <v>12</v>
      </c>
      <c r="C181" s="108" t="s">
        <v>11</v>
      </c>
      <c r="D181" s="108" t="s">
        <v>6</v>
      </c>
      <c r="E181" s="25"/>
      <c r="F181" s="25">
        <v>20.85</v>
      </c>
      <c r="G181" s="25">
        <f t="shared" ref="G181:G216" si="8">E181*F181</f>
        <v>0</v>
      </c>
    </row>
    <row r="182" spans="1:13" ht="31.5" x14ac:dyDescent="0.25">
      <c r="A182" s="108">
        <v>119</v>
      </c>
      <c r="B182" s="109" t="s">
        <v>362</v>
      </c>
      <c r="C182" s="108" t="s">
        <v>13</v>
      </c>
      <c r="D182" s="108" t="s">
        <v>6</v>
      </c>
      <c r="E182" s="25"/>
      <c r="F182" s="25">
        <v>18.829999999999998</v>
      </c>
      <c r="G182" s="25">
        <f t="shared" si="8"/>
        <v>0</v>
      </c>
    </row>
    <row r="183" spans="1:13" ht="18.75" x14ac:dyDescent="0.25">
      <c r="A183" s="108">
        <v>120</v>
      </c>
      <c r="B183" s="109" t="s">
        <v>16</v>
      </c>
      <c r="C183" s="108" t="s">
        <v>15</v>
      </c>
      <c r="D183" s="108" t="s">
        <v>6</v>
      </c>
      <c r="E183" s="25"/>
      <c r="F183" s="25">
        <v>22.59</v>
      </c>
      <c r="G183" s="25">
        <f t="shared" si="8"/>
        <v>0</v>
      </c>
    </row>
    <row r="184" spans="1:13" ht="63" x14ac:dyDescent="0.25">
      <c r="A184" s="108">
        <v>121</v>
      </c>
      <c r="B184" s="109" t="s">
        <v>400</v>
      </c>
      <c r="C184" s="108" t="s">
        <v>17</v>
      </c>
      <c r="D184" s="108" t="s">
        <v>6</v>
      </c>
      <c r="E184" s="25">
        <v>3</v>
      </c>
      <c r="F184" s="25">
        <v>15.93</v>
      </c>
      <c r="G184" s="25">
        <f t="shared" si="8"/>
        <v>47.79</v>
      </c>
      <c r="I184" s="52"/>
      <c r="K184" s="47"/>
      <c r="L184" s="47"/>
    </row>
    <row r="185" spans="1:13" ht="47.25" x14ac:dyDescent="0.25">
      <c r="A185" s="108">
        <v>122</v>
      </c>
      <c r="B185" s="109" t="s">
        <v>401</v>
      </c>
      <c r="C185" s="108" t="s">
        <v>19</v>
      </c>
      <c r="D185" s="108" t="s">
        <v>6</v>
      </c>
      <c r="E185" s="25">
        <v>2</v>
      </c>
      <c r="F185" s="25">
        <v>17.670000000000002</v>
      </c>
      <c r="G185" s="25">
        <f t="shared" si="8"/>
        <v>35.340000000000003</v>
      </c>
      <c r="I185" s="47"/>
      <c r="M185" s="47"/>
    </row>
    <row r="186" spans="1:13" ht="15.75" x14ac:dyDescent="0.25">
      <c r="A186" s="108">
        <v>123</v>
      </c>
      <c r="B186" s="109" t="s">
        <v>153</v>
      </c>
      <c r="C186" s="108" t="s">
        <v>21</v>
      </c>
      <c r="D186" s="108" t="s">
        <v>23</v>
      </c>
      <c r="E186" s="28">
        <v>40</v>
      </c>
      <c r="F186" s="25">
        <v>69.5</v>
      </c>
      <c r="G186" s="25">
        <f t="shared" si="8"/>
        <v>2780</v>
      </c>
    </row>
    <row r="187" spans="1:13" ht="25.5" x14ac:dyDescent="0.25">
      <c r="A187" s="42" t="s">
        <v>186</v>
      </c>
      <c r="B187" s="41" t="s">
        <v>402</v>
      </c>
      <c r="C187" s="108"/>
      <c r="D187" s="108" t="s">
        <v>121</v>
      </c>
      <c r="E187" s="28">
        <v>7</v>
      </c>
      <c r="F187" s="25">
        <v>0</v>
      </c>
      <c r="G187" s="25">
        <f t="shared" si="8"/>
        <v>0</v>
      </c>
    </row>
    <row r="188" spans="1:13" ht="15.75" x14ac:dyDescent="0.25">
      <c r="A188" s="108">
        <v>124</v>
      </c>
      <c r="B188" s="109" t="s">
        <v>25</v>
      </c>
      <c r="C188" s="108" t="s">
        <v>24</v>
      </c>
      <c r="D188" s="108" t="s">
        <v>23</v>
      </c>
      <c r="E188" s="28">
        <v>37</v>
      </c>
      <c r="F188" s="25">
        <v>46.3</v>
      </c>
      <c r="G188" s="25">
        <f t="shared" si="8"/>
        <v>1713.1</v>
      </c>
      <c r="J188" s="47"/>
    </row>
    <row r="189" spans="1:13" ht="15.75" x14ac:dyDescent="0.25">
      <c r="A189" s="108">
        <v>125</v>
      </c>
      <c r="B189" s="109" t="s">
        <v>27</v>
      </c>
      <c r="C189" s="108" t="s">
        <v>26</v>
      </c>
      <c r="D189" s="108" t="s">
        <v>23</v>
      </c>
      <c r="E189" s="25"/>
      <c r="F189" s="25">
        <v>23</v>
      </c>
      <c r="G189" s="25">
        <f t="shared" si="8"/>
        <v>0</v>
      </c>
    </row>
    <row r="190" spans="1:13" ht="15.75" x14ac:dyDescent="0.25">
      <c r="A190" s="108">
        <v>126</v>
      </c>
      <c r="B190" s="109" t="s">
        <v>29</v>
      </c>
      <c r="C190" s="108" t="s">
        <v>28</v>
      </c>
      <c r="D190" s="108" t="s">
        <v>23</v>
      </c>
      <c r="E190" s="25"/>
      <c r="F190" s="25">
        <v>14.48</v>
      </c>
      <c r="G190" s="25">
        <f t="shared" si="8"/>
        <v>0</v>
      </c>
    </row>
    <row r="191" spans="1:13" ht="63" x14ac:dyDescent="0.25">
      <c r="A191" s="108">
        <v>127</v>
      </c>
      <c r="B191" s="109" t="s">
        <v>403</v>
      </c>
      <c r="C191" s="108" t="s">
        <v>30</v>
      </c>
      <c r="D191" s="108" t="s">
        <v>32</v>
      </c>
      <c r="E191" s="25">
        <v>15</v>
      </c>
      <c r="F191" s="25">
        <v>20.25</v>
      </c>
      <c r="G191" s="25">
        <f t="shared" si="8"/>
        <v>303.75</v>
      </c>
      <c r="K191" s="47"/>
    </row>
    <row r="192" spans="1:13" ht="31.5" x14ac:dyDescent="0.25">
      <c r="A192" s="108">
        <v>128</v>
      </c>
      <c r="B192" s="109" t="s">
        <v>34</v>
      </c>
      <c r="C192" s="108" t="s">
        <v>33</v>
      </c>
      <c r="D192" s="108" t="s">
        <v>35</v>
      </c>
      <c r="E192" s="25"/>
      <c r="F192" s="25">
        <v>1320.66</v>
      </c>
      <c r="G192" s="25">
        <f t="shared" si="8"/>
        <v>0</v>
      </c>
    </row>
    <row r="193" spans="1:7" ht="15.75" x14ac:dyDescent="0.25">
      <c r="A193" s="108">
        <v>129</v>
      </c>
      <c r="B193" s="109" t="s">
        <v>37</v>
      </c>
      <c r="C193" s="108" t="s">
        <v>36</v>
      </c>
      <c r="D193" s="108" t="s">
        <v>38</v>
      </c>
      <c r="E193" s="25"/>
      <c r="F193" s="25">
        <v>724</v>
      </c>
      <c r="G193" s="25">
        <f t="shared" si="8"/>
        <v>0</v>
      </c>
    </row>
    <row r="194" spans="1:7" ht="31.5" x14ac:dyDescent="0.25">
      <c r="A194" s="108">
        <v>130</v>
      </c>
      <c r="B194" s="109" t="s">
        <v>40</v>
      </c>
      <c r="C194" s="108" t="s">
        <v>39</v>
      </c>
      <c r="D194" s="108" t="s">
        <v>38</v>
      </c>
      <c r="E194" s="25"/>
      <c r="F194" s="25">
        <v>724</v>
      </c>
      <c r="G194" s="25">
        <f t="shared" si="8"/>
        <v>0</v>
      </c>
    </row>
    <row r="195" spans="1:7" ht="31.5" x14ac:dyDescent="0.25">
      <c r="A195" s="108">
        <v>131</v>
      </c>
      <c r="B195" s="109" t="s">
        <v>347</v>
      </c>
      <c r="C195" s="108" t="s">
        <v>41</v>
      </c>
      <c r="D195" s="108" t="s">
        <v>38</v>
      </c>
      <c r="E195" s="25"/>
      <c r="F195" s="25">
        <v>2.9</v>
      </c>
      <c r="G195" s="25">
        <f t="shared" si="8"/>
        <v>0</v>
      </c>
    </row>
    <row r="196" spans="1:7" ht="47.25" x14ac:dyDescent="0.25">
      <c r="A196" s="108">
        <v>132</v>
      </c>
      <c r="B196" s="109" t="s">
        <v>348</v>
      </c>
      <c r="C196" s="108" t="s">
        <v>43</v>
      </c>
      <c r="D196" s="108" t="s">
        <v>38</v>
      </c>
      <c r="E196" s="28">
        <v>1200</v>
      </c>
      <c r="F196" s="25">
        <v>0.38</v>
      </c>
      <c r="G196" s="25">
        <f t="shared" si="8"/>
        <v>456</v>
      </c>
    </row>
    <row r="197" spans="1:7" ht="47.25" x14ac:dyDescent="0.25">
      <c r="A197" s="108">
        <v>133</v>
      </c>
      <c r="B197" s="109" t="s">
        <v>46</v>
      </c>
      <c r="C197" s="108" t="s">
        <v>45</v>
      </c>
      <c r="D197" s="108" t="s">
        <v>47</v>
      </c>
      <c r="E197" s="28">
        <v>20</v>
      </c>
      <c r="F197" s="25">
        <v>30.7</v>
      </c>
      <c r="G197" s="25">
        <f t="shared" si="8"/>
        <v>614</v>
      </c>
    </row>
    <row r="198" spans="1:7" ht="47.25" x14ac:dyDescent="0.25">
      <c r="A198" s="108">
        <v>134</v>
      </c>
      <c r="B198" s="109" t="s">
        <v>49</v>
      </c>
      <c r="C198" s="108" t="s">
        <v>48</v>
      </c>
      <c r="D198" s="108" t="s">
        <v>47</v>
      </c>
      <c r="E198" s="25"/>
      <c r="F198" s="25">
        <v>27.8</v>
      </c>
      <c r="G198" s="25">
        <f t="shared" si="8"/>
        <v>0</v>
      </c>
    </row>
    <row r="199" spans="1:7" ht="15.75" x14ac:dyDescent="0.25">
      <c r="A199" s="108">
        <v>135</v>
      </c>
      <c r="B199" s="109" t="s">
        <v>51</v>
      </c>
      <c r="C199" s="108" t="s">
        <v>50</v>
      </c>
      <c r="D199" s="108" t="s">
        <v>23</v>
      </c>
      <c r="E199" s="25">
        <v>65</v>
      </c>
      <c r="F199" s="25">
        <v>0.26</v>
      </c>
      <c r="G199" s="25">
        <f t="shared" si="8"/>
        <v>16.900000000000002</v>
      </c>
    </row>
    <row r="200" spans="1:7" ht="15.75" x14ac:dyDescent="0.25">
      <c r="A200" s="108">
        <v>136</v>
      </c>
      <c r="B200" s="109" t="s">
        <v>53</v>
      </c>
      <c r="C200" s="108" t="s">
        <v>52</v>
      </c>
      <c r="D200" s="108" t="s">
        <v>23</v>
      </c>
      <c r="E200" s="25"/>
      <c r="F200" s="25">
        <v>4.34</v>
      </c>
      <c r="G200" s="25">
        <f t="shared" si="8"/>
        <v>0</v>
      </c>
    </row>
    <row r="201" spans="1:7" ht="15.75" x14ac:dyDescent="0.25">
      <c r="A201" s="108">
        <v>137</v>
      </c>
      <c r="B201" s="109" t="s">
        <v>55</v>
      </c>
      <c r="C201" s="108" t="s">
        <v>54</v>
      </c>
      <c r="D201" s="108" t="s">
        <v>23</v>
      </c>
      <c r="E201" s="25">
        <v>96</v>
      </c>
      <c r="F201" s="25">
        <v>0.06</v>
      </c>
      <c r="G201" s="25">
        <f t="shared" si="8"/>
        <v>5.76</v>
      </c>
    </row>
    <row r="202" spans="1:7" ht="15.75" x14ac:dyDescent="0.25">
      <c r="A202" s="108">
        <v>138</v>
      </c>
      <c r="B202" s="109" t="s">
        <v>57</v>
      </c>
      <c r="C202" s="108" t="s">
        <v>56</v>
      </c>
      <c r="D202" s="108" t="s">
        <v>23</v>
      </c>
      <c r="E202" s="25"/>
      <c r="F202" s="25">
        <v>27.51</v>
      </c>
      <c r="G202" s="25">
        <f t="shared" si="8"/>
        <v>0</v>
      </c>
    </row>
    <row r="203" spans="1:7" ht="31.5" x14ac:dyDescent="0.25">
      <c r="A203" s="108">
        <v>139</v>
      </c>
      <c r="B203" s="109" t="s">
        <v>59</v>
      </c>
      <c r="C203" s="108" t="s">
        <v>58</v>
      </c>
      <c r="D203" s="108" t="s">
        <v>38</v>
      </c>
      <c r="E203" s="25"/>
      <c r="F203" s="25">
        <v>218.95</v>
      </c>
      <c r="G203" s="25">
        <f t="shared" si="8"/>
        <v>0</v>
      </c>
    </row>
    <row r="204" spans="1:7" ht="31.5" x14ac:dyDescent="0.25">
      <c r="A204" s="108">
        <v>140</v>
      </c>
      <c r="B204" s="109" t="s">
        <v>61</v>
      </c>
      <c r="C204" s="108" t="s">
        <v>60</v>
      </c>
      <c r="D204" s="108" t="s">
        <v>38</v>
      </c>
      <c r="E204" s="25"/>
      <c r="F204" s="25">
        <v>218.95</v>
      </c>
      <c r="G204" s="25">
        <f t="shared" si="8"/>
        <v>0</v>
      </c>
    </row>
    <row r="205" spans="1:7" ht="31.5" x14ac:dyDescent="0.25">
      <c r="A205" s="108">
        <v>141</v>
      </c>
      <c r="B205" s="109" t="s">
        <v>63</v>
      </c>
      <c r="C205" s="108" t="s">
        <v>62</v>
      </c>
      <c r="D205" s="108" t="s">
        <v>38</v>
      </c>
      <c r="E205" s="28"/>
      <c r="F205" s="25">
        <v>9</v>
      </c>
      <c r="G205" s="25">
        <f t="shared" si="8"/>
        <v>0</v>
      </c>
    </row>
    <row r="206" spans="1:7" ht="15.75" x14ac:dyDescent="0.25">
      <c r="A206" s="108">
        <v>142</v>
      </c>
      <c r="B206" s="109" t="s">
        <v>65</v>
      </c>
      <c r="C206" s="108" t="s">
        <v>64</v>
      </c>
      <c r="D206" s="108" t="s">
        <v>38</v>
      </c>
      <c r="E206" s="28"/>
      <c r="F206" s="25">
        <v>10.43</v>
      </c>
      <c r="G206" s="25">
        <f t="shared" si="8"/>
        <v>0</v>
      </c>
    </row>
    <row r="207" spans="1:7" ht="15.75" x14ac:dyDescent="0.25">
      <c r="A207" s="108">
        <v>143</v>
      </c>
      <c r="B207" s="109" t="s">
        <v>68</v>
      </c>
      <c r="C207" s="108" t="s">
        <v>67</v>
      </c>
      <c r="D207" s="108" t="s">
        <v>38</v>
      </c>
      <c r="E207" s="28">
        <v>0.11</v>
      </c>
      <c r="F207" s="25">
        <v>19.670000000000002</v>
      </c>
      <c r="G207" s="25">
        <f t="shared" si="8"/>
        <v>2.1637000000000004</v>
      </c>
    </row>
    <row r="208" spans="1:7" ht="16.5" customHeight="1" x14ac:dyDescent="0.25">
      <c r="A208" s="108">
        <v>144</v>
      </c>
      <c r="B208" s="109" t="s">
        <v>70</v>
      </c>
      <c r="C208" s="108" t="s">
        <v>69</v>
      </c>
      <c r="D208" s="108" t="s">
        <v>38</v>
      </c>
      <c r="E208" s="50"/>
      <c r="F208" s="25">
        <v>3.27</v>
      </c>
      <c r="G208" s="25">
        <f t="shared" si="8"/>
        <v>0</v>
      </c>
    </row>
    <row r="209" spans="1:12" ht="17.25" customHeight="1" x14ac:dyDescent="0.25">
      <c r="A209" s="108">
        <v>145</v>
      </c>
      <c r="B209" s="109" t="s">
        <v>72</v>
      </c>
      <c r="C209" s="108" t="s">
        <v>71</v>
      </c>
      <c r="D209" s="108" t="s">
        <v>38</v>
      </c>
      <c r="E209" s="28">
        <v>0.25</v>
      </c>
      <c r="F209" s="25">
        <v>6.81</v>
      </c>
      <c r="G209" s="25">
        <f t="shared" si="8"/>
        <v>1.7024999999999999</v>
      </c>
    </row>
    <row r="210" spans="1:12" ht="15.75" x14ac:dyDescent="0.25">
      <c r="A210" s="108">
        <v>146</v>
      </c>
      <c r="B210" s="109" t="s">
        <v>74</v>
      </c>
      <c r="C210" s="108" t="s">
        <v>73</v>
      </c>
      <c r="D210" s="108" t="s">
        <v>75</v>
      </c>
      <c r="E210" s="25"/>
      <c r="F210" s="25">
        <v>33.31</v>
      </c>
      <c r="G210" s="25">
        <f t="shared" si="8"/>
        <v>0</v>
      </c>
    </row>
    <row r="211" spans="1:12" ht="15.75" x14ac:dyDescent="0.25">
      <c r="A211" s="108">
        <v>147</v>
      </c>
      <c r="B211" s="109" t="s">
        <v>77</v>
      </c>
      <c r="C211" s="108" t="s">
        <v>76</v>
      </c>
      <c r="D211" s="108" t="s">
        <v>75</v>
      </c>
      <c r="E211" s="25"/>
      <c r="F211" s="25">
        <v>63.14</v>
      </c>
      <c r="G211" s="25">
        <f t="shared" si="8"/>
        <v>0</v>
      </c>
    </row>
    <row r="212" spans="1:12" ht="15.75" x14ac:dyDescent="0.25">
      <c r="A212" s="108">
        <v>148</v>
      </c>
      <c r="B212" s="109" t="s">
        <v>79</v>
      </c>
      <c r="C212" s="108" t="s">
        <v>78</v>
      </c>
      <c r="D212" s="108" t="s">
        <v>23</v>
      </c>
      <c r="E212" s="28">
        <v>1</v>
      </c>
      <c r="F212" s="25">
        <v>10.14</v>
      </c>
      <c r="G212" s="25">
        <f t="shared" si="8"/>
        <v>10.14</v>
      </c>
    </row>
    <row r="213" spans="1:12" ht="31.5" x14ac:dyDescent="0.25">
      <c r="A213" s="108">
        <v>149</v>
      </c>
      <c r="B213" s="109" t="s">
        <v>81</v>
      </c>
      <c r="C213" s="108" t="s">
        <v>80</v>
      </c>
      <c r="D213" s="108" t="s">
        <v>23</v>
      </c>
      <c r="E213" s="25"/>
      <c r="F213" s="25">
        <v>72.41</v>
      </c>
      <c r="G213" s="25">
        <f t="shared" si="8"/>
        <v>0</v>
      </c>
    </row>
    <row r="214" spans="1:12" ht="31.5" x14ac:dyDescent="0.25">
      <c r="A214" s="108">
        <v>150</v>
      </c>
      <c r="B214" s="109" t="s">
        <v>85</v>
      </c>
      <c r="C214" s="108">
        <v>36</v>
      </c>
      <c r="D214" s="108" t="s">
        <v>47</v>
      </c>
      <c r="E214" s="25"/>
      <c r="F214" s="25">
        <v>72.41</v>
      </c>
      <c r="G214" s="25">
        <f t="shared" si="8"/>
        <v>0</v>
      </c>
    </row>
    <row r="215" spans="1:12" ht="15.75" x14ac:dyDescent="0.25">
      <c r="A215" s="108">
        <v>151</v>
      </c>
      <c r="B215" s="109" t="s">
        <v>87</v>
      </c>
      <c r="C215" s="108">
        <v>37</v>
      </c>
      <c r="D215" s="108" t="s">
        <v>23</v>
      </c>
      <c r="E215" s="48">
        <v>57</v>
      </c>
      <c r="F215" s="25">
        <v>10.14</v>
      </c>
      <c r="G215" s="25">
        <f t="shared" si="8"/>
        <v>577.98</v>
      </c>
    </row>
    <row r="216" spans="1:12" ht="31.5" x14ac:dyDescent="0.25">
      <c r="A216" s="108">
        <v>152</v>
      </c>
      <c r="B216" s="109" t="s">
        <v>89</v>
      </c>
      <c r="C216" s="108">
        <v>38</v>
      </c>
      <c r="D216" s="108" t="s">
        <v>23</v>
      </c>
      <c r="E216" s="108"/>
      <c r="F216" s="25">
        <v>11.58</v>
      </c>
      <c r="G216" s="25">
        <f t="shared" si="8"/>
        <v>0</v>
      </c>
    </row>
    <row r="217" spans="1:12" ht="15.75" x14ac:dyDescent="0.25">
      <c r="A217" s="32"/>
      <c r="B217" s="10" t="s">
        <v>97</v>
      </c>
      <c r="C217" s="10"/>
      <c r="D217" s="32"/>
      <c r="E217" s="32"/>
      <c r="F217" s="32"/>
      <c r="G217" s="35">
        <f>SUM(G177:G216)</f>
        <v>8260.8662000000004</v>
      </c>
    </row>
    <row r="218" spans="1:12" ht="15.75" x14ac:dyDescent="0.25">
      <c r="A218" s="32"/>
      <c r="B218" s="11" t="s">
        <v>98</v>
      </c>
      <c r="C218" s="11"/>
      <c r="D218" s="32"/>
      <c r="E218" s="32"/>
      <c r="F218" s="32"/>
      <c r="G218" s="32"/>
    </row>
    <row r="219" spans="1:12" x14ac:dyDescent="0.25">
      <c r="A219" s="32"/>
      <c r="B219" s="34" t="s">
        <v>149</v>
      </c>
      <c r="C219" s="34"/>
      <c r="D219" s="32" t="s">
        <v>121</v>
      </c>
      <c r="E219" s="26">
        <v>8.1999999999999993</v>
      </c>
      <c r="F219" s="32">
        <v>21.05</v>
      </c>
      <c r="G219" s="33">
        <f>ROUND(E219*F219,2)</f>
        <v>172.61</v>
      </c>
    </row>
    <row r="220" spans="1:12" x14ac:dyDescent="0.25">
      <c r="A220" s="32"/>
      <c r="B220" s="34" t="s">
        <v>120</v>
      </c>
      <c r="C220" s="34"/>
      <c r="D220" s="32" t="s">
        <v>121</v>
      </c>
      <c r="E220" s="3">
        <v>16.3</v>
      </c>
      <c r="F220" s="33">
        <v>17.329999999999998</v>
      </c>
      <c r="G220" s="33">
        <f t="shared" ref="G220:G221" si="9">ROUND(E220*F220,2)</f>
        <v>282.48</v>
      </c>
    </row>
    <row r="221" spans="1:12" x14ac:dyDescent="0.25">
      <c r="A221" s="32"/>
      <c r="B221" s="34" t="s">
        <v>124</v>
      </c>
      <c r="C221" s="34"/>
      <c r="D221" s="32" t="s">
        <v>121</v>
      </c>
      <c r="E221" s="3">
        <v>50.6</v>
      </c>
      <c r="F221" s="33">
        <v>14.86</v>
      </c>
      <c r="G221" s="33">
        <f t="shared" si="9"/>
        <v>751.92</v>
      </c>
    </row>
    <row r="222" spans="1:12" x14ac:dyDescent="0.25">
      <c r="A222" s="32"/>
      <c r="B222" s="34" t="s">
        <v>176</v>
      </c>
      <c r="C222" s="34"/>
      <c r="D222" s="32" t="s">
        <v>121</v>
      </c>
      <c r="E222" s="3"/>
      <c r="F222" s="33">
        <v>37.79</v>
      </c>
      <c r="G222" s="33">
        <f t="shared" ref="G222:G225" si="10">E222*F222</f>
        <v>0</v>
      </c>
    </row>
    <row r="223" spans="1:12" x14ac:dyDescent="0.25">
      <c r="A223" s="32"/>
      <c r="B223" s="34" t="s">
        <v>178</v>
      </c>
      <c r="C223" s="34"/>
      <c r="D223" s="32" t="s">
        <v>121</v>
      </c>
      <c r="E223" s="3"/>
      <c r="F223" s="33">
        <v>31.28</v>
      </c>
      <c r="G223" s="33">
        <f t="shared" si="10"/>
        <v>0</v>
      </c>
      <c r="I223" s="47"/>
    </row>
    <row r="224" spans="1:12" x14ac:dyDescent="0.25">
      <c r="A224" s="32"/>
      <c r="B224" s="34" t="s">
        <v>262</v>
      </c>
      <c r="C224" s="34"/>
      <c r="D224" s="32" t="s">
        <v>121</v>
      </c>
      <c r="E224" s="3">
        <v>4</v>
      </c>
      <c r="F224" s="33">
        <v>19.809999999999999</v>
      </c>
      <c r="G224" s="33">
        <f t="shared" si="10"/>
        <v>79.239999999999995</v>
      </c>
      <c r="L224" s="47"/>
    </row>
    <row r="225" spans="1:10" x14ac:dyDescent="0.25">
      <c r="A225" s="32"/>
      <c r="B225" s="34" t="s">
        <v>242</v>
      </c>
      <c r="C225" s="34"/>
      <c r="D225" s="32" t="s">
        <v>121</v>
      </c>
      <c r="E225" s="33">
        <v>2</v>
      </c>
      <c r="F225" s="33">
        <v>24.76</v>
      </c>
      <c r="G225" s="33">
        <f t="shared" si="10"/>
        <v>49.52</v>
      </c>
      <c r="J225" s="47"/>
    </row>
    <row r="226" spans="1:10" x14ac:dyDescent="0.25">
      <c r="A226" s="32"/>
      <c r="B226" s="36" t="s">
        <v>99</v>
      </c>
      <c r="C226" s="36"/>
      <c r="D226" s="32"/>
      <c r="E226" s="32"/>
      <c r="F226" s="32"/>
      <c r="G226" s="35">
        <f>ROUND(SUM(G219:G225),2)</f>
        <v>1335.77</v>
      </c>
      <c r="J226" s="47"/>
    </row>
    <row r="227" spans="1:10" x14ac:dyDescent="0.25">
      <c r="A227" s="24"/>
      <c r="B227" s="24"/>
      <c r="C227" s="24"/>
      <c r="D227" s="24"/>
      <c r="E227" s="24"/>
      <c r="F227" s="24"/>
      <c r="G227" s="24"/>
    </row>
    <row r="228" spans="1:10" x14ac:dyDescent="0.25">
      <c r="A228" s="24"/>
      <c r="B228" s="24" t="s">
        <v>116</v>
      </c>
      <c r="C228" s="24"/>
      <c r="D228" s="24"/>
      <c r="E228" s="24"/>
      <c r="F228" s="24"/>
      <c r="G228" s="27">
        <f>ROUND(G59+G113+G167+G217,2)</f>
        <v>31514.21</v>
      </c>
    </row>
    <row r="229" spans="1:10" x14ac:dyDescent="0.25">
      <c r="A229" s="24"/>
      <c r="B229" s="24" t="s">
        <v>117</v>
      </c>
      <c r="C229" s="24"/>
      <c r="D229" s="24"/>
      <c r="E229" s="24"/>
      <c r="F229" s="24"/>
      <c r="G229" s="27">
        <f>ROUND(G70+G123+G175+G226,2)</f>
        <v>6697.18</v>
      </c>
    </row>
    <row r="230" spans="1:10" x14ac:dyDescent="0.25">
      <c r="A230" s="24"/>
      <c r="B230" s="24"/>
      <c r="C230" s="24"/>
      <c r="D230" s="24"/>
      <c r="E230" s="24"/>
      <c r="F230" s="24"/>
      <c r="G230" s="24"/>
    </row>
    <row r="231" spans="1:10" x14ac:dyDescent="0.25">
      <c r="A231" s="24"/>
      <c r="B231" s="24" t="s">
        <v>170</v>
      </c>
      <c r="C231" s="24"/>
      <c r="D231" s="24"/>
      <c r="E231" s="24"/>
      <c r="F231" s="24"/>
      <c r="G231" s="27">
        <f>G228</f>
        <v>31514.21</v>
      </c>
    </row>
    <row r="232" spans="1:10" x14ac:dyDescent="0.25">
      <c r="A232" s="24"/>
      <c r="B232" s="24" t="s">
        <v>171</v>
      </c>
      <c r="C232" s="24"/>
      <c r="D232" s="24"/>
      <c r="E232" s="24"/>
      <c r="F232" s="24"/>
      <c r="G232" s="27">
        <f>G231*0.21</f>
        <v>6617.9840999999997</v>
      </c>
    </row>
    <row r="233" spans="1:10" x14ac:dyDescent="0.25">
      <c r="A233" s="24"/>
      <c r="B233" s="24" t="s">
        <v>172</v>
      </c>
      <c r="C233" s="24"/>
      <c r="D233" s="24"/>
      <c r="E233" s="24"/>
      <c r="F233" s="24"/>
      <c r="G233" s="27">
        <f>G231+G232</f>
        <v>38132.194100000001</v>
      </c>
    </row>
    <row r="236" spans="1:10" x14ac:dyDescent="0.25">
      <c r="A236" s="37" t="s">
        <v>138</v>
      </c>
    </row>
    <row r="237" spans="1:10" x14ac:dyDescent="0.25">
      <c r="A237" s="40"/>
    </row>
    <row r="238" spans="1:10" x14ac:dyDescent="0.25">
      <c r="A238" s="40"/>
    </row>
    <row r="239" spans="1:10" x14ac:dyDescent="0.25">
      <c r="A239" s="37"/>
    </row>
    <row r="240" spans="1:10" x14ac:dyDescent="0.25">
      <c r="A240" s="37"/>
    </row>
    <row r="241" spans="1:1" x14ac:dyDescent="0.25">
      <c r="A241" s="37"/>
    </row>
    <row r="242" spans="1:1" x14ac:dyDescent="0.25">
      <c r="A242" s="37" t="s">
        <v>139</v>
      </c>
    </row>
    <row r="243" spans="1:1" x14ac:dyDescent="0.25">
      <c r="A243"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71:G71"/>
    <mergeCell ref="A74:A75"/>
    <mergeCell ref="B74:B75"/>
    <mergeCell ref="C74:C75"/>
    <mergeCell ref="D74:D75"/>
    <mergeCell ref="E74:E75"/>
    <mergeCell ref="F74:F75"/>
    <mergeCell ref="G74:G75"/>
    <mergeCell ref="B124:G124"/>
    <mergeCell ref="A127:A128"/>
    <mergeCell ref="B127:B128"/>
    <mergeCell ref="C127:C128"/>
    <mergeCell ref="D127:D128"/>
    <mergeCell ref="E127:E128"/>
    <mergeCell ref="F127:F128"/>
    <mergeCell ref="G127:G128"/>
    <mergeCell ref="B176:G176"/>
    <mergeCell ref="A179:A180"/>
    <mergeCell ref="B179:B180"/>
    <mergeCell ref="C179:C180"/>
    <mergeCell ref="D179:D180"/>
    <mergeCell ref="E179:E180"/>
    <mergeCell ref="F179:F180"/>
    <mergeCell ref="G179:G180"/>
  </mergeCells>
  <pageMargins left="0.51181102362204722" right="0.11811023622047245"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workbookViewId="0">
      <selection sqref="A1:XFD1048576"/>
    </sheetView>
  </sheetViews>
  <sheetFormatPr defaultRowHeight="15" x14ac:dyDescent="0.25"/>
  <cols>
    <col min="1" max="1" width="4.855468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116"/>
      <c r="D8" s="116"/>
      <c r="E8" s="22"/>
      <c r="F8" s="116"/>
      <c r="G8" s="116"/>
    </row>
    <row r="9" spans="1:7" ht="18.75" x14ac:dyDescent="0.3">
      <c r="A9" s="129" t="s">
        <v>433</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6.5" customHeight="1" x14ac:dyDescent="0.25">
      <c r="A12" s="17" t="s">
        <v>413</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112">
        <v>1</v>
      </c>
      <c r="B16" s="112">
        <v>2</v>
      </c>
      <c r="C16" s="112"/>
      <c r="D16" s="112">
        <v>3</v>
      </c>
      <c r="E16" s="112"/>
      <c r="F16" s="112"/>
      <c r="G16" s="112"/>
    </row>
    <row r="17" spans="1:12" ht="15.75" x14ac:dyDescent="0.25">
      <c r="A17" s="113"/>
      <c r="B17" s="130" t="s">
        <v>163</v>
      </c>
      <c r="C17" s="130"/>
      <c r="D17" s="130"/>
      <c r="E17" s="130"/>
      <c r="F17" s="130"/>
      <c r="G17" s="130"/>
    </row>
    <row r="18" spans="1:12" ht="69" customHeight="1" x14ac:dyDescent="0.25">
      <c r="A18" s="114">
        <v>1</v>
      </c>
      <c r="B18" s="115" t="s">
        <v>414</v>
      </c>
      <c r="C18" s="114" t="s">
        <v>4</v>
      </c>
      <c r="D18" s="114" t="s">
        <v>6</v>
      </c>
      <c r="E18" s="25">
        <v>195.78</v>
      </c>
      <c r="F18" s="25">
        <v>22.59</v>
      </c>
      <c r="G18" s="25">
        <f>ROUND(E18*F18,2)</f>
        <v>4422.67</v>
      </c>
    </row>
    <row r="19" spans="1:12" ht="31.5" x14ac:dyDescent="0.25">
      <c r="A19" s="114">
        <v>2</v>
      </c>
      <c r="B19" s="115" t="s">
        <v>415</v>
      </c>
      <c r="C19" s="114" t="s">
        <v>7</v>
      </c>
      <c r="D19" s="114" t="s">
        <v>6</v>
      </c>
      <c r="E19" s="114">
        <v>20</v>
      </c>
      <c r="F19" s="25">
        <v>27.22</v>
      </c>
      <c r="G19" s="25">
        <f>ROUND(E19*F19,2)</f>
        <v>544.4</v>
      </c>
    </row>
    <row r="20" spans="1:12" x14ac:dyDescent="0.25">
      <c r="A20" s="131">
        <v>3</v>
      </c>
      <c r="B20" s="132" t="s">
        <v>10</v>
      </c>
      <c r="C20" s="131" t="s">
        <v>9</v>
      </c>
      <c r="D20" s="131" t="s">
        <v>6</v>
      </c>
      <c r="E20" s="135"/>
      <c r="F20" s="135">
        <v>17.38</v>
      </c>
      <c r="G20" s="135">
        <f>ROUND(E20*F20,2)</f>
        <v>0</v>
      </c>
    </row>
    <row r="21" spans="1:12" ht="18.75" customHeight="1" x14ac:dyDescent="0.25">
      <c r="A21" s="131"/>
      <c r="B21" s="132"/>
      <c r="C21" s="131"/>
      <c r="D21" s="131"/>
      <c r="E21" s="136"/>
      <c r="F21" s="136"/>
      <c r="G21" s="136"/>
    </row>
    <row r="22" spans="1:12" ht="31.5" customHeight="1" x14ac:dyDescent="0.25">
      <c r="A22" s="114">
        <v>4</v>
      </c>
      <c r="B22" s="115" t="s">
        <v>12</v>
      </c>
      <c r="C22" s="114" t="s">
        <v>11</v>
      </c>
      <c r="D22" s="114" t="s">
        <v>6</v>
      </c>
      <c r="E22" s="114"/>
      <c r="F22" s="25">
        <v>20.85</v>
      </c>
      <c r="G22" s="25">
        <f t="shared" ref="G22:G58" si="0">E22*F22</f>
        <v>0</v>
      </c>
    </row>
    <row r="23" spans="1:12" ht="31.5" x14ac:dyDescent="0.25">
      <c r="A23" s="114">
        <v>5</v>
      </c>
      <c r="B23" s="115" t="s">
        <v>14</v>
      </c>
      <c r="C23" s="114" t="s">
        <v>13</v>
      </c>
      <c r="D23" s="114" t="s">
        <v>6</v>
      </c>
      <c r="E23" s="25"/>
      <c r="F23" s="25">
        <v>18.829999999999998</v>
      </c>
      <c r="G23" s="25">
        <f t="shared" si="0"/>
        <v>0</v>
      </c>
    </row>
    <row r="24" spans="1:12" ht="18.75" x14ac:dyDescent="0.25">
      <c r="A24" s="114">
        <v>6</v>
      </c>
      <c r="B24" s="115" t="s">
        <v>16</v>
      </c>
      <c r="C24" s="114" t="s">
        <v>15</v>
      </c>
      <c r="D24" s="114" t="s">
        <v>6</v>
      </c>
      <c r="E24" s="28"/>
      <c r="F24" s="25">
        <v>22.59</v>
      </c>
      <c r="G24" s="25">
        <f t="shared" si="0"/>
        <v>0</v>
      </c>
    </row>
    <row r="25" spans="1:12" ht="63" x14ac:dyDescent="0.25">
      <c r="A25" s="114">
        <v>7</v>
      </c>
      <c r="B25" s="115" t="s">
        <v>416</v>
      </c>
      <c r="C25" s="114" t="s">
        <v>17</v>
      </c>
      <c r="D25" s="114" t="s">
        <v>6</v>
      </c>
      <c r="E25" s="25">
        <v>81</v>
      </c>
      <c r="F25" s="25">
        <v>15.93</v>
      </c>
      <c r="G25" s="25">
        <f t="shared" si="0"/>
        <v>1290.33</v>
      </c>
      <c r="J25" s="47"/>
    </row>
    <row r="26" spans="1:12" ht="63" x14ac:dyDescent="0.25">
      <c r="A26" s="114">
        <v>8</v>
      </c>
      <c r="B26" s="115" t="s">
        <v>417</v>
      </c>
      <c r="C26" s="114" t="s">
        <v>19</v>
      </c>
      <c r="D26" s="114" t="s">
        <v>6</v>
      </c>
      <c r="E26" s="28">
        <v>33</v>
      </c>
      <c r="F26" s="25">
        <v>17.670000000000002</v>
      </c>
      <c r="G26" s="25">
        <f t="shared" si="0"/>
        <v>583.11</v>
      </c>
    </row>
    <row r="27" spans="1:12" ht="15.75" x14ac:dyDescent="0.25">
      <c r="A27" s="114">
        <v>9</v>
      </c>
      <c r="B27" s="115" t="s">
        <v>151</v>
      </c>
      <c r="C27" s="114" t="s">
        <v>21</v>
      </c>
      <c r="D27" s="114" t="s">
        <v>23</v>
      </c>
      <c r="E27" s="28">
        <v>11</v>
      </c>
      <c r="F27" s="25">
        <v>69.5</v>
      </c>
      <c r="G27" s="25">
        <f t="shared" si="0"/>
        <v>764.5</v>
      </c>
    </row>
    <row r="28" spans="1:12" ht="25.5" x14ac:dyDescent="0.25">
      <c r="A28" s="42" t="s">
        <v>152</v>
      </c>
      <c r="B28" s="41" t="s">
        <v>418</v>
      </c>
      <c r="C28" s="114"/>
      <c r="D28" s="114" t="s">
        <v>121</v>
      </c>
      <c r="E28" s="28">
        <v>5.5</v>
      </c>
      <c r="F28" s="25">
        <v>0</v>
      </c>
      <c r="G28" s="25">
        <f t="shared" si="0"/>
        <v>0</v>
      </c>
    </row>
    <row r="29" spans="1:12" ht="15.75" x14ac:dyDescent="0.25">
      <c r="A29" s="114">
        <v>10</v>
      </c>
      <c r="B29" s="115" t="s">
        <v>25</v>
      </c>
      <c r="C29" s="114" t="s">
        <v>24</v>
      </c>
      <c r="D29" s="114" t="s">
        <v>23</v>
      </c>
      <c r="E29" s="29">
        <v>6</v>
      </c>
      <c r="F29" s="25">
        <v>46.3</v>
      </c>
      <c r="G29" s="25">
        <f t="shared" si="0"/>
        <v>277.79999999999995</v>
      </c>
    </row>
    <row r="30" spans="1:12" ht="15.75" x14ac:dyDescent="0.25">
      <c r="A30" s="114">
        <v>11</v>
      </c>
      <c r="B30" s="117" t="s">
        <v>27</v>
      </c>
      <c r="C30" s="29" t="s">
        <v>26</v>
      </c>
      <c r="D30" s="29" t="s">
        <v>23</v>
      </c>
      <c r="E30" s="29"/>
      <c r="F30" s="28">
        <v>23</v>
      </c>
      <c r="G30" s="28">
        <f t="shared" si="0"/>
        <v>0</v>
      </c>
      <c r="H30" s="39"/>
      <c r="I30" s="39"/>
      <c r="J30" s="39"/>
      <c r="K30" s="39"/>
      <c r="L30" s="47"/>
    </row>
    <row r="31" spans="1:12" ht="15.75" x14ac:dyDescent="0.25">
      <c r="A31" s="42" t="s">
        <v>160</v>
      </c>
      <c r="B31" s="41" t="s">
        <v>181</v>
      </c>
      <c r="C31" s="114"/>
      <c r="D31" s="114" t="s">
        <v>121</v>
      </c>
      <c r="E31" s="28"/>
      <c r="F31" s="25">
        <v>0</v>
      </c>
      <c r="G31" s="25">
        <f t="shared" si="0"/>
        <v>0</v>
      </c>
    </row>
    <row r="32" spans="1:12" ht="15.75" x14ac:dyDescent="0.25">
      <c r="A32" s="114">
        <v>12</v>
      </c>
      <c r="B32" s="115" t="s">
        <v>29</v>
      </c>
      <c r="C32" s="114" t="s">
        <v>28</v>
      </c>
      <c r="D32" s="114" t="s">
        <v>23</v>
      </c>
      <c r="E32" s="114"/>
      <c r="F32" s="25">
        <v>14.48</v>
      </c>
      <c r="G32" s="25">
        <f t="shared" si="0"/>
        <v>0</v>
      </c>
    </row>
    <row r="33" spans="1:7" ht="47.25" x14ac:dyDescent="0.25">
      <c r="A33" s="114">
        <v>13</v>
      </c>
      <c r="B33" s="115" t="s">
        <v>31</v>
      </c>
      <c r="C33" s="114" t="s">
        <v>30</v>
      </c>
      <c r="D33" s="114" t="s">
        <v>32</v>
      </c>
      <c r="E33" s="25">
        <v>188</v>
      </c>
      <c r="F33" s="25">
        <v>20.25</v>
      </c>
      <c r="G33" s="25">
        <f t="shared" si="0"/>
        <v>3807</v>
      </c>
    </row>
    <row r="34" spans="1:7" ht="31.5" x14ac:dyDescent="0.25">
      <c r="A34" s="114">
        <v>14</v>
      </c>
      <c r="B34" s="115" t="s">
        <v>34</v>
      </c>
      <c r="C34" s="114" t="s">
        <v>33</v>
      </c>
      <c r="D34" s="114" t="s">
        <v>35</v>
      </c>
      <c r="E34" s="25"/>
      <c r="F34" s="25">
        <v>1320.66</v>
      </c>
      <c r="G34" s="25">
        <f t="shared" si="0"/>
        <v>0</v>
      </c>
    </row>
    <row r="35" spans="1:7" ht="15.75" x14ac:dyDescent="0.25">
      <c r="A35" s="114">
        <v>15</v>
      </c>
      <c r="B35" s="115" t="s">
        <v>37</v>
      </c>
      <c r="C35" s="114" t="s">
        <v>36</v>
      </c>
      <c r="D35" s="114" t="s">
        <v>38</v>
      </c>
      <c r="E35" s="25"/>
      <c r="F35" s="25">
        <v>724</v>
      </c>
      <c r="G35" s="25">
        <f t="shared" si="0"/>
        <v>0</v>
      </c>
    </row>
    <row r="36" spans="1:7" ht="31.5" x14ac:dyDescent="0.25">
      <c r="A36" s="114">
        <v>16</v>
      </c>
      <c r="B36" s="115" t="s">
        <v>40</v>
      </c>
      <c r="C36" s="114" t="s">
        <v>39</v>
      </c>
      <c r="D36" s="114" t="s">
        <v>38</v>
      </c>
      <c r="E36" s="25"/>
      <c r="F36" s="25">
        <v>724</v>
      </c>
      <c r="G36" s="25">
        <f t="shared" si="0"/>
        <v>0</v>
      </c>
    </row>
    <row r="37" spans="1:7" ht="31.5" x14ac:dyDescent="0.25">
      <c r="A37" s="114">
        <v>17</v>
      </c>
      <c r="B37" s="115" t="s">
        <v>341</v>
      </c>
      <c r="C37" s="114" t="s">
        <v>41</v>
      </c>
      <c r="D37" s="114" t="s">
        <v>38</v>
      </c>
      <c r="E37" s="25">
        <v>533.6</v>
      </c>
      <c r="F37" s="25">
        <v>2.9</v>
      </c>
      <c r="G37" s="25">
        <f t="shared" si="0"/>
        <v>1547.44</v>
      </c>
    </row>
    <row r="38" spans="1:7" ht="47.25" x14ac:dyDescent="0.25">
      <c r="A38" s="114">
        <v>18</v>
      </c>
      <c r="B38" s="115" t="s">
        <v>342</v>
      </c>
      <c r="C38" s="114" t="s">
        <v>43</v>
      </c>
      <c r="D38" s="114" t="s">
        <v>38</v>
      </c>
      <c r="E38" s="28">
        <v>1075</v>
      </c>
      <c r="F38" s="25">
        <v>0.38</v>
      </c>
      <c r="G38" s="25">
        <f t="shared" si="0"/>
        <v>408.5</v>
      </c>
    </row>
    <row r="39" spans="1:7" ht="47.25" x14ac:dyDescent="0.25">
      <c r="A39" s="114">
        <v>19</v>
      </c>
      <c r="B39" s="115" t="s">
        <v>46</v>
      </c>
      <c r="C39" s="114" t="s">
        <v>45</v>
      </c>
      <c r="D39" s="114" t="s">
        <v>47</v>
      </c>
      <c r="E39" s="28">
        <v>73.5</v>
      </c>
      <c r="F39" s="25">
        <v>30.7</v>
      </c>
      <c r="G39" s="25">
        <f t="shared" si="0"/>
        <v>2256.4499999999998</v>
      </c>
    </row>
    <row r="40" spans="1:7" ht="47.25" x14ac:dyDescent="0.25">
      <c r="A40" s="114">
        <v>20</v>
      </c>
      <c r="B40" s="115" t="s">
        <v>49</v>
      </c>
      <c r="C40" s="114" t="s">
        <v>48</v>
      </c>
      <c r="D40" s="114" t="s">
        <v>47</v>
      </c>
      <c r="E40" s="28">
        <v>197</v>
      </c>
      <c r="F40" s="25">
        <v>27.8</v>
      </c>
      <c r="G40" s="25">
        <f t="shared" si="0"/>
        <v>5476.6</v>
      </c>
    </row>
    <row r="41" spans="1:7" ht="15.75" x14ac:dyDescent="0.25">
      <c r="A41" s="114">
        <v>21</v>
      </c>
      <c r="B41" s="115" t="s">
        <v>51</v>
      </c>
      <c r="C41" s="114" t="s">
        <v>50</v>
      </c>
      <c r="D41" s="114" t="s">
        <v>23</v>
      </c>
      <c r="E41" s="25">
        <v>296</v>
      </c>
      <c r="F41" s="25">
        <v>0.26</v>
      </c>
      <c r="G41" s="25">
        <f t="shared" si="0"/>
        <v>76.960000000000008</v>
      </c>
    </row>
    <row r="42" spans="1:7" ht="15.75" x14ac:dyDescent="0.25">
      <c r="A42" s="114">
        <v>22</v>
      </c>
      <c r="B42" s="115" t="s">
        <v>53</v>
      </c>
      <c r="C42" s="114" t="s">
        <v>52</v>
      </c>
      <c r="D42" s="114" t="s">
        <v>23</v>
      </c>
      <c r="E42" s="25"/>
      <c r="F42" s="25">
        <v>4.34</v>
      </c>
      <c r="G42" s="25">
        <f t="shared" si="0"/>
        <v>0</v>
      </c>
    </row>
    <row r="43" spans="1:7" ht="15.75" x14ac:dyDescent="0.25">
      <c r="A43" s="114">
        <v>23</v>
      </c>
      <c r="B43" s="115" t="s">
        <v>55</v>
      </c>
      <c r="C43" s="114" t="s">
        <v>54</v>
      </c>
      <c r="D43" s="114" t="s">
        <v>23</v>
      </c>
      <c r="E43" s="25">
        <v>552</v>
      </c>
      <c r="F43" s="25">
        <v>0.06</v>
      </c>
      <c r="G43" s="25">
        <f t="shared" si="0"/>
        <v>33.119999999999997</v>
      </c>
    </row>
    <row r="44" spans="1:7" ht="15.75" x14ac:dyDescent="0.25">
      <c r="A44" s="114">
        <v>24</v>
      </c>
      <c r="B44" s="115" t="s">
        <v>57</v>
      </c>
      <c r="C44" s="114" t="s">
        <v>56</v>
      </c>
      <c r="D44" s="114" t="s">
        <v>23</v>
      </c>
      <c r="E44" s="25"/>
      <c r="F44" s="25">
        <v>27.51</v>
      </c>
      <c r="G44" s="25">
        <f t="shared" si="0"/>
        <v>0</v>
      </c>
    </row>
    <row r="45" spans="1:7" ht="31.5" x14ac:dyDescent="0.25">
      <c r="A45" s="114">
        <v>25</v>
      </c>
      <c r="B45" s="115" t="s">
        <v>59</v>
      </c>
      <c r="C45" s="114" t="s">
        <v>58</v>
      </c>
      <c r="D45" s="114" t="s">
        <v>38</v>
      </c>
      <c r="E45" s="28"/>
      <c r="F45" s="25">
        <v>218.95</v>
      </c>
      <c r="G45" s="25">
        <f t="shared" si="0"/>
        <v>0</v>
      </c>
    </row>
    <row r="46" spans="1:7" ht="31.5" x14ac:dyDescent="0.25">
      <c r="A46" s="114">
        <v>26</v>
      </c>
      <c r="B46" s="115" t="s">
        <v>61</v>
      </c>
      <c r="C46" s="114" t="s">
        <v>60</v>
      </c>
      <c r="D46" s="114" t="s">
        <v>38</v>
      </c>
      <c r="E46" s="28"/>
      <c r="F46" s="25">
        <v>218.95</v>
      </c>
      <c r="G46" s="25">
        <f t="shared" si="0"/>
        <v>0</v>
      </c>
    </row>
    <row r="47" spans="1:7" ht="31.5" x14ac:dyDescent="0.25">
      <c r="A47" s="114">
        <v>27</v>
      </c>
      <c r="B47" s="115" t="s">
        <v>63</v>
      </c>
      <c r="C47" s="114" t="s">
        <v>62</v>
      </c>
      <c r="D47" s="114" t="s">
        <v>38</v>
      </c>
      <c r="E47" s="28"/>
      <c r="F47" s="25">
        <v>9</v>
      </c>
      <c r="G47" s="25">
        <f t="shared" si="0"/>
        <v>0</v>
      </c>
    </row>
    <row r="48" spans="1:7" ht="15.75" x14ac:dyDescent="0.25">
      <c r="A48" s="114">
        <v>28</v>
      </c>
      <c r="B48" s="115" t="s">
        <v>65</v>
      </c>
      <c r="C48" s="114" t="s">
        <v>64</v>
      </c>
      <c r="D48" s="114" t="s">
        <v>38</v>
      </c>
      <c r="E48" s="60">
        <v>6.4000000000000001E-2</v>
      </c>
      <c r="F48" s="25">
        <v>10.43</v>
      </c>
      <c r="G48" s="25">
        <f t="shared" si="0"/>
        <v>0.66752</v>
      </c>
    </row>
    <row r="49" spans="1:7" ht="15.75" x14ac:dyDescent="0.25">
      <c r="A49" s="114">
        <v>29</v>
      </c>
      <c r="B49" s="115" t="s">
        <v>68</v>
      </c>
      <c r="C49" s="114" t="s">
        <v>67</v>
      </c>
      <c r="D49" s="114" t="s">
        <v>38</v>
      </c>
      <c r="E49" s="60"/>
      <c r="F49" s="25">
        <v>19.670000000000002</v>
      </c>
      <c r="G49" s="25">
        <f t="shared" si="0"/>
        <v>0</v>
      </c>
    </row>
    <row r="50" spans="1:7" ht="17.25" customHeight="1" x14ac:dyDescent="0.25">
      <c r="A50" s="114">
        <v>30</v>
      </c>
      <c r="B50" s="115" t="s">
        <v>70</v>
      </c>
      <c r="C50" s="114" t="s">
        <v>69</v>
      </c>
      <c r="D50" s="114" t="s">
        <v>38</v>
      </c>
      <c r="E50" s="25">
        <v>1.2</v>
      </c>
      <c r="F50" s="25">
        <v>3.27</v>
      </c>
      <c r="G50" s="25">
        <f t="shared" si="0"/>
        <v>3.9239999999999999</v>
      </c>
    </row>
    <row r="51" spans="1:7" ht="16.5" customHeight="1" x14ac:dyDescent="0.25">
      <c r="A51" s="114">
        <v>31</v>
      </c>
      <c r="B51" s="115" t="s">
        <v>72</v>
      </c>
      <c r="C51" s="114" t="s">
        <v>71</v>
      </c>
      <c r="D51" s="114" t="s">
        <v>38</v>
      </c>
      <c r="E51" s="25"/>
      <c r="F51" s="25">
        <v>6.81</v>
      </c>
      <c r="G51" s="25">
        <f t="shared" si="0"/>
        <v>0</v>
      </c>
    </row>
    <row r="52" spans="1:7" ht="15.75" x14ac:dyDescent="0.25">
      <c r="A52" s="114">
        <v>32</v>
      </c>
      <c r="B52" s="115" t="s">
        <v>74</v>
      </c>
      <c r="C52" s="114" t="s">
        <v>73</v>
      </c>
      <c r="D52" s="114" t="s">
        <v>75</v>
      </c>
      <c r="E52" s="25"/>
      <c r="F52" s="25">
        <v>33.31</v>
      </c>
      <c r="G52" s="25">
        <f t="shared" si="0"/>
        <v>0</v>
      </c>
    </row>
    <row r="53" spans="1:7" ht="15.75" x14ac:dyDescent="0.25">
      <c r="A53" s="114">
        <v>33</v>
      </c>
      <c r="B53" s="115" t="s">
        <v>77</v>
      </c>
      <c r="C53" s="114" t="s">
        <v>76</v>
      </c>
      <c r="D53" s="114" t="s">
        <v>75</v>
      </c>
      <c r="E53" s="25"/>
      <c r="F53" s="25">
        <v>63.14</v>
      </c>
      <c r="G53" s="25">
        <f t="shared" si="0"/>
        <v>0</v>
      </c>
    </row>
    <row r="54" spans="1:7" ht="15.75" x14ac:dyDescent="0.25">
      <c r="A54" s="114">
        <v>34</v>
      </c>
      <c r="B54" s="115" t="s">
        <v>79</v>
      </c>
      <c r="C54" s="114" t="s">
        <v>78</v>
      </c>
      <c r="D54" s="114" t="s">
        <v>23</v>
      </c>
      <c r="E54" s="25">
        <v>53</v>
      </c>
      <c r="F54" s="25">
        <v>10.14</v>
      </c>
      <c r="G54" s="25">
        <f t="shared" si="0"/>
        <v>537.42000000000007</v>
      </c>
    </row>
    <row r="55" spans="1:7" ht="31.5" x14ac:dyDescent="0.25">
      <c r="A55" s="29">
        <v>35</v>
      </c>
      <c r="B55" s="117" t="s">
        <v>81</v>
      </c>
      <c r="C55" s="29" t="s">
        <v>80</v>
      </c>
      <c r="D55" s="29" t="s">
        <v>23</v>
      </c>
      <c r="E55" s="28"/>
      <c r="F55" s="28">
        <v>72.41</v>
      </c>
      <c r="G55" s="28">
        <f t="shared" si="0"/>
        <v>0</v>
      </c>
    </row>
    <row r="56" spans="1:7" ht="31.5" x14ac:dyDescent="0.25">
      <c r="A56" s="114">
        <v>36</v>
      </c>
      <c r="B56" s="117" t="s">
        <v>85</v>
      </c>
      <c r="C56" s="29">
        <v>36</v>
      </c>
      <c r="D56" s="29" t="s">
        <v>47</v>
      </c>
      <c r="E56" s="28"/>
      <c r="F56" s="28">
        <v>72.41</v>
      </c>
      <c r="G56" s="28">
        <f t="shared" si="0"/>
        <v>0</v>
      </c>
    </row>
    <row r="57" spans="1:7" ht="31.5" x14ac:dyDescent="0.25">
      <c r="A57" s="114">
        <v>37</v>
      </c>
      <c r="B57" s="115" t="s">
        <v>304</v>
      </c>
      <c r="C57" s="114">
        <v>37</v>
      </c>
      <c r="D57" s="114" t="s">
        <v>23</v>
      </c>
      <c r="E57" s="28">
        <v>10</v>
      </c>
      <c r="F57" s="25">
        <v>10.14</v>
      </c>
      <c r="G57" s="25">
        <f t="shared" si="0"/>
        <v>101.4</v>
      </c>
    </row>
    <row r="58" spans="1:7" ht="31.5" x14ac:dyDescent="0.25">
      <c r="A58" s="114">
        <v>38</v>
      </c>
      <c r="B58" s="115" t="s">
        <v>89</v>
      </c>
      <c r="C58" s="114">
        <v>38</v>
      </c>
      <c r="D58" s="114" t="s">
        <v>23</v>
      </c>
      <c r="E58" s="114"/>
      <c r="F58" s="25">
        <v>11.58</v>
      </c>
      <c r="G58" s="25">
        <f t="shared" si="0"/>
        <v>0</v>
      </c>
    </row>
    <row r="59" spans="1:7" ht="15.75" x14ac:dyDescent="0.25">
      <c r="A59" s="32"/>
      <c r="B59" s="10" t="s">
        <v>97</v>
      </c>
      <c r="C59" s="10"/>
      <c r="D59" s="32"/>
      <c r="E59" s="32"/>
      <c r="F59" s="32"/>
      <c r="G59" s="35">
        <f>SUM(G18:G58)</f>
        <v>22132.291519999999</v>
      </c>
    </row>
    <row r="60" spans="1:7" ht="15.75" x14ac:dyDescent="0.25">
      <c r="A60" s="32"/>
      <c r="B60" s="11" t="s">
        <v>98</v>
      </c>
      <c r="C60" s="11"/>
      <c r="D60" s="32"/>
      <c r="E60" s="32"/>
      <c r="F60" s="32"/>
      <c r="G60" s="32"/>
    </row>
    <row r="61" spans="1:7" ht="15.75" x14ac:dyDescent="0.25">
      <c r="A61" s="32"/>
      <c r="B61" s="11" t="s">
        <v>149</v>
      </c>
      <c r="C61" s="11"/>
      <c r="D61" s="32" t="s">
        <v>121</v>
      </c>
      <c r="E61" s="33"/>
      <c r="F61" s="32">
        <v>21.05</v>
      </c>
      <c r="G61" s="32">
        <f>ROUND(E61*F61,2)</f>
        <v>0</v>
      </c>
    </row>
    <row r="62" spans="1:7" ht="15.75" x14ac:dyDescent="0.25">
      <c r="A62" s="32"/>
      <c r="B62" s="11" t="s">
        <v>120</v>
      </c>
      <c r="C62" s="11"/>
      <c r="D62" s="32" t="s">
        <v>121</v>
      </c>
      <c r="E62" s="33">
        <v>94.58</v>
      </c>
      <c r="F62" s="33">
        <v>17.329999999999998</v>
      </c>
      <c r="G62" s="32">
        <f t="shared" ref="G62:G69" si="1">ROUND(E62*F62,2)</f>
        <v>1639.07</v>
      </c>
    </row>
    <row r="63" spans="1:7" ht="15.75" x14ac:dyDescent="0.25">
      <c r="A63" s="32"/>
      <c r="B63" s="11" t="s">
        <v>124</v>
      </c>
      <c r="C63" s="11"/>
      <c r="D63" s="32" t="s">
        <v>121</v>
      </c>
      <c r="E63" s="33">
        <v>126.5</v>
      </c>
      <c r="F63" s="33">
        <v>14.86</v>
      </c>
      <c r="G63" s="32">
        <f t="shared" si="1"/>
        <v>1879.79</v>
      </c>
    </row>
    <row r="64" spans="1:7" ht="15.75" x14ac:dyDescent="0.25">
      <c r="A64" s="32"/>
      <c r="B64" s="11" t="s">
        <v>122</v>
      </c>
      <c r="C64" s="11"/>
      <c r="D64" s="32" t="s">
        <v>121</v>
      </c>
      <c r="E64" s="33"/>
      <c r="F64" s="33">
        <v>19.809999999999999</v>
      </c>
      <c r="G64" s="32">
        <f t="shared" si="1"/>
        <v>0</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3518.86</v>
      </c>
    </row>
    <row r="71" spans="1:12" ht="15.75" x14ac:dyDescent="0.25">
      <c r="A71" s="113"/>
      <c r="B71" s="130" t="s">
        <v>164</v>
      </c>
      <c r="C71" s="130"/>
      <c r="D71" s="130"/>
      <c r="E71" s="130"/>
      <c r="F71" s="130"/>
      <c r="G71" s="130"/>
      <c r="I71" s="47"/>
      <c r="L71" s="47"/>
    </row>
    <row r="72" spans="1:12" ht="47.25" x14ac:dyDescent="0.25">
      <c r="A72" s="114">
        <v>39</v>
      </c>
      <c r="B72" s="115" t="s">
        <v>419</v>
      </c>
      <c r="C72" s="114" t="s">
        <v>4</v>
      </c>
      <c r="D72" s="114" t="s">
        <v>6</v>
      </c>
      <c r="E72" s="25">
        <v>21.6</v>
      </c>
      <c r="F72" s="25">
        <v>22.59</v>
      </c>
      <c r="G72" s="25">
        <f>E72*F72</f>
        <v>487.94400000000002</v>
      </c>
    </row>
    <row r="73" spans="1:12" ht="47.25" x14ac:dyDescent="0.25">
      <c r="A73" s="114">
        <v>40</v>
      </c>
      <c r="B73" s="117" t="s">
        <v>420</v>
      </c>
      <c r="C73" s="114" t="s">
        <v>7</v>
      </c>
      <c r="D73" s="114" t="s">
        <v>6</v>
      </c>
      <c r="E73" s="114">
        <v>23.8</v>
      </c>
      <c r="F73" s="25">
        <v>27.22</v>
      </c>
      <c r="G73" s="25">
        <f t="shared" ref="G73:G113" si="2">E73*F73</f>
        <v>647.83600000000001</v>
      </c>
    </row>
    <row r="74" spans="1:12" ht="15" customHeight="1" x14ac:dyDescent="0.25">
      <c r="A74" s="131">
        <v>41</v>
      </c>
      <c r="B74" s="145" t="s">
        <v>10</v>
      </c>
      <c r="C74" s="131" t="s">
        <v>9</v>
      </c>
      <c r="D74" s="131" t="s">
        <v>6</v>
      </c>
      <c r="E74" s="135"/>
      <c r="F74" s="135">
        <v>17.38</v>
      </c>
      <c r="G74" s="135">
        <f t="shared" si="2"/>
        <v>0</v>
      </c>
    </row>
    <row r="75" spans="1:12" ht="21.75" customHeight="1" x14ac:dyDescent="0.25">
      <c r="A75" s="131"/>
      <c r="B75" s="145"/>
      <c r="C75" s="131"/>
      <c r="D75" s="131"/>
      <c r="E75" s="136"/>
      <c r="F75" s="136"/>
      <c r="G75" s="136"/>
    </row>
    <row r="76" spans="1:12" ht="30.75" customHeight="1" x14ac:dyDescent="0.25">
      <c r="A76" s="114">
        <v>42</v>
      </c>
      <c r="B76" s="117" t="s">
        <v>12</v>
      </c>
      <c r="C76" s="114" t="s">
        <v>11</v>
      </c>
      <c r="D76" s="114" t="s">
        <v>6</v>
      </c>
      <c r="E76" s="114"/>
      <c r="F76" s="25">
        <v>20.85</v>
      </c>
      <c r="G76" s="25">
        <f t="shared" si="2"/>
        <v>0</v>
      </c>
      <c r="L76" s="47"/>
    </row>
    <row r="77" spans="1:12" ht="31.5" x14ac:dyDescent="0.25">
      <c r="A77" s="114">
        <v>43</v>
      </c>
      <c r="B77" s="115" t="s">
        <v>216</v>
      </c>
      <c r="C77" s="114" t="s">
        <v>13</v>
      </c>
      <c r="D77" s="114" t="s">
        <v>6</v>
      </c>
      <c r="E77" s="25"/>
      <c r="F77" s="25">
        <v>18.829999999999998</v>
      </c>
      <c r="G77" s="25">
        <f t="shared" si="2"/>
        <v>0</v>
      </c>
    </row>
    <row r="78" spans="1:12" ht="18.75" x14ac:dyDescent="0.25">
      <c r="A78" s="114">
        <v>44</v>
      </c>
      <c r="B78" s="115" t="s">
        <v>16</v>
      </c>
      <c r="C78" s="114" t="s">
        <v>15</v>
      </c>
      <c r="D78" s="114" t="s">
        <v>6</v>
      </c>
      <c r="E78" s="114"/>
      <c r="F78" s="25">
        <v>22.59</v>
      </c>
      <c r="G78" s="25">
        <f t="shared" si="2"/>
        <v>0</v>
      </c>
    </row>
    <row r="79" spans="1:12" ht="47.25" x14ac:dyDescent="0.25">
      <c r="A79" s="114">
        <v>45</v>
      </c>
      <c r="B79" s="115" t="s">
        <v>18</v>
      </c>
      <c r="C79" s="114" t="s">
        <v>17</v>
      </c>
      <c r="D79" s="114" t="s">
        <v>6</v>
      </c>
      <c r="E79" s="25">
        <v>75</v>
      </c>
      <c r="F79" s="25">
        <v>15.93</v>
      </c>
      <c r="G79" s="25">
        <f t="shared" si="2"/>
        <v>1194.75</v>
      </c>
      <c r="J79" s="47"/>
    </row>
    <row r="80" spans="1:12" ht="47.25" x14ac:dyDescent="0.25">
      <c r="A80" s="114">
        <v>46</v>
      </c>
      <c r="B80" s="115" t="s">
        <v>20</v>
      </c>
      <c r="C80" s="114" t="s">
        <v>19</v>
      </c>
      <c r="D80" s="114" t="s">
        <v>6</v>
      </c>
      <c r="E80" s="25">
        <v>21</v>
      </c>
      <c r="F80" s="25">
        <v>17.670000000000002</v>
      </c>
      <c r="G80" s="25">
        <f t="shared" si="2"/>
        <v>371.07000000000005</v>
      </c>
      <c r="K80" s="47"/>
    </row>
    <row r="81" spans="1:12" ht="15.75" x14ac:dyDescent="0.25">
      <c r="A81" s="114">
        <v>47</v>
      </c>
      <c r="B81" s="117" t="s">
        <v>22</v>
      </c>
      <c r="C81" s="29" t="s">
        <v>21</v>
      </c>
      <c r="D81" s="29" t="s">
        <v>23</v>
      </c>
      <c r="E81" s="28">
        <v>2</v>
      </c>
      <c r="F81" s="28">
        <v>69.5</v>
      </c>
      <c r="G81" s="28">
        <f t="shared" si="2"/>
        <v>139</v>
      </c>
      <c r="H81" s="39"/>
      <c r="I81" s="39"/>
    </row>
    <row r="82" spans="1:12" x14ac:dyDescent="0.25">
      <c r="A82" s="43" t="s">
        <v>183</v>
      </c>
      <c r="B82" s="44" t="s">
        <v>421</v>
      </c>
      <c r="C82" s="43"/>
      <c r="D82" s="43" t="s">
        <v>121</v>
      </c>
      <c r="E82" s="45">
        <v>1</v>
      </c>
      <c r="F82" s="45">
        <v>0</v>
      </c>
      <c r="G82" s="45">
        <f t="shared" si="2"/>
        <v>0</v>
      </c>
    </row>
    <row r="83" spans="1:12" ht="15.75" x14ac:dyDescent="0.25">
      <c r="A83" s="114">
        <v>48</v>
      </c>
      <c r="B83" s="115" t="s">
        <v>25</v>
      </c>
      <c r="C83" s="114" t="s">
        <v>24</v>
      </c>
      <c r="D83" s="114" t="s">
        <v>23</v>
      </c>
      <c r="E83" s="25">
        <v>3</v>
      </c>
      <c r="F83" s="25">
        <v>46.3</v>
      </c>
      <c r="G83" s="25">
        <f t="shared" si="2"/>
        <v>138.89999999999998</v>
      </c>
    </row>
    <row r="84" spans="1:12" ht="15.75" x14ac:dyDescent="0.25">
      <c r="A84" s="114">
        <v>49</v>
      </c>
      <c r="B84" s="115" t="s">
        <v>27</v>
      </c>
      <c r="C84" s="114" t="s">
        <v>26</v>
      </c>
      <c r="D84" s="114" t="s">
        <v>23</v>
      </c>
      <c r="E84" s="25"/>
      <c r="F84" s="25">
        <v>23</v>
      </c>
      <c r="G84" s="25">
        <f t="shared" si="2"/>
        <v>0</v>
      </c>
    </row>
    <row r="85" spans="1:12" ht="18.75" customHeight="1" x14ac:dyDescent="0.25">
      <c r="A85" s="114" t="s">
        <v>197</v>
      </c>
      <c r="B85" s="44" t="s">
        <v>196</v>
      </c>
      <c r="C85" s="43"/>
      <c r="D85" s="43" t="s">
        <v>121</v>
      </c>
      <c r="E85" s="45"/>
      <c r="F85" s="45">
        <v>0</v>
      </c>
      <c r="G85" s="45">
        <f t="shared" si="2"/>
        <v>0</v>
      </c>
    </row>
    <row r="86" spans="1:12" ht="15.75" x14ac:dyDescent="0.25">
      <c r="A86" s="114">
        <v>50</v>
      </c>
      <c r="B86" s="115" t="s">
        <v>29</v>
      </c>
      <c r="C86" s="114" t="s">
        <v>28</v>
      </c>
      <c r="D86" s="114" t="s">
        <v>23</v>
      </c>
      <c r="E86" s="25"/>
      <c r="F86" s="25">
        <v>14.48</v>
      </c>
      <c r="G86" s="25">
        <f t="shared" si="2"/>
        <v>0</v>
      </c>
    </row>
    <row r="87" spans="1:12" ht="47.25" x14ac:dyDescent="0.25">
      <c r="A87" s="114">
        <v>51</v>
      </c>
      <c r="B87" s="115" t="s">
        <v>31</v>
      </c>
      <c r="C87" s="114" t="s">
        <v>30</v>
      </c>
      <c r="D87" s="114" t="s">
        <v>32</v>
      </c>
      <c r="E87" s="25">
        <v>88</v>
      </c>
      <c r="F87" s="25">
        <v>20.25</v>
      </c>
      <c r="G87" s="25">
        <f t="shared" si="2"/>
        <v>1782</v>
      </c>
      <c r="L87" s="47"/>
    </row>
    <row r="88" spans="1:12" ht="31.5" x14ac:dyDescent="0.25">
      <c r="A88" s="118">
        <v>51.1</v>
      </c>
      <c r="B88" s="115" t="s">
        <v>422</v>
      </c>
      <c r="C88" s="114"/>
      <c r="D88" s="114" t="s">
        <v>32</v>
      </c>
      <c r="E88" s="25">
        <v>38</v>
      </c>
      <c r="F88" s="25">
        <v>0</v>
      </c>
      <c r="G88" s="25">
        <f t="shared" si="2"/>
        <v>0</v>
      </c>
      <c r="L88" s="47"/>
    </row>
    <row r="89" spans="1:12" ht="31.5" x14ac:dyDescent="0.25">
      <c r="A89" s="114">
        <v>52</v>
      </c>
      <c r="B89" s="117" t="s">
        <v>34</v>
      </c>
      <c r="C89" s="29" t="s">
        <v>33</v>
      </c>
      <c r="D89" s="29" t="s">
        <v>35</v>
      </c>
      <c r="E89" s="28">
        <v>1</v>
      </c>
      <c r="F89" s="28">
        <v>1320.66</v>
      </c>
      <c r="G89" s="28">
        <f t="shared" si="2"/>
        <v>1320.66</v>
      </c>
    </row>
    <row r="90" spans="1:12" ht="15.75" x14ac:dyDescent="0.25">
      <c r="A90" s="114">
        <v>53</v>
      </c>
      <c r="B90" s="115" t="s">
        <v>37</v>
      </c>
      <c r="C90" s="114" t="s">
        <v>36</v>
      </c>
      <c r="D90" s="114" t="s">
        <v>38</v>
      </c>
      <c r="E90" s="25"/>
      <c r="F90" s="25">
        <v>724</v>
      </c>
      <c r="G90" s="25">
        <f t="shared" si="2"/>
        <v>0</v>
      </c>
    </row>
    <row r="91" spans="1:12" ht="31.5" x14ac:dyDescent="0.25">
      <c r="A91" s="114">
        <v>54</v>
      </c>
      <c r="B91" s="115" t="s">
        <v>40</v>
      </c>
      <c r="C91" s="114" t="s">
        <v>39</v>
      </c>
      <c r="D91" s="114" t="s">
        <v>38</v>
      </c>
      <c r="E91" s="25"/>
      <c r="F91" s="25">
        <v>724</v>
      </c>
      <c r="G91" s="25">
        <f t="shared" si="2"/>
        <v>0</v>
      </c>
    </row>
    <row r="92" spans="1:12" ht="31.5" x14ac:dyDescent="0.25">
      <c r="A92" s="114">
        <v>55</v>
      </c>
      <c r="B92" s="115" t="s">
        <v>343</v>
      </c>
      <c r="C92" s="114" t="s">
        <v>41</v>
      </c>
      <c r="D92" s="114" t="s">
        <v>38</v>
      </c>
      <c r="E92" s="28">
        <v>50.4</v>
      </c>
      <c r="F92" s="25">
        <v>2.9</v>
      </c>
      <c r="G92" s="25">
        <f t="shared" si="2"/>
        <v>146.16</v>
      </c>
    </row>
    <row r="93" spans="1:12" ht="47.25" x14ac:dyDescent="0.25">
      <c r="A93" s="114">
        <v>56</v>
      </c>
      <c r="B93" s="115" t="s">
        <v>344</v>
      </c>
      <c r="C93" s="114" t="s">
        <v>43</v>
      </c>
      <c r="D93" s="114" t="s">
        <v>38</v>
      </c>
      <c r="E93" s="50">
        <v>1580.79</v>
      </c>
      <c r="F93" s="25">
        <v>0.38</v>
      </c>
      <c r="G93" s="25">
        <f t="shared" si="2"/>
        <v>600.7002</v>
      </c>
    </row>
    <row r="94" spans="1:12" ht="47.25" x14ac:dyDescent="0.25">
      <c r="A94" s="29">
        <v>57</v>
      </c>
      <c r="B94" s="117" t="s">
        <v>46</v>
      </c>
      <c r="C94" s="29" t="s">
        <v>45</v>
      </c>
      <c r="D94" s="29" t="s">
        <v>47</v>
      </c>
      <c r="E94" s="29">
        <v>71</v>
      </c>
      <c r="F94" s="28">
        <v>30.7</v>
      </c>
      <c r="G94" s="28">
        <f t="shared" si="2"/>
        <v>2179.6999999999998</v>
      </c>
    </row>
    <row r="95" spans="1:12" ht="47.25" x14ac:dyDescent="0.25">
      <c r="A95" s="114">
        <v>58</v>
      </c>
      <c r="B95" s="115" t="s">
        <v>49</v>
      </c>
      <c r="C95" s="114" t="s">
        <v>48</v>
      </c>
      <c r="D95" s="114" t="s">
        <v>47</v>
      </c>
      <c r="E95" s="114">
        <v>59.3</v>
      </c>
      <c r="F95" s="25">
        <v>27.8</v>
      </c>
      <c r="G95" s="25">
        <f t="shared" si="2"/>
        <v>1648.54</v>
      </c>
    </row>
    <row r="96" spans="1:12" ht="15.75" x14ac:dyDescent="0.25">
      <c r="A96" s="114">
        <v>59</v>
      </c>
      <c r="B96" s="115" t="s">
        <v>51</v>
      </c>
      <c r="C96" s="114" t="s">
        <v>50</v>
      </c>
      <c r="D96" s="114" t="s">
        <v>23</v>
      </c>
      <c r="E96" s="25">
        <v>80</v>
      </c>
      <c r="F96" s="25">
        <v>0.26</v>
      </c>
      <c r="G96" s="25">
        <f t="shared" si="2"/>
        <v>20.8</v>
      </c>
    </row>
    <row r="97" spans="1:7" ht="15.75" x14ac:dyDescent="0.25">
      <c r="A97" s="114">
        <v>60</v>
      </c>
      <c r="B97" s="115" t="s">
        <v>53</v>
      </c>
      <c r="C97" s="114" t="s">
        <v>52</v>
      </c>
      <c r="D97" s="114" t="s">
        <v>23</v>
      </c>
      <c r="E97" s="25"/>
      <c r="F97" s="25">
        <v>4.34</v>
      </c>
      <c r="G97" s="25">
        <f t="shared" si="2"/>
        <v>0</v>
      </c>
    </row>
    <row r="98" spans="1:7" ht="15.75" x14ac:dyDescent="0.25">
      <c r="A98" s="114">
        <v>61</v>
      </c>
      <c r="B98" s="115" t="s">
        <v>55</v>
      </c>
      <c r="C98" s="114" t="s">
        <v>54</v>
      </c>
      <c r="D98" s="114" t="s">
        <v>23</v>
      </c>
      <c r="E98" s="25">
        <v>96</v>
      </c>
      <c r="F98" s="25">
        <v>0.06</v>
      </c>
      <c r="G98" s="25">
        <f t="shared" si="2"/>
        <v>5.76</v>
      </c>
    </row>
    <row r="99" spans="1:7" ht="15.75" x14ac:dyDescent="0.25">
      <c r="A99" s="114">
        <v>62</v>
      </c>
      <c r="B99" s="115" t="s">
        <v>57</v>
      </c>
      <c r="C99" s="114" t="s">
        <v>56</v>
      </c>
      <c r="D99" s="114" t="s">
        <v>23</v>
      </c>
      <c r="E99" s="25"/>
      <c r="F99" s="25">
        <v>27.51</v>
      </c>
      <c r="G99" s="25">
        <f t="shared" si="2"/>
        <v>0</v>
      </c>
    </row>
    <row r="100" spans="1:7" ht="31.5" x14ac:dyDescent="0.25">
      <c r="A100" s="114">
        <v>63</v>
      </c>
      <c r="B100" s="115" t="s">
        <v>59</v>
      </c>
      <c r="C100" s="114" t="s">
        <v>58</v>
      </c>
      <c r="D100" s="114" t="s">
        <v>38</v>
      </c>
      <c r="E100" s="28"/>
      <c r="F100" s="25">
        <v>218.95</v>
      </c>
      <c r="G100" s="25">
        <f t="shared" si="2"/>
        <v>0</v>
      </c>
    </row>
    <row r="101" spans="1:7" ht="31.5" x14ac:dyDescent="0.25">
      <c r="A101" s="114">
        <v>64</v>
      </c>
      <c r="B101" s="115" t="s">
        <v>61</v>
      </c>
      <c r="C101" s="114" t="s">
        <v>60</v>
      </c>
      <c r="D101" s="114" t="s">
        <v>38</v>
      </c>
      <c r="E101" s="28"/>
      <c r="F101" s="25">
        <v>218.95</v>
      </c>
      <c r="G101" s="25">
        <f t="shared" si="2"/>
        <v>0</v>
      </c>
    </row>
    <row r="102" spans="1:7" ht="31.5" x14ac:dyDescent="0.25">
      <c r="A102" s="114">
        <v>65</v>
      </c>
      <c r="B102" s="115" t="s">
        <v>63</v>
      </c>
      <c r="C102" s="114" t="s">
        <v>62</v>
      </c>
      <c r="D102" s="114" t="s">
        <v>38</v>
      </c>
      <c r="E102" s="28"/>
      <c r="F102" s="25">
        <v>9</v>
      </c>
      <c r="G102" s="25">
        <f t="shared" si="2"/>
        <v>0</v>
      </c>
    </row>
    <row r="103" spans="1:7" ht="15.75" x14ac:dyDescent="0.25">
      <c r="A103" s="114">
        <v>66</v>
      </c>
      <c r="B103" s="115" t="s">
        <v>65</v>
      </c>
      <c r="C103" s="114" t="s">
        <v>64</v>
      </c>
      <c r="D103" s="114" t="s">
        <v>38</v>
      </c>
      <c r="E103" s="60">
        <v>8.0000000000000002E-3</v>
      </c>
      <c r="F103" s="25">
        <v>10.43</v>
      </c>
      <c r="G103" s="25">
        <f t="shared" si="2"/>
        <v>8.344E-2</v>
      </c>
    </row>
    <row r="104" spans="1:7" ht="15.75" x14ac:dyDescent="0.25">
      <c r="A104" s="114">
        <v>67</v>
      </c>
      <c r="B104" s="115" t="s">
        <v>68</v>
      </c>
      <c r="C104" s="114" t="s">
        <v>67</v>
      </c>
      <c r="D104" s="114" t="s">
        <v>38</v>
      </c>
      <c r="E104" s="60"/>
      <c r="F104" s="25">
        <v>19.670000000000002</v>
      </c>
      <c r="G104" s="25">
        <f t="shared" si="2"/>
        <v>0</v>
      </c>
    </row>
    <row r="105" spans="1:7" ht="17.25" customHeight="1" x14ac:dyDescent="0.25">
      <c r="A105" s="114">
        <v>68</v>
      </c>
      <c r="B105" s="115" t="s">
        <v>70</v>
      </c>
      <c r="C105" s="114" t="s">
        <v>69</v>
      </c>
      <c r="D105" s="114" t="s">
        <v>38</v>
      </c>
      <c r="E105" s="61">
        <v>0.20680000000000001</v>
      </c>
      <c r="F105" s="25">
        <v>3.27</v>
      </c>
      <c r="G105" s="25">
        <f t="shared" si="2"/>
        <v>0.67623600000000006</v>
      </c>
    </row>
    <row r="106" spans="1:7" ht="19.5" customHeight="1" x14ac:dyDescent="0.25">
      <c r="A106" s="114">
        <v>69</v>
      </c>
      <c r="B106" s="115" t="s">
        <v>72</v>
      </c>
      <c r="C106" s="114" t="s">
        <v>71</v>
      </c>
      <c r="D106" s="114" t="s">
        <v>38</v>
      </c>
      <c r="E106" s="61"/>
      <c r="F106" s="25">
        <v>6.81</v>
      </c>
      <c r="G106" s="25">
        <f t="shared" si="2"/>
        <v>0</v>
      </c>
    </row>
    <row r="107" spans="1:7" ht="15.75" x14ac:dyDescent="0.25">
      <c r="A107" s="114">
        <v>70</v>
      </c>
      <c r="B107" s="115" t="s">
        <v>74</v>
      </c>
      <c r="C107" s="114" t="s">
        <v>73</v>
      </c>
      <c r="D107" s="114" t="s">
        <v>75</v>
      </c>
      <c r="E107" s="114"/>
      <c r="F107" s="25">
        <v>33.31</v>
      </c>
      <c r="G107" s="25">
        <f t="shared" si="2"/>
        <v>0</v>
      </c>
    </row>
    <row r="108" spans="1:7" ht="15.75" x14ac:dyDescent="0.25">
      <c r="A108" s="114">
        <v>71</v>
      </c>
      <c r="B108" s="115" t="s">
        <v>77</v>
      </c>
      <c r="C108" s="114" t="s">
        <v>76</v>
      </c>
      <c r="D108" s="114" t="s">
        <v>75</v>
      </c>
      <c r="E108" s="114"/>
      <c r="F108" s="25">
        <v>63.14</v>
      </c>
      <c r="G108" s="25">
        <f t="shared" si="2"/>
        <v>0</v>
      </c>
    </row>
    <row r="109" spans="1:7" ht="15.75" x14ac:dyDescent="0.25">
      <c r="A109" s="114">
        <v>72</v>
      </c>
      <c r="B109" s="115" t="s">
        <v>79</v>
      </c>
      <c r="C109" s="114" t="s">
        <v>78</v>
      </c>
      <c r="D109" s="114" t="s">
        <v>23</v>
      </c>
      <c r="E109" s="29">
        <v>1</v>
      </c>
      <c r="F109" s="25">
        <v>10.14</v>
      </c>
      <c r="G109" s="25">
        <f t="shared" si="2"/>
        <v>10.14</v>
      </c>
    </row>
    <row r="110" spans="1:7" ht="31.5" x14ac:dyDescent="0.25">
      <c r="A110" s="114">
        <v>73</v>
      </c>
      <c r="B110" s="115" t="s">
        <v>81</v>
      </c>
      <c r="C110" s="114" t="s">
        <v>80</v>
      </c>
      <c r="D110" s="114" t="s">
        <v>23</v>
      </c>
      <c r="E110" s="114"/>
      <c r="F110" s="25">
        <v>72.41</v>
      </c>
      <c r="G110" s="25">
        <f t="shared" si="2"/>
        <v>0</v>
      </c>
    </row>
    <row r="111" spans="1:7" ht="31.5" x14ac:dyDescent="0.25">
      <c r="A111" s="114">
        <v>74</v>
      </c>
      <c r="B111" s="115" t="s">
        <v>167</v>
      </c>
      <c r="C111" s="114">
        <v>36</v>
      </c>
      <c r="D111" s="114" t="s">
        <v>47</v>
      </c>
      <c r="E111" s="25"/>
      <c r="F111" s="25">
        <v>72.41</v>
      </c>
      <c r="G111" s="25">
        <f t="shared" si="2"/>
        <v>0</v>
      </c>
    </row>
    <row r="112" spans="1:7" ht="31.5" x14ac:dyDescent="0.25">
      <c r="A112" s="114">
        <v>75</v>
      </c>
      <c r="B112" s="115" t="s">
        <v>423</v>
      </c>
      <c r="C112" s="114">
        <v>37</v>
      </c>
      <c r="D112" s="114" t="s">
        <v>23</v>
      </c>
      <c r="E112" s="49">
        <v>23</v>
      </c>
      <c r="F112" s="25">
        <v>10.14</v>
      </c>
      <c r="G112" s="25">
        <f t="shared" si="2"/>
        <v>233.22000000000003</v>
      </c>
    </row>
    <row r="113" spans="1:11" ht="31.5" x14ac:dyDescent="0.25">
      <c r="A113" s="114">
        <v>76</v>
      </c>
      <c r="B113" s="115" t="s">
        <v>89</v>
      </c>
      <c r="C113" s="114">
        <v>38</v>
      </c>
      <c r="D113" s="114" t="s">
        <v>23</v>
      </c>
      <c r="E113" s="114"/>
      <c r="F113" s="25">
        <v>11.58</v>
      </c>
      <c r="G113" s="25">
        <f t="shared" si="2"/>
        <v>0</v>
      </c>
    </row>
    <row r="114" spans="1:11" ht="15.75" x14ac:dyDescent="0.25">
      <c r="A114" s="32"/>
      <c r="B114" s="10" t="s">
        <v>97</v>
      </c>
      <c r="C114" s="10"/>
      <c r="D114" s="32"/>
      <c r="E114" s="32"/>
      <c r="F114" s="32"/>
      <c r="G114" s="35">
        <f>SUM(G72:G113)</f>
        <v>10927.939875999999</v>
      </c>
      <c r="K114" s="47"/>
    </row>
    <row r="115" spans="1:11" ht="15.75" x14ac:dyDescent="0.25">
      <c r="A115" s="32"/>
      <c r="B115" s="11" t="s">
        <v>98</v>
      </c>
      <c r="C115" s="11"/>
      <c r="D115" s="32"/>
      <c r="E115" s="32"/>
      <c r="F115" s="32"/>
      <c r="G115" s="33"/>
    </row>
    <row r="116" spans="1:11" ht="15.75" x14ac:dyDescent="0.25">
      <c r="A116" s="32"/>
      <c r="B116" s="11" t="s">
        <v>149</v>
      </c>
      <c r="C116" s="11"/>
      <c r="D116" s="32" t="s">
        <v>121</v>
      </c>
      <c r="E116" s="33">
        <v>0.7</v>
      </c>
      <c r="F116" s="32">
        <v>21.05</v>
      </c>
      <c r="G116" s="33">
        <f>ROUND((E116*F116),2)</f>
        <v>14.74</v>
      </c>
    </row>
    <row r="117" spans="1:11" ht="15.75" x14ac:dyDescent="0.25">
      <c r="A117" s="32"/>
      <c r="B117" s="11" t="s">
        <v>120</v>
      </c>
      <c r="C117" s="11"/>
      <c r="D117" s="32" t="s">
        <v>121</v>
      </c>
      <c r="E117" s="33">
        <v>19</v>
      </c>
      <c r="F117" s="33">
        <v>17.329999999999998</v>
      </c>
      <c r="G117" s="33">
        <f t="shared" ref="G117:G123" si="3">ROUND((E117*F117),2)</f>
        <v>329.27</v>
      </c>
    </row>
    <row r="118" spans="1:11" ht="15.75" x14ac:dyDescent="0.25">
      <c r="A118" s="32"/>
      <c r="B118" s="11" t="s">
        <v>124</v>
      </c>
      <c r="C118" s="11"/>
      <c r="D118" s="32" t="s">
        <v>121</v>
      </c>
      <c r="E118" s="33">
        <v>3.7</v>
      </c>
      <c r="F118" s="33">
        <v>14.86</v>
      </c>
      <c r="G118" s="33">
        <f t="shared" si="3"/>
        <v>54.98</v>
      </c>
    </row>
    <row r="119" spans="1:11" ht="15.75" x14ac:dyDescent="0.25">
      <c r="A119" s="32"/>
      <c r="B119" s="11" t="s">
        <v>122</v>
      </c>
      <c r="C119" s="11"/>
      <c r="D119" s="32" t="s">
        <v>121</v>
      </c>
      <c r="E119" s="33"/>
      <c r="F119" s="33">
        <v>19.809999999999999</v>
      </c>
      <c r="G119" s="33">
        <f t="shared" si="3"/>
        <v>0</v>
      </c>
      <c r="J119" s="47"/>
    </row>
    <row r="120" spans="1:11" ht="15.75" x14ac:dyDescent="0.25">
      <c r="A120" s="32"/>
      <c r="B120" s="11" t="s">
        <v>123</v>
      </c>
      <c r="C120" s="11"/>
      <c r="D120" s="32" t="s">
        <v>121</v>
      </c>
      <c r="E120" s="33"/>
      <c r="F120" s="33">
        <v>31.28</v>
      </c>
      <c r="G120" s="33">
        <f t="shared" si="3"/>
        <v>0</v>
      </c>
    </row>
    <row r="121" spans="1:11" ht="15.75" x14ac:dyDescent="0.25">
      <c r="A121" s="32"/>
      <c r="B121" s="11" t="s">
        <v>150</v>
      </c>
      <c r="C121" s="11"/>
      <c r="D121" s="32" t="s">
        <v>121</v>
      </c>
      <c r="E121" s="33"/>
      <c r="F121" s="33">
        <v>37.79</v>
      </c>
      <c r="G121" s="33">
        <f t="shared" si="3"/>
        <v>0</v>
      </c>
      <c r="J121" s="47"/>
    </row>
    <row r="122" spans="1:11" ht="15.75" x14ac:dyDescent="0.25">
      <c r="A122" s="32"/>
      <c r="B122" s="11" t="s">
        <v>321</v>
      </c>
      <c r="C122" s="11"/>
      <c r="D122" s="32" t="s">
        <v>121</v>
      </c>
      <c r="E122" s="33"/>
      <c r="F122" s="33">
        <v>41.71</v>
      </c>
      <c r="G122" s="33">
        <f t="shared" si="3"/>
        <v>0</v>
      </c>
      <c r="J122" s="47"/>
      <c r="K122" s="52"/>
    </row>
    <row r="123" spans="1:11" ht="15.75" x14ac:dyDescent="0.25">
      <c r="A123" s="32"/>
      <c r="B123" s="11" t="s">
        <v>262</v>
      </c>
      <c r="C123" s="11"/>
      <c r="D123" s="32" t="s">
        <v>121</v>
      </c>
      <c r="E123" s="33"/>
      <c r="F123" s="33">
        <v>19.809999999999999</v>
      </c>
      <c r="G123" s="33">
        <f t="shared" si="3"/>
        <v>0</v>
      </c>
    </row>
    <row r="124" spans="1:11" x14ac:dyDescent="0.25">
      <c r="A124" s="32"/>
      <c r="B124" s="36" t="s">
        <v>99</v>
      </c>
      <c r="C124" s="36"/>
      <c r="D124" s="32"/>
      <c r="E124" s="32"/>
      <c r="F124" s="32"/>
      <c r="G124" s="35">
        <f>ROUND(SUM(G116:G123),2)</f>
        <v>398.99</v>
      </c>
    </row>
    <row r="125" spans="1:11" ht="15.75" x14ac:dyDescent="0.25">
      <c r="A125" s="112"/>
      <c r="B125" s="130" t="s">
        <v>165</v>
      </c>
      <c r="C125" s="130"/>
      <c r="D125" s="130"/>
      <c r="E125" s="130"/>
      <c r="F125" s="130"/>
      <c r="G125" s="130"/>
      <c r="J125" s="47"/>
    </row>
    <row r="126" spans="1:11" ht="31.5" x14ac:dyDescent="0.25">
      <c r="A126" s="114">
        <v>77</v>
      </c>
      <c r="B126" s="115" t="s">
        <v>424</v>
      </c>
      <c r="C126" s="114" t="s">
        <v>4</v>
      </c>
      <c r="D126" s="114" t="s">
        <v>6</v>
      </c>
      <c r="E126" s="28">
        <v>33</v>
      </c>
      <c r="F126" s="25">
        <v>22.59</v>
      </c>
      <c r="G126" s="25">
        <f>E126*F126</f>
        <v>745.47</v>
      </c>
    </row>
    <row r="127" spans="1:11" ht="31.5" x14ac:dyDescent="0.25">
      <c r="A127" s="114">
        <v>78</v>
      </c>
      <c r="B127" s="115" t="s">
        <v>425</v>
      </c>
      <c r="C127" s="114" t="s">
        <v>7</v>
      </c>
      <c r="D127" s="114" t="s">
        <v>6</v>
      </c>
      <c r="E127" s="28">
        <v>5</v>
      </c>
      <c r="F127" s="25">
        <v>27.22</v>
      </c>
      <c r="G127" s="25">
        <f t="shared" ref="G127:G128" si="4">E127*F127</f>
        <v>136.1</v>
      </c>
    </row>
    <row r="128" spans="1:11" ht="15" customHeight="1" x14ac:dyDescent="0.25">
      <c r="A128" s="131">
        <v>79</v>
      </c>
      <c r="B128" s="132" t="s">
        <v>10</v>
      </c>
      <c r="C128" s="131" t="s">
        <v>9</v>
      </c>
      <c r="D128" s="131" t="s">
        <v>6</v>
      </c>
      <c r="E128" s="146"/>
      <c r="F128" s="135">
        <v>17.38</v>
      </c>
      <c r="G128" s="135">
        <f t="shared" si="4"/>
        <v>0</v>
      </c>
    </row>
    <row r="129" spans="1:12" ht="19.5" customHeight="1" x14ac:dyDescent="0.25">
      <c r="A129" s="131"/>
      <c r="B129" s="132"/>
      <c r="C129" s="131"/>
      <c r="D129" s="131"/>
      <c r="E129" s="147"/>
      <c r="F129" s="136"/>
      <c r="G129" s="136"/>
    </row>
    <row r="130" spans="1:12" ht="33" customHeight="1" x14ac:dyDescent="0.25">
      <c r="A130" s="114">
        <v>80</v>
      </c>
      <c r="B130" s="115" t="s">
        <v>12</v>
      </c>
      <c r="C130" s="114" t="s">
        <v>11</v>
      </c>
      <c r="D130" s="114" t="s">
        <v>6</v>
      </c>
      <c r="E130" s="28"/>
      <c r="F130" s="25">
        <v>20.85</v>
      </c>
      <c r="G130" s="25">
        <f t="shared" ref="G130:G167" si="5">E130*F130</f>
        <v>0</v>
      </c>
    </row>
    <row r="131" spans="1:12" ht="31.5" x14ac:dyDescent="0.25">
      <c r="A131" s="114">
        <v>81</v>
      </c>
      <c r="B131" s="115" t="s">
        <v>14</v>
      </c>
      <c r="C131" s="114" t="s">
        <v>13</v>
      </c>
      <c r="D131" s="114" t="s">
        <v>6</v>
      </c>
      <c r="E131" s="28"/>
      <c r="F131" s="25">
        <v>18.829999999999998</v>
      </c>
      <c r="G131" s="25">
        <f t="shared" si="5"/>
        <v>0</v>
      </c>
    </row>
    <row r="132" spans="1:12" ht="18.75" x14ac:dyDescent="0.25">
      <c r="A132" s="114">
        <v>82</v>
      </c>
      <c r="B132" s="115" t="s">
        <v>16</v>
      </c>
      <c r="C132" s="114" t="s">
        <v>15</v>
      </c>
      <c r="D132" s="114" t="s">
        <v>6</v>
      </c>
      <c r="E132" s="28"/>
      <c r="F132" s="25">
        <v>22.59</v>
      </c>
      <c r="G132" s="25">
        <f t="shared" si="5"/>
        <v>0</v>
      </c>
    </row>
    <row r="133" spans="1:12" ht="63" x14ac:dyDescent="0.25">
      <c r="A133" s="114">
        <v>83</v>
      </c>
      <c r="B133" s="117" t="s">
        <v>426</v>
      </c>
      <c r="C133" s="114" t="s">
        <v>17</v>
      </c>
      <c r="D133" s="114" t="s">
        <v>6</v>
      </c>
      <c r="E133" s="28">
        <v>10</v>
      </c>
      <c r="F133" s="25">
        <v>15.93</v>
      </c>
      <c r="G133" s="25">
        <f t="shared" si="5"/>
        <v>159.30000000000001</v>
      </c>
      <c r="K133" s="47"/>
    </row>
    <row r="134" spans="1:12" ht="47.25" x14ac:dyDescent="0.25">
      <c r="A134" s="114">
        <v>84</v>
      </c>
      <c r="B134" s="115" t="s">
        <v>20</v>
      </c>
      <c r="C134" s="114" t="s">
        <v>19</v>
      </c>
      <c r="D134" s="114" t="s">
        <v>6</v>
      </c>
      <c r="E134" s="28"/>
      <c r="F134" s="25">
        <v>17.670000000000002</v>
      </c>
      <c r="G134" s="25">
        <f t="shared" si="5"/>
        <v>0</v>
      </c>
    </row>
    <row r="135" spans="1:12" ht="47.25" x14ac:dyDescent="0.25">
      <c r="A135" s="114" t="s">
        <v>332</v>
      </c>
      <c r="B135" s="115" t="s">
        <v>20</v>
      </c>
      <c r="C135" s="114" t="s">
        <v>19</v>
      </c>
      <c r="D135" s="114" t="s">
        <v>6</v>
      </c>
      <c r="E135" s="28"/>
      <c r="F135" s="25">
        <v>0</v>
      </c>
      <c r="G135" s="25">
        <f t="shared" si="5"/>
        <v>0</v>
      </c>
    </row>
    <row r="136" spans="1:12" ht="15.75" x14ac:dyDescent="0.25">
      <c r="A136" s="114">
        <v>85</v>
      </c>
      <c r="B136" s="115" t="s">
        <v>22</v>
      </c>
      <c r="C136" s="114" t="s">
        <v>21</v>
      </c>
      <c r="D136" s="114" t="s">
        <v>23</v>
      </c>
      <c r="E136" s="28">
        <v>4</v>
      </c>
      <c r="F136" s="25">
        <v>69.5</v>
      </c>
      <c r="G136" s="25">
        <f t="shared" si="5"/>
        <v>278</v>
      </c>
    </row>
    <row r="137" spans="1:12" x14ac:dyDescent="0.25">
      <c r="A137" s="42" t="s">
        <v>184</v>
      </c>
      <c r="B137" s="44" t="s">
        <v>427</v>
      </c>
      <c r="C137" s="42"/>
      <c r="D137" s="42" t="s">
        <v>121</v>
      </c>
      <c r="E137" s="45">
        <v>2</v>
      </c>
      <c r="F137" s="46">
        <v>0</v>
      </c>
      <c r="G137" s="46">
        <f t="shared" si="5"/>
        <v>0</v>
      </c>
    </row>
    <row r="138" spans="1:12" ht="15.75" x14ac:dyDescent="0.25">
      <c r="A138" s="114">
        <v>86</v>
      </c>
      <c r="B138" s="117" t="s">
        <v>144</v>
      </c>
      <c r="C138" s="114" t="s">
        <v>24</v>
      </c>
      <c r="D138" s="114" t="s">
        <v>23</v>
      </c>
      <c r="E138" s="28">
        <v>1</v>
      </c>
      <c r="F138" s="25">
        <v>46.3</v>
      </c>
      <c r="G138" s="25">
        <f t="shared" si="5"/>
        <v>46.3</v>
      </c>
    </row>
    <row r="139" spans="1:12" ht="15.75" x14ac:dyDescent="0.25">
      <c r="A139" s="114">
        <v>87</v>
      </c>
      <c r="B139" s="115" t="s">
        <v>27</v>
      </c>
      <c r="C139" s="114" t="s">
        <v>26</v>
      </c>
      <c r="D139" s="114" t="s">
        <v>23</v>
      </c>
      <c r="E139" s="28"/>
      <c r="F139" s="25">
        <v>23</v>
      </c>
      <c r="G139" s="25">
        <f t="shared" si="5"/>
        <v>0</v>
      </c>
    </row>
    <row r="140" spans="1:12" x14ac:dyDescent="0.25">
      <c r="A140" s="42" t="s">
        <v>185</v>
      </c>
      <c r="B140" s="41" t="s">
        <v>196</v>
      </c>
      <c r="C140" s="42"/>
      <c r="D140" s="42" t="s">
        <v>121</v>
      </c>
      <c r="E140" s="45"/>
      <c r="F140" s="46">
        <v>0</v>
      </c>
      <c r="G140" s="46">
        <f t="shared" si="5"/>
        <v>0</v>
      </c>
      <c r="L140" s="47"/>
    </row>
    <row r="141" spans="1:12" ht="15.75" x14ac:dyDescent="0.25">
      <c r="A141" s="114">
        <v>88</v>
      </c>
      <c r="B141" s="115" t="s">
        <v>29</v>
      </c>
      <c r="C141" s="114" t="s">
        <v>28</v>
      </c>
      <c r="D141" s="114" t="s">
        <v>23</v>
      </c>
      <c r="E141" s="28"/>
      <c r="F141" s="25">
        <v>14.48</v>
      </c>
      <c r="G141" s="25">
        <f t="shared" si="5"/>
        <v>0</v>
      </c>
    </row>
    <row r="142" spans="1:12" ht="47.25" x14ac:dyDescent="0.25">
      <c r="A142" s="114">
        <v>89</v>
      </c>
      <c r="B142" s="115" t="s">
        <v>31</v>
      </c>
      <c r="C142" s="114" t="s">
        <v>30</v>
      </c>
      <c r="D142" s="114" t="s">
        <v>32</v>
      </c>
      <c r="E142" s="25">
        <v>10</v>
      </c>
      <c r="F142" s="25">
        <v>20.25</v>
      </c>
      <c r="G142" s="25">
        <f t="shared" si="5"/>
        <v>202.5</v>
      </c>
    </row>
    <row r="143" spans="1:12" ht="31.5" x14ac:dyDescent="0.25">
      <c r="A143" s="114">
        <v>90</v>
      </c>
      <c r="B143" s="115" t="s">
        <v>34</v>
      </c>
      <c r="C143" s="114" t="s">
        <v>33</v>
      </c>
      <c r="D143" s="114" t="s">
        <v>35</v>
      </c>
      <c r="E143" s="25"/>
      <c r="F143" s="25">
        <v>1320.66</v>
      </c>
      <c r="G143" s="25">
        <f t="shared" si="5"/>
        <v>0</v>
      </c>
    </row>
    <row r="144" spans="1:12" ht="15.75" x14ac:dyDescent="0.25">
      <c r="A144" s="114">
        <v>91</v>
      </c>
      <c r="B144" s="115" t="s">
        <v>37</v>
      </c>
      <c r="C144" s="114" t="s">
        <v>36</v>
      </c>
      <c r="D144" s="114" t="s">
        <v>38</v>
      </c>
      <c r="E144" s="25">
        <v>0.2</v>
      </c>
      <c r="F144" s="25">
        <v>724</v>
      </c>
      <c r="G144" s="25">
        <f t="shared" si="5"/>
        <v>144.80000000000001</v>
      </c>
    </row>
    <row r="145" spans="1:7" ht="31.5" x14ac:dyDescent="0.25">
      <c r="A145" s="114">
        <v>92</v>
      </c>
      <c r="B145" s="115" t="s">
        <v>40</v>
      </c>
      <c r="C145" s="114" t="s">
        <v>39</v>
      </c>
      <c r="D145" s="114" t="s">
        <v>38</v>
      </c>
      <c r="E145" s="25"/>
      <c r="F145" s="25">
        <v>724</v>
      </c>
      <c r="G145" s="25">
        <f t="shared" si="5"/>
        <v>0</v>
      </c>
    </row>
    <row r="146" spans="1:7" ht="31.5" x14ac:dyDescent="0.25">
      <c r="A146" s="114">
        <v>93</v>
      </c>
      <c r="B146" s="115" t="s">
        <v>345</v>
      </c>
      <c r="C146" s="114" t="s">
        <v>41</v>
      </c>
      <c r="D146" s="114" t="s">
        <v>38</v>
      </c>
      <c r="E146" s="28">
        <v>48</v>
      </c>
      <c r="F146" s="25">
        <v>2.9</v>
      </c>
      <c r="G146" s="25">
        <f t="shared" si="5"/>
        <v>139.19999999999999</v>
      </c>
    </row>
    <row r="147" spans="1:7" ht="47.25" x14ac:dyDescent="0.25">
      <c r="A147" s="114">
        <v>94</v>
      </c>
      <c r="B147" s="115" t="s">
        <v>346</v>
      </c>
      <c r="C147" s="114" t="s">
        <v>43</v>
      </c>
      <c r="D147" s="114" t="s">
        <v>38</v>
      </c>
      <c r="E147" s="28">
        <v>1568.17</v>
      </c>
      <c r="F147" s="25">
        <v>0.38</v>
      </c>
      <c r="G147" s="25">
        <f t="shared" si="5"/>
        <v>595.90460000000007</v>
      </c>
    </row>
    <row r="148" spans="1:7" ht="47.25" x14ac:dyDescent="0.25">
      <c r="A148" s="114">
        <v>95</v>
      </c>
      <c r="B148" s="115" t="s">
        <v>46</v>
      </c>
      <c r="C148" s="114" t="s">
        <v>45</v>
      </c>
      <c r="D148" s="114" t="s">
        <v>47</v>
      </c>
      <c r="E148" s="28">
        <v>29</v>
      </c>
      <c r="F148" s="25">
        <v>30.7</v>
      </c>
      <c r="G148" s="25">
        <f t="shared" si="5"/>
        <v>890.3</v>
      </c>
    </row>
    <row r="149" spans="1:7" ht="47.25" x14ac:dyDescent="0.25">
      <c r="A149" s="114">
        <v>96</v>
      </c>
      <c r="B149" s="115" t="s">
        <v>49</v>
      </c>
      <c r="C149" s="114" t="s">
        <v>48</v>
      </c>
      <c r="D149" s="114" t="s">
        <v>47</v>
      </c>
      <c r="E149" s="28"/>
      <c r="F149" s="25">
        <v>27.8</v>
      </c>
      <c r="G149" s="25">
        <f t="shared" si="5"/>
        <v>0</v>
      </c>
    </row>
    <row r="150" spans="1:7" ht="15.75" x14ac:dyDescent="0.25">
      <c r="A150" s="114">
        <v>97</v>
      </c>
      <c r="B150" s="115" t="s">
        <v>51</v>
      </c>
      <c r="C150" s="114" t="s">
        <v>50</v>
      </c>
      <c r="D150" s="114" t="s">
        <v>23</v>
      </c>
      <c r="E150" s="25">
        <v>72</v>
      </c>
      <c r="F150" s="25">
        <v>0.26</v>
      </c>
      <c r="G150" s="25">
        <f t="shared" si="5"/>
        <v>18.72</v>
      </c>
    </row>
    <row r="151" spans="1:7" ht="15.75" x14ac:dyDescent="0.25">
      <c r="A151" s="114">
        <v>98</v>
      </c>
      <c r="B151" s="115" t="s">
        <v>53</v>
      </c>
      <c r="C151" s="114" t="s">
        <v>52</v>
      </c>
      <c r="D151" s="114" t="s">
        <v>23</v>
      </c>
      <c r="E151" s="28"/>
      <c r="F151" s="25">
        <v>4.34</v>
      </c>
      <c r="G151" s="25">
        <f t="shared" si="5"/>
        <v>0</v>
      </c>
    </row>
    <row r="152" spans="1:7" ht="15.75" x14ac:dyDescent="0.25">
      <c r="A152" s="114">
        <v>99</v>
      </c>
      <c r="B152" s="115" t="s">
        <v>55</v>
      </c>
      <c r="C152" s="114" t="s">
        <v>54</v>
      </c>
      <c r="D152" s="114" t="s">
        <v>23</v>
      </c>
      <c r="E152" s="28">
        <v>56</v>
      </c>
      <c r="F152" s="25">
        <v>0.06</v>
      </c>
      <c r="G152" s="25">
        <f t="shared" si="5"/>
        <v>3.36</v>
      </c>
    </row>
    <row r="153" spans="1:7" ht="15.75" x14ac:dyDescent="0.25">
      <c r="A153" s="114">
        <v>100</v>
      </c>
      <c r="B153" s="115" t="s">
        <v>57</v>
      </c>
      <c r="C153" s="114" t="s">
        <v>56</v>
      </c>
      <c r="D153" s="114" t="s">
        <v>23</v>
      </c>
      <c r="E153" s="28"/>
      <c r="F153" s="25">
        <v>27.51</v>
      </c>
      <c r="G153" s="25">
        <f t="shared" si="5"/>
        <v>0</v>
      </c>
    </row>
    <row r="154" spans="1:7" ht="31.5" x14ac:dyDescent="0.25">
      <c r="A154" s="114">
        <v>101</v>
      </c>
      <c r="B154" s="115" t="s">
        <v>59</v>
      </c>
      <c r="C154" s="114" t="s">
        <v>58</v>
      </c>
      <c r="D154" s="114" t="s">
        <v>38</v>
      </c>
      <c r="E154" s="28"/>
      <c r="F154" s="25">
        <v>218.95</v>
      </c>
      <c r="G154" s="25">
        <f t="shared" si="5"/>
        <v>0</v>
      </c>
    </row>
    <row r="155" spans="1:7" ht="31.5" x14ac:dyDescent="0.25">
      <c r="A155" s="114">
        <v>102</v>
      </c>
      <c r="B155" s="115" t="s">
        <v>61</v>
      </c>
      <c r="C155" s="114" t="s">
        <v>60</v>
      </c>
      <c r="D155" s="114" t="s">
        <v>38</v>
      </c>
      <c r="E155" s="28"/>
      <c r="F155" s="25">
        <v>218.95</v>
      </c>
      <c r="G155" s="25">
        <f t="shared" si="5"/>
        <v>0</v>
      </c>
    </row>
    <row r="156" spans="1:7" ht="31.5" x14ac:dyDescent="0.25">
      <c r="A156" s="114">
        <v>103</v>
      </c>
      <c r="B156" s="115" t="s">
        <v>63</v>
      </c>
      <c r="C156" s="114" t="s">
        <v>62</v>
      </c>
      <c r="D156" s="114" t="s">
        <v>38</v>
      </c>
      <c r="E156" s="28"/>
      <c r="F156" s="25">
        <v>9</v>
      </c>
      <c r="G156" s="25">
        <f t="shared" si="5"/>
        <v>0</v>
      </c>
    </row>
    <row r="157" spans="1:7" ht="15.75" x14ac:dyDescent="0.25">
      <c r="A157" s="114">
        <v>104</v>
      </c>
      <c r="B157" s="115" t="s">
        <v>65</v>
      </c>
      <c r="C157" s="114" t="s">
        <v>64</v>
      </c>
      <c r="D157" s="114" t="s">
        <v>38</v>
      </c>
      <c r="E157" s="119">
        <v>0.23200000000000001</v>
      </c>
      <c r="F157" s="25">
        <v>10.43</v>
      </c>
      <c r="G157" s="25">
        <f>E158*F157</f>
        <v>0</v>
      </c>
    </row>
    <row r="158" spans="1:7" ht="15.75" x14ac:dyDescent="0.25">
      <c r="A158" s="114">
        <v>105</v>
      </c>
      <c r="B158" s="115" t="s">
        <v>68</v>
      </c>
      <c r="C158" s="114" t="s">
        <v>67</v>
      </c>
      <c r="D158" s="114" t="s">
        <v>38</v>
      </c>
      <c r="E158" s="61"/>
      <c r="F158" s="25">
        <v>19.670000000000002</v>
      </c>
      <c r="G158" s="25">
        <f>E158*F158</f>
        <v>0</v>
      </c>
    </row>
    <row r="159" spans="1:7" ht="16.5" customHeight="1" x14ac:dyDescent="0.25">
      <c r="A159" s="114">
        <v>106</v>
      </c>
      <c r="B159" s="115" t="s">
        <v>70</v>
      </c>
      <c r="C159" s="114" t="s">
        <v>69</v>
      </c>
      <c r="D159" s="114" t="s">
        <v>38</v>
      </c>
      <c r="E159" s="61">
        <v>4.7399999999999998E-2</v>
      </c>
      <c r="F159" s="25">
        <v>3.27</v>
      </c>
      <c r="G159" s="25">
        <f t="shared" si="5"/>
        <v>0.154998</v>
      </c>
    </row>
    <row r="160" spans="1:7" ht="18.75" customHeight="1" x14ac:dyDescent="0.25">
      <c r="A160" s="114">
        <v>107</v>
      </c>
      <c r="B160" s="115" t="s">
        <v>72</v>
      </c>
      <c r="C160" s="114" t="s">
        <v>71</v>
      </c>
      <c r="D160" s="114" t="s">
        <v>38</v>
      </c>
      <c r="E160" s="61"/>
      <c r="F160" s="25">
        <v>6.81</v>
      </c>
      <c r="G160" s="25">
        <f t="shared" si="5"/>
        <v>0</v>
      </c>
    </row>
    <row r="161" spans="1:9" ht="15.75" x14ac:dyDescent="0.25">
      <c r="A161" s="114">
        <v>108</v>
      </c>
      <c r="B161" s="115" t="s">
        <v>74</v>
      </c>
      <c r="C161" s="114" t="s">
        <v>73</v>
      </c>
      <c r="D161" s="114" t="s">
        <v>75</v>
      </c>
      <c r="E161" s="28"/>
      <c r="F161" s="25">
        <v>33.31</v>
      </c>
      <c r="G161" s="25">
        <f t="shared" si="5"/>
        <v>0</v>
      </c>
    </row>
    <row r="162" spans="1:9" ht="15.75" x14ac:dyDescent="0.25">
      <c r="A162" s="114">
        <v>109</v>
      </c>
      <c r="B162" s="115" t="s">
        <v>77</v>
      </c>
      <c r="C162" s="114" t="s">
        <v>76</v>
      </c>
      <c r="D162" s="114" t="s">
        <v>75</v>
      </c>
      <c r="E162" s="28"/>
      <c r="F162" s="25">
        <v>63.14</v>
      </c>
      <c r="G162" s="25">
        <f t="shared" si="5"/>
        <v>0</v>
      </c>
    </row>
    <row r="163" spans="1:9" ht="15.75" x14ac:dyDescent="0.25">
      <c r="A163" s="114">
        <v>110</v>
      </c>
      <c r="B163" s="115" t="s">
        <v>79</v>
      </c>
      <c r="C163" s="114" t="s">
        <v>78</v>
      </c>
      <c r="D163" s="114" t="s">
        <v>23</v>
      </c>
      <c r="E163" s="28">
        <v>1</v>
      </c>
      <c r="F163" s="25">
        <v>10.14</v>
      </c>
      <c r="G163" s="25">
        <f t="shared" si="5"/>
        <v>10.14</v>
      </c>
    </row>
    <row r="164" spans="1:9" ht="31.5" x14ac:dyDescent="0.25">
      <c r="A164" s="114">
        <v>111</v>
      </c>
      <c r="B164" s="117" t="s">
        <v>81</v>
      </c>
      <c r="C164" s="114" t="s">
        <v>80</v>
      </c>
      <c r="D164" s="114" t="s">
        <v>23</v>
      </c>
      <c r="E164" s="25"/>
      <c r="F164" s="25">
        <v>72.41</v>
      </c>
      <c r="G164" s="25">
        <f t="shared" si="5"/>
        <v>0</v>
      </c>
    </row>
    <row r="165" spans="1:9" ht="31.5" x14ac:dyDescent="0.25">
      <c r="A165" s="114">
        <v>112</v>
      </c>
      <c r="B165" s="115" t="s">
        <v>85</v>
      </c>
      <c r="C165" s="114">
        <v>36</v>
      </c>
      <c r="D165" s="114" t="s">
        <v>47</v>
      </c>
      <c r="E165" s="25"/>
      <c r="F165" s="25">
        <v>72.41</v>
      </c>
      <c r="G165" s="25">
        <f t="shared" si="5"/>
        <v>0</v>
      </c>
    </row>
    <row r="166" spans="1:9" ht="15.75" x14ac:dyDescent="0.25">
      <c r="A166" s="114">
        <v>113</v>
      </c>
      <c r="B166" s="117" t="s">
        <v>87</v>
      </c>
      <c r="C166" s="114">
        <v>37</v>
      </c>
      <c r="D166" s="114" t="s">
        <v>23</v>
      </c>
      <c r="E166" s="48"/>
      <c r="F166" s="25">
        <v>10.14</v>
      </c>
      <c r="G166" s="25">
        <f t="shared" si="5"/>
        <v>0</v>
      </c>
    </row>
    <row r="167" spans="1:9" ht="31.5" x14ac:dyDescent="0.25">
      <c r="A167" s="114">
        <v>114</v>
      </c>
      <c r="B167" s="115" t="s">
        <v>89</v>
      </c>
      <c r="C167" s="114">
        <v>38</v>
      </c>
      <c r="D167" s="114" t="s">
        <v>23</v>
      </c>
      <c r="E167" s="25"/>
      <c r="F167" s="25">
        <v>11.58</v>
      </c>
      <c r="G167" s="25">
        <f t="shared" si="5"/>
        <v>0</v>
      </c>
    </row>
    <row r="168" spans="1:9" ht="15.75" x14ac:dyDescent="0.25">
      <c r="A168" s="3"/>
      <c r="B168" s="10" t="s">
        <v>97</v>
      </c>
      <c r="C168" s="10"/>
      <c r="D168" s="32"/>
      <c r="E168" s="32"/>
      <c r="F168" s="32"/>
      <c r="G168" s="35">
        <f>SUM(G126:G167)</f>
        <v>3370.2495979999999</v>
      </c>
      <c r="I168" s="47"/>
    </row>
    <row r="169" spans="1:9" ht="15.75" x14ac:dyDescent="0.25">
      <c r="A169" s="3"/>
      <c r="B169" s="11" t="s">
        <v>98</v>
      </c>
      <c r="C169" s="11"/>
      <c r="D169" s="32"/>
      <c r="E169" s="32"/>
      <c r="F169" s="32"/>
      <c r="G169" s="32"/>
    </row>
    <row r="170" spans="1:9" ht="15.75" x14ac:dyDescent="0.25">
      <c r="A170" s="3"/>
      <c r="B170" s="11" t="s">
        <v>149</v>
      </c>
      <c r="C170" s="11"/>
      <c r="D170" s="32" t="s">
        <v>121</v>
      </c>
      <c r="E170" s="32"/>
      <c r="F170" s="32">
        <v>21.05</v>
      </c>
      <c r="G170" s="33">
        <f>ROUND(E170*F170,2)</f>
        <v>0</v>
      </c>
    </row>
    <row r="171" spans="1:9" ht="15.75" x14ac:dyDescent="0.25">
      <c r="A171" s="3"/>
      <c r="B171" s="11" t="s">
        <v>120</v>
      </c>
      <c r="C171" s="11"/>
      <c r="D171" s="32" t="s">
        <v>121</v>
      </c>
      <c r="E171" s="32">
        <v>37</v>
      </c>
      <c r="F171" s="33">
        <v>17.329999999999998</v>
      </c>
      <c r="G171" s="33">
        <f t="shared" ref="G171:G175" si="6">ROUND(E171*F171,2)</f>
        <v>641.21</v>
      </c>
    </row>
    <row r="172" spans="1:9" ht="15.75" x14ac:dyDescent="0.25">
      <c r="A172" s="3"/>
      <c r="B172" s="51" t="s">
        <v>124</v>
      </c>
      <c r="C172" s="34"/>
      <c r="D172" s="32" t="s">
        <v>121</v>
      </c>
      <c r="E172" s="33">
        <v>3</v>
      </c>
      <c r="F172" s="33">
        <v>14.86</v>
      </c>
      <c r="G172" s="33">
        <f t="shared" si="6"/>
        <v>44.58</v>
      </c>
    </row>
    <row r="173" spans="1:9" ht="15.75" x14ac:dyDescent="0.25">
      <c r="A173" s="3"/>
      <c r="B173" s="51" t="s">
        <v>122</v>
      </c>
      <c r="C173" s="34"/>
      <c r="D173" s="32" t="s">
        <v>121</v>
      </c>
      <c r="E173" s="33"/>
      <c r="F173" s="33">
        <v>19.809999999999999</v>
      </c>
      <c r="G173" s="33">
        <f t="shared" si="6"/>
        <v>0</v>
      </c>
    </row>
    <row r="174" spans="1:9" ht="15.75" x14ac:dyDescent="0.25">
      <c r="A174" s="3"/>
      <c r="B174" s="11" t="s">
        <v>123</v>
      </c>
      <c r="C174" s="11"/>
      <c r="D174" s="32" t="s">
        <v>121</v>
      </c>
      <c r="E174" s="33"/>
      <c r="F174" s="33">
        <v>31.28</v>
      </c>
      <c r="G174" s="33">
        <f t="shared" si="6"/>
        <v>0</v>
      </c>
    </row>
    <row r="175" spans="1:9" ht="15.75" x14ac:dyDescent="0.25">
      <c r="A175" s="3"/>
      <c r="B175" s="11" t="s">
        <v>150</v>
      </c>
      <c r="C175" s="11"/>
      <c r="D175" s="32" t="s">
        <v>121</v>
      </c>
      <c r="E175" s="33"/>
      <c r="F175" s="33">
        <v>37.79</v>
      </c>
      <c r="G175" s="33">
        <f t="shared" si="6"/>
        <v>0</v>
      </c>
    </row>
    <row r="176" spans="1:9" x14ac:dyDescent="0.25">
      <c r="A176" s="3"/>
      <c r="B176" s="36" t="s">
        <v>99</v>
      </c>
      <c r="C176" s="36"/>
      <c r="D176" s="32"/>
      <c r="E176" s="32"/>
      <c r="F176" s="32"/>
      <c r="G176" s="35">
        <f>ROUND(SUM(G170:G175),2)</f>
        <v>685.79</v>
      </c>
      <c r="H176" s="39"/>
    </row>
    <row r="177" spans="1:13" ht="15.75" x14ac:dyDescent="0.25">
      <c r="A177" s="112"/>
      <c r="B177" s="130" t="s">
        <v>166</v>
      </c>
      <c r="C177" s="130"/>
      <c r="D177" s="130"/>
      <c r="E177" s="130"/>
      <c r="F177" s="130"/>
      <c r="G177" s="130"/>
    </row>
    <row r="178" spans="1:13" ht="31.5" x14ac:dyDescent="0.25">
      <c r="A178" s="114">
        <v>115</v>
      </c>
      <c r="B178" s="115" t="s">
        <v>428</v>
      </c>
      <c r="C178" s="114" t="s">
        <v>4</v>
      </c>
      <c r="D178" s="114" t="s">
        <v>6</v>
      </c>
      <c r="E178" s="25">
        <v>13</v>
      </c>
      <c r="F178" s="25">
        <v>22.59</v>
      </c>
      <c r="G178" s="25">
        <f>E178*F178</f>
        <v>293.67</v>
      </c>
    </row>
    <row r="179" spans="1:13" ht="31.5" x14ac:dyDescent="0.25">
      <c r="A179" s="114">
        <v>116</v>
      </c>
      <c r="B179" s="115" t="s">
        <v>429</v>
      </c>
      <c r="C179" s="114" t="s">
        <v>7</v>
      </c>
      <c r="D179" s="114" t="s">
        <v>6</v>
      </c>
      <c r="E179" s="25">
        <v>206.18</v>
      </c>
      <c r="F179" s="25">
        <v>27.22</v>
      </c>
      <c r="G179" s="25">
        <f t="shared" ref="G179:G180" si="7">E179*F179</f>
        <v>5612.2196000000004</v>
      </c>
    </row>
    <row r="180" spans="1:13" ht="15" customHeight="1" x14ac:dyDescent="0.25">
      <c r="A180" s="131">
        <v>117</v>
      </c>
      <c r="B180" s="132" t="s">
        <v>10</v>
      </c>
      <c r="C180" s="131" t="s">
        <v>9</v>
      </c>
      <c r="D180" s="131" t="s">
        <v>6</v>
      </c>
      <c r="E180" s="135"/>
      <c r="F180" s="135">
        <v>17.38</v>
      </c>
      <c r="G180" s="135">
        <f t="shared" si="7"/>
        <v>0</v>
      </c>
    </row>
    <row r="181" spans="1:13" ht="21.75" customHeight="1" x14ac:dyDescent="0.25">
      <c r="A181" s="131"/>
      <c r="B181" s="132"/>
      <c r="C181" s="131"/>
      <c r="D181" s="131"/>
      <c r="E181" s="136"/>
      <c r="F181" s="136"/>
      <c r="G181" s="136"/>
    </row>
    <row r="182" spans="1:13" ht="36" customHeight="1" x14ac:dyDescent="0.25">
      <c r="A182" s="114">
        <v>118</v>
      </c>
      <c r="B182" s="115" t="s">
        <v>12</v>
      </c>
      <c r="C182" s="114" t="s">
        <v>11</v>
      </c>
      <c r="D182" s="114" t="s">
        <v>6</v>
      </c>
      <c r="E182" s="25"/>
      <c r="F182" s="25">
        <v>20.85</v>
      </c>
      <c r="G182" s="25">
        <f t="shared" ref="G182:G217" si="8">E182*F182</f>
        <v>0</v>
      </c>
    </row>
    <row r="183" spans="1:13" ht="31.5" x14ac:dyDescent="0.25">
      <c r="A183" s="114">
        <v>119</v>
      </c>
      <c r="B183" s="115" t="s">
        <v>362</v>
      </c>
      <c r="C183" s="114" t="s">
        <v>13</v>
      </c>
      <c r="D183" s="114" t="s">
        <v>6</v>
      </c>
      <c r="E183" s="25"/>
      <c r="F183" s="25">
        <v>18.829999999999998</v>
      </c>
      <c r="G183" s="25">
        <f t="shared" si="8"/>
        <v>0</v>
      </c>
    </row>
    <row r="184" spans="1:13" ht="18.75" x14ac:dyDescent="0.25">
      <c r="A184" s="114">
        <v>120</v>
      </c>
      <c r="B184" s="115" t="s">
        <v>16</v>
      </c>
      <c r="C184" s="114" t="s">
        <v>15</v>
      </c>
      <c r="D184" s="114" t="s">
        <v>6</v>
      </c>
      <c r="E184" s="25"/>
      <c r="F184" s="25">
        <v>22.59</v>
      </c>
      <c r="G184" s="25">
        <f t="shared" si="8"/>
        <v>0</v>
      </c>
    </row>
    <row r="185" spans="1:13" ht="63" x14ac:dyDescent="0.25">
      <c r="A185" s="114">
        <v>121</v>
      </c>
      <c r="B185" s="115" t="s">
        <v>430</v>
      </c>
      <c r="C185" s="114" t="s">
        <v>17</v>
      </c>
      <c r="D185" s="114" t="s">
        <v>6</v>
      </c>
      <c r="E185" s="25">
        <v>31</v>
      </c>
      <c r="F185" s="25">
        <v>15.93</v>
      </c>
      <c r="G185" s="25">
        <f t="shared" si="8"/>
        <v>493.83</v>
      </c>
      <c r="I185" s="52"/>
      <c r="K185" s="47"/>
      <c r="L185" s="47"/>
    </row>
    <row r="186" spans="1:13" ht="47.25" x14ac:dyDescent="0.25">
      <c r="A186" s="114">
        <v>122</v>
      </c>
      <c r="B186" s="115" t="s">
        <v>20</v>
      </c>
      <c r="C186" s="114" t="s">
        <v>19</v>
      </c>
      <c r="D186" s="114" t="s">
        <v>6</v>
      </c>
      <c r="E186" s="25"/>
      <c r="F186" s="25">
        <v>17.670000000000002</v>
      </c>
      <c r="G186" s="25">
        <f t="shared" si="8"/>
        <v>0</v>
      </c>
      <c r="I186" s="47"/>
      <c r="M186" s="47"/>
    </row>
    <row r="187" spans="1:13" ht="15.75" x14ac:dyDescent="0.25">
      <c r="A187" s="114">
        <v>123</v>
      </c>
      <c r="B187" s="115" t="s">
        <v>153</v>
      </c>
      <c r="C187" s="114" t="s">
        <v>21</v>
      </c>
      <c r="D187" s="114" t="s">
        <v>23</v>
      </c>
      <c r="E187" s="28">
        <v>2</v>
      </c>
      <c r="F187" s="25">
        <v>69.5</v>
      </c>
      <c r="G187" s="25">
        <f t="shared" si="8"/>
        <v>139</v>
      </c>
    </row>
    <row r="188" spans="1:13" ht="15.75" x14ac:dyDescent="0.25">
      <c r="A188" s="42" t="s">
        <v>186</v>
      </c>
      <c r="B188" s="41" t="s">
        <v>431</v>
      </c>
      <c r="C188" s="114"/>
      <c r="D188" s="114" t="s">
        <v>121</v>
      </c>
      <c r="E188" s="28">
        <v>0.57999999999999996</v>
      </c>
      <c r="F188" s="25">
        <v>0</v>
      </c>
      <c r="G188" s="25">
        <f t="shared" si="8"/>
        <v>0</v>
      </c>
    </row>
    <row r="189" spans="1:13" ht="15.75" x14ac:dyDescent="0.25">
      <c r="A189" s="114">
        <v>124</v>
      </c>
      <c r="B189" s="115" t="s">
        <v>25</v>
      </c>
      <c r="C189" s="114" t="s">
        <v>24</v>
      </c>
      <c r="D189" s="114" t="s">
        <v>23</v>
      </c>
      <c r="E189" s="28">
        <v>1</v>
      </c>
      <c r="F189" s="25">
        <v>46.3</v>
      </c>
      <c r="G189" s="25">
        <f t="shared" si="8"/>
        <v>46.3</v>
      </c>
      <c r="J189" s="47"/>
    </row>
    <row r="190" spans="1:13" ht="15.75" x14ac:dyDescent="0.25">
      <c r="A190" s="114">
        <v>125</v>
      </c>
      <c r="B190" s="115" t="s">
        <v>27</v>
      </c>
      <c r="C190" s="114" t="s">
        <v>26</v>
      </c>
      <c r="D190" s="114" t="s">
        <v>23</v>
      </c>
      <c r="E190" s="25"/>
      <c r="F190" s="25">
        <v>23</v>
      </c>
      <c r="G190" s="25">
        <f t="shared" si="8"/>
        <v>0</v>
      </c>
    </row>
    <row r="191" spans="1:13" ht="15.75" x14ac:dyDescent="0.25">
      <c r="A191" s="114">
        <v>126</v>
      </c>
      <c r="B191" s="115" t="s">
        <v>29</v>
      </c>
      <c r="C191" s="114" t="s">
        <v>28</v>
      </c>
      <c r="D191" s="114" t="s">
        <v>23</v>
      </c>
      <c r="E191" s="25"/>
      <c r="F191" s="25">
        <v>14.48</v>
      </c>
      <c r="G191" s="25">
        <f t="shared" si="8"/>
        <v>0</v>
      </c>
    </row>
    <row r="192" spans="1:13" ht="63" x14ac:dyDescent="0.25">
      <c r="A192" s="114">
        <v>127</v>
      </c>
      <c r="B192" s="115" t="s">
        <v>432</v>
      </c>
      <c r="C192" s="114" t="s">
        <v>30</v>
      </c>
      <c r="D192" s="114" t="s">
        <v>32</v>
      </c>
      <c r="E192" s="25">
        <v>21</v>
      </c>
      <c r="F192" s="25">
        <v>20.25</v>
      </c>
      <c r="G192" s="25">
        <f t="shared" si="8"/>
        <v>425.25</v>
      </c>
      <c r="K192" s="47"/>
      <c r="M192" s="47"/>
    </row>
    <row r="193" spans="1:7" ht="31.5" x14ac:dyDescent="0.25">
      <c r="A193" s="114">
        <v>128</v>
      </c>
      <c r="B193" s="115" t="s">
        <v>34</v>
      </c>
      <c r="C193" s="114" t="s">
        <v>33</v>
      </c>
      <c r="D193" s="114" t="s">
        <v>35</v>
      </c>
      <c r="E193" s="25"/>
      <c r="F193" s="25">
        <v>1320.66</v>
      </c>
      <c r="G193" s="25">
        <f t="shared" si="8"/>
        <v>0</v>
      </c>
    </row>
    <row r="194" spans="1:7" ht="15.75" x14ac:dyDescent="0.25">
      <c r="A194" s="114">
        <v>129</v>
      </c>
      <c r="B194" s="115" t="s">
        <v>37</v>
      </c>
      <c r="C194" s="114" t="s">
        <v>36</v>
      </c>
      <c r="D194" s="114" t="s">
        <v>38</v>
      </c>
      <c r="E194" s="25"/>
      <c r="F194" s="25">
        <v>724</v>
      </c>
      <c r="G194" s="25">
        <f t="shared" si="8"/>
        <v>0</v>
      </c>
    </row>
    <row r="195" spans="1:7" ht="31.5" x14ac:dyDescent="0.25">
      <c r="A195" s="114">
        <v>130</v>
      </c>
      <c r="B195" s="115" t="s">
        <v>40</v>
      </c>
      <c r="C195" s="114" t="s">
        <v>39</v>
      </c>
      <c r="D195" s="114" t="s">
        <v>38</v>
      </c>
      <c r="E195" s="25"/>
      <c r="F195" s="25">
        <v>724</v>
      </c>
      <c r="G195" s="25">
        <f t="shared" si="8"/>
        <v>0</v>
      </c>
    </row>
    <row r="196" spans="1:7" ht="31.5" x14ac:dyDescent="0.25">
      <c r="A196" s="114">
        <v>131</v>
      </c>
      <c r="B196" s="115" t="s">
        <v>347</v>
      </c>
      <c r="C196" s="114" t="s">
        <v>41</v>
      </c>
      <c r="D196" s="114" t="s">
        <v>38</v>
      </c>
      <c r="E196" s="25"/>
      <c r="F196" s="25">
        <v>2.9</v>
      </c>
      <c r="G196" s="25">
        <f t="shared" si="8"/>
        <v>0</v>
      </c>
    </row>
    <row r="197" spans="1:7" ht="47.25" x14ac:dyDescent="0.25">
      <c r="A197" s="114">
        <v>132</v>
      </c>
      <c r="B197" s="115" t="s">
        <v>348</v>
      </c>
      <c r="C197" s="114" t="s">
        <v>43</v>
      </c>
      <c r="D197" s="114" t="s">
        <v>38</v>
      </c>
      <c r="E197" s="28">
        <v>1257.53</v>
      </c>
      <c r="F197" s="25">
        <v>0.38</v>
      </c>
      <c r="G197" s="25">
        <f t="shared" si="8"/>
        <v>477.8614</v>
      </c>
    </row>
    <row r="198" spans="1:7" ht="47.25" x14ac:dyDescent="0.25">
      <c r="A198" s="114">
        <v>133</v>
      </c>
      <c r="B198" s="115" t="s">
        <v>46</v>
      </c>
      <c r="C198" s="114" t="s">
        <v>45</v>
      </c>
      <c r="D198" s="114" t="s">
        <v>47</v>
      </c>
      <c r="E198" s="28">
        <v>30</v>
      </c>
      <c r="F198" s="25">
        <v>30.7</v>
      </c>
      <c r="G198" s="25">
        <f t="shared" si="8"/>
        <v>921</v>
      </c>
    </row>
    <row r="199" spans="1:7" ht="47.25" x14ac:dyDescent="0.25">
      <c r="A199" s="114">
        <v>134</v>
      </c>
      <c r="B199" s="115" t="s">
        <v>49</v>
      </c>
      <c r="C199" s="114" t="s">
        <v>48</v>
      </c>
      <c r="D199" s="114" t="s">
        <v>47</v>
      </c>
      <c r="E199" s="25">
        <v>95</v>
      </c>
      <c r="F199" s="25">
        <v>27.8</v>
      </c>
      <c r="G199" s="25">
        <f t="shared" si="8"/>
        <v>2641</v>
      </c>
    </row>
    <row r="200" spans="1:7" ht="15.75" x14ac:dyDescent="0.25">
      <c r="A200" s="114">
        <v>135</v>
      </c>
      <c r="B200" s="115" t="s">
        <v>51</v>
      </c>
      <c r="C200" s="114" t="s">
        <v>50</v>
      </c>
      <c r="D200" s="114" t="s">
        <v>23</v>
      </c>
      <c r="E200" s="25">
        <v>65</v>
      </c>
      <c r="F200" s="25">
        <v>0.26</v>
      </c>
      <c r="G200" s="25">
        <f t="shared" si="8"/>
        <v>16.900000000000002</v>
      </c>
    </row>
    <row r="201" spans="1:7" ht="15.75" x14ac:dyDescent="0.25">
      <c r="A201" s="114">
        <v>136</v>
      </c>
      <c r="B201" s="115" t="s">
        <v>53</v>
      </c>
      <c r="C201" s="114" t="s">
        <v>52</v>
      </c>
      <c r="D201" s="114" t="s">
        <v>23</v>
      </c>
      <c r="E201" s="25"/>
      <c r="F201" s="25">
        <v>4.34</v>
      </c>
      <c r="G201" s="25">
        <f t="shared" si="8"/>
        <v>0</v>
      </c>
    </row>
    <row r="202" spans="1:7" ht="15.75" x14ac:dyDescent="0.25">
      <c r="A202" s="114">
        <v>137</v>
      </c>
      <c r="B202" s="115" t="s">
        <v>55</v>
      </c>
      <c r="C202" s="114" t="s">
        <v>54</v>
      </c>
      <c r="D202" s="114" t="s">
        <v>23</v>
      </c>
      <c r="E202" s="25">
        <v>96</v>
      </c>
      <c r="F202" s="25">
        <v>0.06</v>
      </c>
      <c r="G202" s="25">
        <f t="shared" si="8"/>
        <v>5.76</v>
      </c>
    </row>
    <row r="203" spans="1:7" ht="15.75" x14ac:dyDescent="0.25">
      <c r="A203" s="114">
        <v>138</v>
      </c>
      <c r="B203" s="115" t="s">
        <v>57</v>
      </c>
      <c r="C203" s="114" t="s">
        <v>56</v>
      </c>
      <c r="D203" s="114" t="s">
        <v>23</v>
      </c>
      <c r="E203" s="25"/>
      <c r="F203" s="25">
        <v>27.51</v>
      </c>
      <c r="G203" s="25">
        <f t="shared" si="8"/>
        <v>0</v>
      </c>
    </row>
    <row r="204" spans="1:7" ht="31.5" x14ac:dyDescent="0.25">
      <c r="A204" s="114">
        <v>139</v>
      </c>
      <c r="B204" s="115" t="s">
        <v>59</v>
      </c>
      <c r="C204" s="114" t="s">
        <v>58</v>
      </c>
      <c r="D204" s="114" t="s">
        <v>38</v>
      </c>
      <c r="E204" s="25"/>
      <c r="F204" s="25">
        <v>218.95</v>
      </c>
      <c r="G204" s="25">
        <f t="shared" si="8"/>
        <v>0</v>
      </c>
    </row>
    <row r="205" spans="1:7" ht="31.5" x14ac:dyDescent="0.25">
      <c r="A205" s="114">
        <v>140</v>
      </c>
      <c r="B205" s="115" t="s">
        <v>61</v>
      </c>
      <c r="C205" s="114" t="s">
        <v>60</v>
      </c>
      <c r="D205" s="114" t="s">
        <v>38</v>
      </c>
      <c r="E205" s="25"/>
      <c r="F205" s="25">
        <v>218.95</v>
      </c>
      <c r="G205" s="25">
        <f t="shared" si="8"/>
        <v>0</v>
      </c>
    </row>
    <row r="206" spans="1:7" ht="31.5" x14ac:dyDescent="0.25">
      <c r="A206" s="114">
        <v>141</v>
      </c>
      <c r="B206" s="115" t="s">
        <v>63</v>
      </c>
      <c r="C206" s="114" t="s">
        <v>62</v>
      </c>
      <c r="D206" s="114" t="s">
        <v>38</v>
      </c>
      <c r="E206" s="28"/>
      <c r="F206" s="25">
        <v>9</v>
      </c>
      <c r="G206" s="25">
        <f t="shared" si="8"/>
        <v>0</v>
      </c>
    </row>
    <row r="207" spans="1:7" ht="15.75" x14ac:dyDescent="0.25">
      <c r="A207" s="114">
        <v>142</v>
      </c>
      <c r="B207" s="115" t="s">
        <v>65</v>
      </c>
      <c r="C207" s="114" t="s">
        <v>64</v>
      </c>
      <c r="D207" s="114" t="s">
        <v>38</v>
      </c>
      <c r="E207" s="28">
        <v>0.11</v>
      </c>
      <c r="F207" s="25">
        <v>10.43</v>
      </c>
      <c r="G207" s="25">
        <f t="shared" si="8"/>
        <v>1.1473</v>
      </c>
    </row>
    <row r="208" spans="1:7" ht="15.75" x14ac:dyDescent="0.25">
      <c r="A208" s="114">
        <v>143</v>
      </c>
      <c r="B208" s="115" t="s">
        <v>68</v>
      </c>
      <c r="C208" s="114" t="s">
        <v>67</v>
      </c>
      <c r="D208" s="114" t="s">
        <v>38</v>
      </c>
      <c r="E208" s="28"/>
      <c r="F208" s="25">
        <v>19.670000000000002</v>
      </c>
      <c r="G208" s="25">
        <f t="shared" si="8"/>
        <v>0</v>
      </c>
    </row>
    <row r="209" spans="1:9" ht="16.5" customHeight="1" x14ac:dyDescent="0.25">
      <c r="A209" s="114">
        <v>144</v>
      </c>
      <c r="B209" s="115" t="s">
        <v>70</v>
      </c>
      <c r="C209" s="114" t="s">
        <v>69</v>
      </c>
      <c r="D209" s="114" t="s">
        <v>38</v>
      </c>
      <c r="E209" s="50">
        <v>0.25</v>
      </c>
      <c r="F209" s="25">
        <v>3.27</v>
      </c>
      <c r="G209" s="25">
        <f t="shared" si="8"/>
        <v>0.8175</v>
      </c>
    </row>
    <row r="210" spans="1:9" ht="17.25" customHeight="1" x14ac:dyDescent="0.25">
      <c r="A210" s="114">
        <v>145</v>
      </c>
      <c r="B210" s="115" t="s">
        <v>72</v>
      </c>
      <c r="C210" s="114" t="s">
        <v>71</v>
      </c>
      <c r="D210" s="114" t="s">
        <v>38</v>
      </c>
      <c r="E210" s="28"/>
      <c r="F210" s="25">
        <v>6.81</v>
      </c>
      <c r="G210" s="25">
        <f t="shared" si="8"/>
        <v>0</v>
      </c>
    </row>
    <row r="211" spans="1:9" ht="15.75" x14ac:dyDescent="0.25">
      <c r="A211" s="114">
        <v>146</v>
      </c>
      <c r="B211" s="115" t="s">
        <v>74</v>
      </c>
      <c r="C211" s="114" t="s">
        <v>73</v>
      </c>
      <c r="D211" s="114" t="s">
        <v>75</v>
      </c>
      <c r="E211" s="25"/>
      <c r="F211" s="25">
        <v>33.31</v>
      </c>
      <c r="G211" s="25">
        <f t="shared" si="8"/>
        <v>0</v>
      </c>
    </row>
    <row r="212" spans="1:9" ht="15.75" x14ac:dyDescent="0.25">
      <c r="A212" s="114">
        <v>147</v>
      </c>
      <c r="B212" s="115" t="s">
        <v>77</v>
      </c>
      <c r="C212" s="114" t="s">
        <v>76</v>
      </c>
      <c r="D212" s="114" t="s">
        <v>75</v>
      </c>
      <c r="E212" s="25"/>
      <c r="F212" s="25">
        <v>63.14</v>
      </c>
      <c r="G212" s="25">
        <f t="shared" si="8"/>
        <v>0</v>
      </c>
    </row>
    <row r="213" spans="1:9" ht="15.75" x14ac:dyDescent="0.25">
      <c r="A213" s="114">
        <v>148</v>
      </c>
      <c r="B213" s="115" t="s">
        <v>79</v>
      </c>
      <c r="C213" s="114" t="s">
        <v>78</v>
      </c>
      <c r="D213" s="114" t="s">
        <v>23</v>
      </c>
      <c r="E213" s="28">
        <v>1</v>
      </c>
      <c r="F213" s="25">
        <v>10.14</v>
      </c>
      <c r="G213" s="25">
        <f t="shared" si="8"/>
        <v>10.14</v>
      </c>
    </row>
    <row r="214" spans="1:9" ht="31.5" x14ac:dyDescent="0.25">
      <c r="A214" s="114">
        <v>149</v>
      </c>
      <c r="B214" s="115" t="s">
        <v>81</v>
      </c>
      <c r="C214" s="114" t="s">
        <v>80</v>
      </c>
      <c r="D214" s="114" t="s">
        <v>23</v>
      </c>
      <c r="E214" s="25"/>
      <c r="F214" s="25">
        <v>72.41</v>
      </c>
      <c r="G214" s="25">
        <f t="shared" si="8"/>
        <v>0</v>
      </c>
    </row>
    <row r="215" spans="1:9" ht="31.5" x14ac:dyDescent="0.25">
      <c r="A215" s="114">
        <v>150</v>
      </c>
      <c r="B215" s="115" t="s">
        <v>85</v>
      </c>
      <c r="C215" s="114">
        <v>36</v>
      </c>
      <c r="D215" s="114" t="s">
        <v>47</v>
      </c>
      <c r="E215" s="25"/>
      <c r="F215" s="25">
        <v>72.41</v>
      </c>
      <c r="G215" s="25">
        <f t="shared" si="8"/>
        <v>0</v>
      </c>
    </row>
    <row r="216" spans="1:9" ht="15.75" x14ac:dyDescent="0.25">
      <c r="A216" s="114">
        <v>151</v>
      </c>
      <c r="B216" s="115" t="s">
        <v>87</v>
      </c>
      <c r="C216" s="114">
        <v>37</v>
      </c>
      <c r="D216" s="114" t="s">
        <v>23</v>
      </c>
      <c r="E216" s="48"/>
      <c r="F216" s="25">
        <v>10.14</v>
      </c>
      <c r="G216" s="25">
        <f t="shared" si="8"/>
        <v>0</v>
      </c>
    </row>
    <row r="217" spans="1:9" ht="31.5" x14ac:dyDescent="0.25">
      <c r="A217" s="114">
        <v>152</v>
      </c>
      <c r="B217" s="115" t="s">
        <v>89</v>
      </c>
      <c r="C217" s="114">
        <v>38</v>
      </c>
      <c r="D217" s="114" t="s">
        <v>23</v>
      </c>
      <c r="E217" s="114"/>
      <c r="F217" s="25">
        <v>11.58</v>
      </c>
      <c r="G217" s="25">
        <f t="shared" si="8"/>
        <v>0</v>
      </c>
    </row>
    <row r="218" spans="1:9" ht="15.75" x14ac:dyDescent="0.25">
      <c r="A218" s="32"/>
      <c r="B218" s="10" t="s">
        <v>97</v>
      </c>
      <c r="C218" s="10"/>
      <c r="D218" s="32"/>
      <c r="E218" s="32"/>
      <c r="F218" s="32"/>
      <c r="G218" s="35">
        <f>SUM(G178:G217)</f>
        <v>11084.8958</v>
      </c>
    </row>
    <row r="219" spans="1:9" ht="15.75" x14ac:dyDescent="0.25">
      <c r="A219" s="32"/>
      <c r="B219" s="11" t="s">
        <v>98</v>
      </c>
      <c r="C219" s="11"/>
      <c r="D219" s="32"/>
      <c r="E219" s="32"/>
      <c r="F219" s="32"/>
      <c r="G219" s="32"/>
    </row>
    <row r="220" spans="1:9" x14ac:dyDescent="0.25">
      <c r="A220" s="32"/>
      <c r="B220" s="34" t="s">
        <v>149</v>
      </c>
      <c r="C220" s="34"/>
      <c r="D220" s="32" t="s">
        <v>121</v>
      </c>
      <c r="E220" s="26">
        <v>14.5</v>
      </c>
      <c r="F220" s="32">
        <v>21.05</v>
      </c>
      <c r="G220" s="33">
        <f>ROUND(E220*F220,2)</f>
        <v>305.23</v>
      </c>
    </row>
    <row r="221" spans="1:9" x14ac:dyDescent="0.25">
      <c r="A221" s="32"/>
      <c r="B221" s="34" t="s">
        <v>120</v>
      </c>
      <c r="C221" s="34"/>
      <c r="D221" s="32" t="s">
        <v>121</v>
      </c>
      <c r="E221" s="3">
        <v>51</v>
      </c>
      <c r="F221" s="33">
        <v>17.329999999999998</v>
      </c>
      <c r="G221" s="33">
        <f t="shared" ref="G221:G222" si="9">ROUND(E221*F221,2)</f>
        <v>883.83</v>
      </c>
    </row>
    <row r="222" spans="1:9" x14ac:dyDescent="0.25">
      <c r="A222" s="32"/>
      <c r="B222" s="34" t="s">
        <v>124</v>
      </c>
      <c r="C222" s="34"/>
      <c r="D222" s="32" t="s">
        <v>121</v>
      </c>
      <c r="E222" s="3">
        <v>151</v>
      </c>
      <c r="F222" s="33">
        <v>14.86</v>
      </c>
      <c r="G222" s="33">
        <f t="shared" si="9"/>
        <v>2243.86</v>
      </c>
    </row>
    <row r="223" spans="1:9" x14ac:dyDescent="0.25">
      <c r="A223" s="32"/>
      <c r="B223" s="34" t="s">
        <v>176</v>
      </c>
      <c r="C223" s="34"/>
      <c r="D223" s="32" t="s">
        <v>121</v>
      </c>
      <c r="E223" s="3"/>
      <c r="F223" s="33">
        <v>37.79</v>
      </c>
      <c r="G223" s="33">
        <f t="shared" ref="G223:G226" si="10">E223*F223</f>
        <v>0</v>
      </c>
    </row>
    <row r="224" spans="1:9" x14ac:dyDescent="0.25">
      <c r="A224" s="32"/>
      <c r="B224" s="34" t="s">
        <v>178</v>
      </c>
      <c r="C224" s="34"/>
      <c r="D224" s="32" t="s">
        <v>121</v>
      </c>
      <c r="E224" s="3"/>
      <c r="F224" s="33">
        <v>31.28</v>
      </c>
      <c r="G224" s="33">
        <f t="shared" si="10"/>
        <v>0</v>
      </c>
      <c r="I224" s="47"/>
    </row>
    <row r="225" spans="1:12" x14ac:dyDescent="0.25">
      <c r="A225" s="32"/>
      <c r="B225" s="34" t="s">
        <v>262</v>
      </c>
      <c r="C225" s="34"/>
      <c r="D225" s="32" t="s">
        <v>121</v>
      </c>
      <c r="E225" s="3"/>
      <c r="F225" s="33">
        <v>19.809999999999999</v>
      </c>
      <c r="G225" s="33">
        <f t="shared" si="10"/>
        <v>0</v>
      </c>
      <c r="L225" s="47"/>
    </row>
    <row r="226" spans="1:12" x14ac:dyDescent="0.25">
      <c r="A226" s="32"/>
      <c r="B226" s="34" t="s">
        <v>242</v>
      </c>
      <c r="C226" s="34"/>
      <c r="D226" s="32" t="s">
        <v>121</v>
      </c>
      <c r="E226" s="33"/>
      <c r="F226" s="33">
        <v>24.76</v>
      </c>
      <c r="G226" s="33">
        <f t="shared" si="10"/>
        <v>0</v>
      </c>
      <c r="J226" s="47"/>
    </row>
    <row r="227" spans="1:12" x14ac:dyDescent="0.25">
      <c r="A227" s="32"/>
      <c r="B227" s="36" t="s">
        <v>99</v>
      </c>
      <c r="C227" s="36"/>
      <c r="D227" s="32"/>
      <c r="E227" s="32"/>
      <c r="F227" s="32"/>
      <c r="G227" s="35">
        <f>ROUND(SUM(G220:G226),2)</f>
        <v>3432.92</v>
      </c>
      <c r="J227" s="47"/>
    </row>
    <row r="228" spans="1:12" x14ac:dyDescent="0.25">
      <c r="A228" s="24"/>
      <c r="B228" s="24"/>
      <c r="C228" s="24"/>
      <c r="D228" s="24"/>
      <c r="E228" s="24"/>
      <c r="F228" s="24"/>
      <c r="G228" s="24"/>
    </row>
    <row r="229" spans="1:12" x14ac:dyDescent="0.25">
      <c r="A229" s="24"/>
      <c r="B229" s="24" t="s">
        <v>116</v>
      </c>
      <c r="C229" s="24"/>
      <c r="D229" s="24"/>
      <c r="E229" s="24"/>
      <c r="F229" s="24"/>
      <c r="G229" s="27">
        <f>ROUND(G59+G114+G168+G218,2)</f>
        <v>47515.38</v>
      </c>
    </row>
    <row r="230" spans="1:12" x14ac:dyDescent="0.25">
      <c r="A230" s="24"/>
      <c r="B230" s="24" t="s">
        <v>117</v>
      </c>
      <c r="C230" s="24"/>
      <c r="D230" s="24"/>
      <c r="E230" s="24"/>
      <c r="F230" s="24"/>
      <c r="G230" s="27">
        <f>ROUND(G70+G124+G176+G227,2)</f>
        <v>8036.56</v>
      </c>
    </row>
    <row r="231" spans="1:12" x14ac:dyDescent="0.25">
      <c r="A231" s="24"/>
      <c r="B231" s="24"/>
      <c r="C231" s="24"/>
      <c r="D231" s="24"/>
      <c r="E231" s="24"/>
      <c r="F231" s="24"/>
      <c r="G231" s="24"/>
    </row>
    <row r="232" spans="1:12" x14ac:dyDescent="0.25">
      <c r="A232" s="24"/>
      <c r="B232" s="24" t="s">
        <v>170</v>
      </c>
      <c r="C232" s="24"/>
      <c r="D232" s="24"/>
      <c r="E232" s="24"/>
      <c r="F232" s="24"/>
      <c r="G232" s="27">
        <f>G229</f>
        <v>47515.38</v>
      </c>
    </row>
    <row r="233" spans="1:12" x14ac:dyDescent="0.25">
      <c r="A233" s="24"/>
      <c r="B233" s="24" t="s">
        <v>171</v>
      </c>
      <c r="C233" s="24"/>
      <c r="D233" s="24"/>
      <c r="E233" s="24"/>
      <c r="F233" s="24"/>
      <c r="G233" s="27">
        <f>G232*0.21</f>
        <v>9978.2297999999992</v>
      </c>
    </row>
    <row r="234" spans="1:12" x14ac:dyDescent="0.25">
      <c r="A234" s="24"/>
      <c r="B234" s="24" t="s">
        <v>172</v>
      </c>
      <c r="C234" s="24"/>
      <c r="D234" s="24"/>
      <c r="E234" s="24"/>
      <c r="F234" s="24"/>
      <c r="G234" s="27">
        <f>G232+G233</f>
        <v>57493.609799999998</v>
      </c>
    </row>
    <row r="237" spans="1:12" x14ac:dyDescent="0.25">
      <c r="A237" s="37" t="s">
        <v>138</v>
      </c>
    </row>
    <row r="238" spans="1:12" x14ac:dyDescent="0.25">
      <c r="A238" s="40"/>
    </row>
    <row r="239" spans="1:12" x14ac:dyDescent="0.25">
      <c r="A239" s="40"/>
    </row>
    <row r="240" spans="1:12" x14ac:dyDescent="0.25">
      <c r="A240" s="37"/>
    </row>
    <row r="241" spans="1:1" x14ac:dyDescent="0.25">
      <c r="A241" s="37"/>
    </row>
    <row r="242" spans="1:1" x14ac:dyDescent="0.25">
      <c r="A242" s="37"/>
    </row>
    <row r="243" spans="1:1" x14ac:dyDescent="0.25">
      <c r="A243" s="37" t="s">
        <v>139</v>
      </c>
    </row>
    <row r="244" spans="1:1" x14ac:dyDescent="0.25">
      <c r="A244" s="37"/>
    </row>
  </sheetData>
  <mergeCells count="43">
    <mergeCell ref="B177:G177"/>
    <mergeCell ref="A180:A181"/>
    <mergeCell ref="B180:B181"/>
    <mergeCell ref="C180:C181"/>
    <mergeCell ref="D180:D181"/>
    <mergeCell ref="E180:E181"/>
    <mergeCell ref="F180:F181"/>
    <mergeCell ref="G180:G181"/>
    <mergeCell ref="B125:G125"/>
    <mergeCell ref="A128:A129"/>
    <mergeCell ref="B128:B129"/>
    <mergeCell ref="C128:C129"/>
    <mergeCell ref="D128:D129"/>
    <mergeCell ref="E128:E129"/>
    <mergeCell ref="F128:F129"/>
    <mergeCell ref="G128:G129"/>
    <mergeCell ref="B71:G71"/>
    <mergeCell ref="A74:A75"/>
    <mergeCell ref="B74:B75"/>
    <mergeCell ref="C74:C75"/>
    <mergeCell ref="D74:D75"/>
    <mergeCell ref="E74:E75"/>
    <mergeCell ref="F74:F75"/>
    <mergeCell ref="G74:G75"/>
    <mergeCell ref="B17:G17"/>
    <mergeCell ref="A20:A21"/>
    <mergeCell ref="B20:B21"/>
    <mergeCell ref="C20:C21"/>
    <mergeCell ref="D20:D21"/>
    <mergeCell ref="E20:E21"/>
    <mergeCell ref="F20:F21"/>
    <mergeCell ref="G20:G21"/>
    <mergeCell ref="A6:B6"/>
    <mergeCell ref="C6:G7"/>
    <mergeCell ref="A9:B9"/>
    <mergeCell ref="C9:G9"/>
    <mergeCell ref="A14:A15"/>
    <mergeCell ref="B14:B15"/>
    <mergeCell ref="C14:C15"/>
    <mergeCell ref="D14:D15"/>
    <mergeCell ref="E14:E15"/>
    <mergeCell ref="F14:F15"/>
    <mergeCell ref="G14:G15"/>
  </mergeCells>
  <pageMargins left="0.51181102362204722" right="0.11811023622047245"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tabSelected="1" workbookViewId="0">
      <selection activeCell="B81" sqref="B81"/>
    </sheetView>
  </sheetViews>
  <sheetFormatPr defaultRowHeight="15" x14ac:dyDescent="0.25"/>
  <cols>
    <col min="1" max="1" width="4.855468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120"/>
      <c r="D8" s="120"/>
      <c r="E8" s="22"/>
      <c r="F8" s="120"/>
      <c r="G8" s="120"/>
    </row>
    <row r="9" spans="1:7" ht="18.75" x14ac:dyDescent="0.3">
      <c r="A9" s="129" t="s">
        <v>434</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6.5" customHeight="1" x14ac:dyDescent="0.25">
      <c r="A12" s="17" t="s">
        <v>435</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124">
        <v>1</v>
      </c>
      <c r="B16" s="124">
        <v>2</v>
      </c>
      <c r="C16" s="124"/>
      <c r="D16" s="124">
        <v>3</v>
      </c>
      <c r="E16" s="124"/>
      <c r="F16" s="124"/>
      <c r="G16" s="124"/>
    </row>
    <row r="17" spans="1:12" ht="15.75" x14ac:dyDescent="0.25">
      <c r="A17" s="121"/>
      <c r="B17" s="130" t="s">
        <v>163</v>
      </c>
      <c r="C17" s="130"/>
      <c r="D17" s="130"/>
      <c r="E17" s="130"/>
      <c r="F17" s="130"/>
      <c r="G17" s="130"/>
    </row>
    <row r="18" spans="1:12" ht="69" customHeight="1" x14ac:dyDescent="0.25">
      <c r="A18" s="122">
        <v>1</v>
      </c>
      <c r="B18" s="123" t="s">
        <v>436</v>
      </c>
      <c r="C18" s="122" t="s">
        <v>4</v>
      </c>
      <c r="D18" s="122" t="s">
        <v>6</v>
      </c>
      <c r="E18" s="25">
        <v>87.8</v>
      </c>
      <c r="F18" s="25">
        <v>22.59</v>
      </c>
      <c r="G18" s="25">
        <f>ROUND(E18*F18,2)</f>
        <v>1983.4</v>
      </c>
    </row>
    <row r="19" spans="1:12" ht="31.5" x14ac:dyDescent="0.25">
      <c r="A19" s="122">
        <v>2</v>
      </c>
      <c r="B19" s="123" t="s">
        <v>437</v>
      </c>
      <c r="C19" s="122" t="s">
        <v>7</v>
      </c>
      <c r="D19" s="122" t="s">
        <v>6</v>
      </c>
      <c r="E19" s="122">
        <v>15.4</v>
      </c>
      <c r="F19" s="25">
        <v>27.22</v>
      </c>
      <c r="G19" s="25">
        <f>ROUND(E19*F19,2)</f>
        <v>419.19</v>
      </c>
    </row>
    <row r="20" spans="1:12" x14ac:dyDescent="0.25">
      <c r="A20" s="131">
        <v>3</v>
      </c>
      <c r="B20" s="132" t="s">
        <v>10</v>
      </c>
      <c r="C20" s="131" t="s">
        <v>9</v>
      </c>
      <c r="D20" s="131" t="s">
        <v>6</v>
      </c>
      <c r="E20" s="135"/>
      <c r="F20" s="135">
        <v>17.38</v>
      </c>
      <c r="G20" s="135">
        <f>ROUND(E20*F20,2)</f>
        <v>0</v>
      </c>
    </row>
    <row r="21" spans="1:12" ht="18.75" customHeight="1" x14ac:dyDescent="0.25">
      <c r="A21" s="131"/>
      <c r="B21" s="132"/>
      <c r="C21" s="131"/>
      <c r="D21" s="131"/>
      <c r="E21" s="136"/>
      <c r="F21" s="136"/>
      <c r="G21" s="136"/>
    </row>
    <row r="22" spans="1:12" ht="31.5" customHeight="1" x14ac:dyDescent="0.25">
      <c r="A22" s="122">
        <v>4</v>
      </c>
      <c r="B22" s="123" t="s">
        <v>12</v>
      </c>
      <c r="C22" s="122" t="s">
        <v>11</v>
      </c>
      <c r="D22" s="122" t="s">
        <v>6</v>
      </c>
      <c r="E22" s="122"/>
      <c r="F22" s="25">
        <v>20.85</v>
      </c>
      <c r="G22" s="25">
        <f t="shared" ref="G22:G58" si="0">E22*F22</f>
        <v>0</v>
      </c>
    </row>
    <row r="23" spans="1:12" ht="31.5" x14ac:dyDescent="0.25">
      <c r="A23" s="122">
        <v>5</v>
      </c>
      <c r="B23" s="123" t="s">
        <v>14</v>
      </c>
      <c r="C23" s="122" t="s">
        <v>13</v>
      </c>
      <c r="D23" s="122" t="s">
        <v>6</v>
      </c>
      <c r="E23" s="25"/>
      <c r="F23" s="25">
        <v>18.829999999999998</v>
      </c>
      <c r="G23" s="25">
        <f t="shared" si="0"/>
        <v>0</v>
      </c>
    </row>
    <row r="24" spans="1:12" ht="18.75" x14ac:dyDescent="0.25">
      <c r="A24" s="122">
        <v>6</v>
      </c>
      <c r="B24" s="123" t="s">
        <v>16</v>
      </c>
      <c r="C24" s="122" t="s">
        <v>15</v>
      </c>
      <c r="D24" s="122" t="s">
        <v>6</v>
      </c>
      <c r="E24" s="28"/>
      <c r="F24" s="25">
        <v>22.59</v>
      </c>
      <c r="G24" s="25">
        <f t="shared" si="0"/>
        <v>0</v>
      </c>
    </row>
    <row r="25" spans="1:12" ht="78.75" x14ac:dyDescent="0.25">
      <c r="A25" s="122">
        <v>7</v>
      </c>
      <c r="B25" s="123" t="s">
        <v>438</v>
      </c>
      <c r="C25" s="122" t="s">
        <v>17</v>
      </c>
      <c r="D25" s="122" t="s">
        <v>6</v>
      </c>
      <c r="E25" s="25">
        <v>87</v>
      </c>
      <c r="F25" s="25">
        <v>15.93</v>
      </c>
      <c r="G25" s="25">
        <f t="shared" si="0"/>
        <v>1385.91</v>
      </c>
      <c r="J25" s="47"/>
    </row>
    <row r="26" spans="1:12" ht="54" customHeight="1" x14ac:dyDescent="0.25">
      <c r="A26" s="122">
        <v>8</v>
      </c>
      <c r="B26" s="123" t="s">
        <v>439</v>
      </c>
      <c r="C26" s="122" t="s">
        <v>19</v>
      </c>
      <c r="D26" s="122" t="s">
        <v>6</v>
      </c>
      <c r="E26" s="28">
        <v>33</v>
      </c>
      <c r="F26" s="25">
        <v>17.670000000000002</v>
      </c>
      <c r="G26" s="25">
        <f t="shared" si="0"/>
        <v>583.11</v>
      </c>
    </row>
    <row r="27" spans="1:12" ht="15.75" x14ac:dyDescent="0.25">
      <c r="A27" s="122">
        <v>9</v>
      </c>
      <c r="B27" s="123" t="s">
        <v>151</v>
      </c>
      <c r="C27" s="122" t="s">
        <v>21</v>
      </c>
      <c r="D27" s="122" t="s">
        <v>23</v>
      </c>
      <c r="E27" s="28">
        <v>4</v>
      </c>
      <c r="F27" s="25">
        <v>69.5</v>
      </c>
      <c r="G27" s="25">
        <f t="shared" si="0"/>
        <v>278</v>
      </c>
    </row>
    <row r="28" spans="1:12" ht="15.75" x14ac:dyDescent="0.25">
      <c r="A28" s="42" t="s">
        <v>152</v>
      </c>
      <c r="B28" s="41" t="s">
        <v>440</v>
      </c>
      <c r="C28" s="122"/>
      <c r="D28" s="122" t="s">
        <v>121</v>
      </c>
      <c r="E28" s="28">
        <v>1.3</v>
      </c>
      <c r="F28" s="25">
        <v>0</v>
      </c>
      <c r="G28" s="25">
        <f t="shared" si="0"/>
        <v>0</v>
      </c>
    </row>
    <row r="29" spans="1:12" ht="15.75" x14ac:dyDescent="0.25">
      <c r="A29" s="122">
        <v>10</v>
      </c>
      <c r="B29" s="123" t="s">
        <v>25</v>
      </c>
      <c r="C29" s="122" t="s">
        <v>24</v>
      </c>
      <c r="D29" s="122" t="s">
        <v>23</v>
      </c>
      <c r="E29" s="28">
        <v>7</v>
      </c>
      <c r="F29" s="25">
        <v>46.3</v>
      </c>
      <c r="G29" s="25">
        <f t="shared" si="0"/>
        <v>324.09999999999997</v>
      </c>
    </row>
    <row r="30" spans="1:12" ht="15.75" x14ac:dyDescent="0.25">
      <c r="A30" s="122">
        <v>11</v>
      </c>
      <c r="B30" s="125" t="s">
        <v>27</v>
      </c>
      <c r="C30" s="29" t="s">
        <v>26</v>
      </c>
      <c r="D30" s="29" t="s">
        <v>23</v>
      </c>
      <c r="E30" s="28">
        <v>8</v>
      </c>
      <c r="F30" s="28">
        <v>23</v>
      </c>
      <c r="G30" s="28">
        <f t="shared" si="0"/>
        <v>184</v>
      </c>
      <c r="H30" s="39"/>
      <c r="I30" s="39"/>
      <c r="J30" s="39"/>
      <c r="K30" s="39"/>
      <c r="L30" s="47"/>
    </row>
    <row r="31" spans="1:12" ht="38.25" x14ac:dyDescent="0.25">
      <c r="A31" s="42" t="s">
        <v>160</v>
      </c>
      <c r="B31" s="41" t="s">
        <v>441</v>
      </c>
      <c r="C31" s="122"/>
      <c r="D31" s="122" t="s">
        <v>121</v>
      </c>
      <c r="E31" s="28">
        <v>2.5</v>
      </c>
      <c r="F31" s="25">
        <v>0</v>
      </c>
      <c r="G31" s="25">
        <f t="shared" si="0"/>
        <v>0</v>
      </c>
    </row>
    <row r="32" spans="1:12" ht="15.75" x14ac:dyDescent="0.25">
      <c r="A32" s="122">
        <v>12</v>
      </c>
      <c r="B32" s="123" t="s">
        <v>29</v>
      </c>
      <c r="C32" s="122" t="s">
        <v>28</v>
      </c>
      <c r="D32" s="122" t="s">
        <v>23</v>
      </c>
      <c r="E32" s="122">
        <v>11</v>
      </c>
      <c r="F32" s="25">
        <v>14.48</v>
      </c>
      <c r="G32" s="25">
        <f t="shared" si="0"/>
        <v>159.28</v>
      </c>
    </row>
    <row r="33" spans="1:7" ht="47.25" x14ac:dyDescent="0.25">
      <c r="A33" s="122">
        <v>13</v>
      </c>
      <c r="B33" s="123" t="s">
        <v>31</v>
      </c>
      <c r="C33" s="122" t="s">
        <v>30</v>
      </c>
      <c r="D33" s="122" t="s">
        <v>32</v>
      </c>
      <c r="E33" s="25">
        <v>152</v>
      </c>
      <c r="F33" s="25">
        <v>20.25</v>
      </c>
      <c r="G33" s="25">
        <f t="shared" si="0"/>
        <v>3078</v>
      </c>
    </row>
    <row r="34" spans="1:7" ht="31.5" x14ac:dyDescent="0.25">
      <c r="A34" s="122">
        <v>14</v>
      </c>
      <c r="B34" s="123" t="s">
        <v>34</v>
      </c>
      <c r="C34" s="122" t="s">
        <v>33</v>
      </c>
      <c r="D34" s="122" t="s">
        <v>35</v>
      </c>
      <c r="E34" s="25"/>
      <c r="F34" s="25">
        <v>1320.66</v>
      </c>
      <c r="G34" s="25">
        <f t="shared" si="0"/>
        <v>0</v>
      </c>
    </row>
    <row r="35" spans="1:7" ht="15.75" x14ac:dyDescent="0.25">
      <c r="A35" s="122">
        <v>15</v>
      </c>
      <c r="B35" s="123" t="s">
        <v>37</v>
      </c>
      <c r="C35" s="122" t="s">
        <v>36</v>
      </c>
      <c r="D35" s="122" t="s">
        <v>38</v>
      </c>
      <c r="E35" s="25"/>
      <c r="F35" s="25">
        <v>724</v>
      </c>
      <c r="G35" s="25">
        <f t="shared" si="0"/>
        <v>0</v>
      </c>
    </row>
    <row r="36" spans="1:7" ht="31.5" x14ac:dyDescent="0.25">
      <c r="A36" s="122">
        <v>16</v>
      </c>
      <c r="B36" s="123" t="s">
        <v>40</v>
      </c>
      <c r="C36" s="122" t="s">
        <v>39</v>
      </c>
      <c r="D36" s="122" t="s">
        <v>38</v>
      </c>
      <c r="E36" s="25"/>
      <c r="F36" s="25">
        <v>724</v>
      </c>
      <c r="G36" s="25">
        <f t="shared" si="0"/>
        <v>0</v>
      </c>
    </row>
    <row r="37" spans="1:7" ht="47.25" x14ac:dyDescent="0.25">
      <c r="A37" s="122">
        <v>17</v>
      </c>
      <c r="B37" s="123" t="s">
        <v>459</v>
      </c>
      <c r="C37" s="122" t="s">
        <v>41</v>
      </c>
      <c r="D37" s="122" t="s">
        <v>38</v>
      </c>
      <c r="E37" s="25">
        <v>588.4</v>
      </c>
      <c r="F37" s="25">
        <v>2.9</v>
      </c>
      <c r="G37" s="25">
        <f t="shared" si="0"/>
        <v>1706.36</v>
      </c>
    </row>
    <row r="38" spans="1:7" ht="47.25" x14ac:dyDescent="0.25">
      <c r="A38" s="122">
        <v>18</v>
      </c>
      <c r="B38" s="123" t="s">
        <v>342</v>
      </c>
      <c r="C38" s="122" t="s">
        <v>43</v>
      </c>
      <c r="D38" s="122" t="s">
        <v>38</v>
      </c>
      <c r="E38" s="28">
        <v>1075</v>
      </c>
      <c r="F38" s="25">
        <v>0.38</v>
      </c>
      <c r="G38" s="25">
        <f t="shared" si="0"/>
        <v>408.5</v>
      </c>
    </row>
    <row r="39" spans="1:7" ht="47.25" x14ac:dyDescent="0.25">
      <c r="A39" s="122">
        <v>19</v>
      </c>
      <c r="B39" s="123" t="s">
        <v>46</v>
      </c>
      <c r="C39" s="122" t="s">
        <v>45</v>
      </c>
      <c r="D39" s="122" t="s">
        <v>47</v>
      </c>
      <c r="E39" s="28">
        <v>66</v>
      </c>
      <c r="F39" s="25">
        <v>30.7</v>
      </c>
      <c r="G39" s="25">
        <f t="shared" si="0"/>
        <v>2026.2</v>
      </c>
    </row>
    <row r="40" spans="1:7" ht="47.25" x14ac:dyDescent="0.25">
      <c r="A40" s="122">
        <v>20</v>
      </c>
      <c r="B40" s="123" t="s">
        <v>49</v>
      </c>
      <c r="C40" s="122" t="s">
        <v>48</v>
      </c>
      <c r="D40" s="122" t="s">
        <v>47</v>
      </c>
      <c r="E40" s="28"/>
      <c r="F40" s="25">
        <v>27.8</v>
      </c>
      <c r="G40" s="25">
        <f t="shared" si="0"/>
        <v>0</v>
      </c>
    </row>
    <row r="41" spans="1:7" ht="15.75" x14ac:dyDescent="0.25">
      <c r="A41" s="122">
        <v>21</v>
      </c>
      <c r="B41" s="123" t="s">
        <v>51</v>
      </c>
      <c r="C41" s="122" t="s">
        <v>50</v>
      </c>
      <c r="D41" s="122" t="s">
        <v>23</v>
      </c>
      <c r="E41" s="25">
        <v>296</v>
      </c>
      <c r="F41" s="25">
        <v>0.26</v>
      </c>
      <c r="G41" s="25">
        <f t="shared" si="0"/>
        <v>76.960000000000008</v>
      </c>
    </row>
    <row r="42" spans="1:7" ht="15.75" x14ac:dyDescent="0.25">
      <c r="A42" s="122">
        <v>22</v>
      </c>
      <c r="B42" s="123" t="s">
        <v>53</v>
      </c>
      <c r="C42" s="122" t="s">
        <v>52</v>
      </c>
      <c r="D42" s="122" t="s">
        <v>23</v>
      </c>
      <c r="E42" s="25"/>
      <c r="F42" s="25">
        <v>4.34</v>
      </c>
      <c r="G42" s="25">
        <f t="shared" si="0"/>
        <v>0</v>
      </c>
    </row>
    <row r="43" spans="1:7" ht="15.75" x14ac:dyDescent="0.25">
      <c r="A43" s="122">
        <v>23</v>
      </c>
      <c r="B43" s="123" t="s">
        <v>55</v>
      </c>
      <c r="C43" s="122" t="s">
        <v>54</v>
      </c>
      <c r="D43" s="122" t="s">
        <v>23</v>
      </c>
      <c r="E43" s="25">
        <v>552</v>
      </c>
      <c r="F43" s="25">
        <v>0.06</v>
      </c>
      <c r="G43" s="25">
        <f t="shared" si="0"/>
        <v>33.119999999999997</v>
      </c>
    </row>
    <row r="44" spans="1:7" ht="15.75" x14ac:dyDescent="0.25">
      <c r="A44" s="122">
        <v>24</v>
      </c>
      <c r="B44" s="123" t="s">
        <v>57</v>
      </c>
      <c r="C44" s="122" t="s">
        <v>56</v>
      </c>
      <c r="D44" s="122" t="s">
        <v>23</v>
      </c>
      <c r="E44" s="25"/>
      <c r="F44" s="25">
        <v>27.51</v>
      </c>
      <c r="G44" s="25">
        <f t="shared" si="0"/>
        <v>0</v>
      </c>
    </row>
    <row r="45" spans="1:7" ht="31.5" x14ac:dyDescent="0.25">
      <c r="A45" s="122">
        <v>25</v>
      </c>
      <c r="B45" s="123" t="s">
        <v>59</v>
      </c>
      <c r="C45" s="122" t="s">
        <v>58</v>
      </c>
      <c r="D45" s="122" t="s">
        <v>38</v>
      </c>
      <c r="E45" s="28">
        <v>8.5</v>
      </c>
      <c r="F45" s="25">
        <v>218.95</v>
      </c>
      <c r="G45" s="25">
        <f t="shared" si="0"/>
        <v>1861.0749999999998</v>
      </c>
    </row>
    <row r="46" spans="1:7" ht="31.5" x14ac:dyDescent="0.25">
      <c r="A46" s="122">
        <v>26</v>
      </c>
      <c r="B46" s="123" t="s">
        <v>61</v>
      </c>
      <c r="C46" s="122" t="s">
        <v>60</v>
      </c>
      <c r="D46" s="122" t="s">
        <v>38</v>
      </c>
      <c r="E46" s="28">
        <v>22.1</v>
      </c>
      <c r="F46" s="25">
        <v>218.95</v>
      </c>
      <c r="G46" s="25">
        <f t="shared" si="0"/>
        <v>4838.7950000000001</v>
      </c>
    </row>
    <row r="47" spans="1:7" ht="31.5" x14ac:dyDescent="0.25">
      <c r="A47" s="122">
        <v>27</v>
      </c>
      <c r="B47" s="123" t="s">
        <v>63</v>
      </c>
      <c r="C47" s="122" t="s">
        <v>62</v>
      </c>
      <c r="D47" s="122" t="s">
        <v>38</v>
      </c>
      <c r="E47" s="28">
        <f>E45+E46</f>
        <v>30.6</v>
      </c>
      <c r="F47" s="25">
        <v>9</v>
      </c>
      <c r="G47" s="25">
        <f t="shared" si="0"/>
        <v>275.40000000000003</v>
      </c>
    </row>
    <row r="48" spans="1:7" ht="15.75" x14ac:dyDescent="0.25">
      <c r="A48" s="122">
        <v>28</v>
      </c>
      <c r="B48" s="123" t="s">
        <v>65</v>
      </c>
      <c r="C48" s="122" t="s">
        <v>64</v>
      </c>
      <c r="D48" s="122" t="s">
        <v>38</v>
      </c>
      <c r="E48" s="60">
        <v>6.4000000000000001E-2</v>
      </c>
      <c r="F48" s="25">
        <v>10.43</v>
      </c>
      <c r="G48" s="25">
        <f t="shared" si="0"/>
        <v>0.66752</v>
      </c>
    </row>
    <row r="49" spans="1:7" ht="15.75" x14ac:dyDescent="0.25">
      <c r="A49" s="122">
        <v>29</v>
      </c>
      <c r="B49" s="123" t="s">
        <v>68</v>
      </c>
      <c r="C49" s="122" t="s">
        <v>67</v>
      </c>
      <c r="D49" s="122" t="s">
        <v>38</v>
      </c>
      <c r="E49" s="60"/>
      <c r="F49" s="25">
        <v>19.670000000000002</v>
      </c>
      <c r="G49" s="25">
        <f t="shared" si="0"/>
        <v>0</v>
      </c>
    </row>
    <row r="50" spans="1:7" ht="17.25" customHeight="1" x14ac:dyDescent="0.25">
      <c r="A50" s="122">
        <v>30</v>
      </c>
      <c r="B50" s="123" t="s">
        <v>70</v>
      </c>
      <c r="C50" s="122" t="s">
        <v>69</v>
      </c>
      <c r="D50" s="122" t="s">
        <v>38</v>
      </c>
      <c r="E50" s="25">
        <v>1.2</v>
      </c>
      <c r="F50" s="25">
        <v>3.27</v>
      </c>
      <c r="G50" s="25">
        <f t="shared" si="0"/>
        <v>3.9239999999999999</v>
      </c>
    </row>
    <row r="51" spans="1:7" ht="16.5" customHeight="1" x14ac:dyDescent="0.25">
      <c r="A51" s="122">
        <v>31</v>
      </c>
      <c r="B51" s="123" t="s">
        <v>72</v>
      </c>
      <c r="C51" s="122" t="s">
        <v>71</v>
      </c>
      <c r="D51" s="122" t="s">
        <v>38</v>
      </c>
      <c r="E51" s="25"/>
      <c r="F51" s="25">
        <v>6.81</v>
      </c>
      <c r="G51" s="25">
        <f t="shared" si="0"/>
        <v>0</v>
      </c>
    </row>
    <row r="52" spans="1:7" ht="15.75" x14ac:dyDescent="0.25">
      <c r="A52" s="122">
        <v>32</v>
      </c>
      <c r="B52" s="123" t="s">
        <v>74</v>
      </c>
      <c r="C52" s="122" t="s">
        <v>73</v>
      </c>
      <c r="D52" s="122" t="s">
        <v>75</v>
      </c>
      <c r="E52" s="25">
        <v>6.5</v>
      </c>
      <c r="F52" s="25">
        <v>33.31</v>
      </c>
      <c r="G52" s="25">
        <f t="shared" si="0"/>
        <v>216.51500000000001</v>
      </c>
    </row>
    <row r="53" spans="1:7" ht="15.75" x14ac:dyDescent="0.25">
      <c r="A53" s="122">
        <v>33</v>
      </c>
      <c r="B53" s="123" t="s">
        <v>77</v>
      </c>
      <c r="C53" s="122" t="s">
        <v>76</v>
      </c>
      <c r="D53" s="122" t="s">
        <v>75</v>
      </c>
      <c r="E53" s="25"/>
      <c r="F53" s="25">
        <v>63.14</v>
      </c>
      <c r="G53" s="25">
        <f t="shared" si="0"/>
        <v>0</v>
      </c>
    </row>
    <row r="54" spans="1:7" ht="15.75" x14ac:dyDescent="0.25">
      <c r="A54" s="122">
        <v>34</v>
      </c>
      <c r="B54" s="123" t="s">
        <v>79</v>
      </c>
      <c r="C54" s="122" t="s">
        <v>78</v>
      </c>
      <c r="D54" s="122" t="s">
        <v>23</v>
      </c>
      <c r="E54" s="25">
        <v>53</v>
      </c>
      <c r="F54" s="25">
        <v>10.14</v>
      </c>
      <c r="G54" s="25">
        <f t="shared" si="0"/>
        <v>537.42000000000007</v>
      </c>
    </row>
    <row r="55" spans="1:7" ht="31.5" x14ac:dyDescent="0.25">
      <c r="A55" s="29">
        <v>35</v>
      </c>
      <c r="B55" s="125" t="s">
        <v>81</v>
      </c>
      <c r="C55" s="29" t="s">
        <v>80</v>
      </c>
      <c r="D55" s="29" t="s">
        <v>23</v>
      </c>
      <c r="E55" s="28"/>
      <c r="F55" s="28">
        <v>72.41</v>
      </c>
      <c r="G55" s="28">
        <f t="shared" si="0"/>
        <v>0</v>
      </c>
    </row>
    <row r="56" spans="1:7" ht="31.5" x14ac:dyDescent="0.25">
      <c r="A56" s="122">
        <v>36</v>
      </c>
      <c r="B56" s="125" t="s">
        <v>85</v>
      </c>
      <c r="C56" s="29">
        <v>36</v>
      </c>
      <c r="D56" s="29" t="s">
        <v>47</v>
      </c>
      <c r="E56" s="28"/>
      <c r="F56" s="28">
        <v>72.41</v>
      </c>
      <c r="G56" s="28">
        <f t="shared" si="0"/>
        <v>0</v>
      </c>
    </row>
    <row r="57" spans="1:7" ht="31.5" x14ac:dyDescent="0.25">
      <c r="A57" s="122">
        <v>37</v>
      </c>
      <c r="B57" s="123" t="s">
        <v>304</v>
      </c>
      <c r="C57" s="122">
        <v>37</v>
      </c>
      <c r="D57" s="122" t="s">
        <v>23</v>
      </c>
      <c r="E57" s="28"/>
      <c r="F57" s="25">
        <v>10.14</v>
      </c>
      <c r="G57" s="25">
        <f t="shared" si="0"/>
        <v>0</v>
      </c>
    </row>
    <row r="58" spans="1:7" ht="31.5" x14ac:dyDescent="0.25">
      <c r="A58" s="122">
        <v>38</v>
      </c>
      <c r="B58" s="123" t="s">
        <v>89</v>
      </c>
      <c r="C58" s="122">
        <v>38</v>
      </c>
      <c r="D58" s="122" t="s">
        <v>23</v>
      </c>
      <c r="E58" s="122"/>
      <c r="F58" s="25">
        <v>11.58</v>
      </c>
      <c r="G58" s="25">
        <f t="shared" si="0"/>
        <v>0</v>
      </c>
    </row>
    <row r="59" spans="1:7" ht="15.75" x14ac:dyDescent="0.25">
      <c r="A59" s="32"/>
      <c r="B59" s="10" t="s">
        <v>97</v>
      </c>
      <c r="C59" s="10"/>
      <c r="D59" s="32"/>
      <c r="E59" s="32"/>
      <c r="F59" s="32"/>
      <c r="G59" s="35">
        <f>SUM(G18:G58)</f>
        <v>20379.926520000001</v>
      </c>
    </row>
    <row r="60" spans="1:7" ht="15.75" x14ac:dyDescent="0.25">
      <c r="A60" s="32"/>
      <c r="B60" s="11" t="s">
        <v>98</v>
      </c>
      <c r="C60" s="11"/>
      <c r="D60" s="32"/>
      <c r="E60" s="32"/>
      <c r="F60" s="32"/>
      <c r="G60" s="32"/>
    </row>
    <row r="61" spans="1:7" ht="15.75" x14ac:dyDescent="0.25">
      <c r="A61" s="32"/>
      <c r="B61" s="11" t="s">
        <v>149</v>
      </c>
      <c r="C61" s="11"/>
      <c r="D61" s="32" t="s">
        <v>121</v>
      </c>
      <c r="E61" s="33"/>
      <c r="F61" s="32">
        <v>21.05</v>
      </c>
      <c r="G61" s="32">
        <f>ROUND(E61*F61,2)</f>
        <v>0</v>
      </c>
    </row>
    <row r="62" spans="1:7" ht="15.75" x14ac:dyDescent="0.25">
      <c r="A62" s="32"/>
      <c r="B62" s="11" t="s">
        <v>120</v>
      </c>
      <c r="C62" s="11"/>
      <c r="D62" s="32" t="s">
        <v>121</v>
      </c>
      <c r="E62" s="33">
        <v>22</v>
      </c>
      <c r="F62" s="33">
        <v>17.329999999999998</v>
      </c>
      <c r="G62" s="32">
        <f t="shared" ref="G62:G69" si="1">ROUND(E62*F62,2)</f>
        <v>381.26</v>
      </c>
    </row>
    <row r="63" spans="1:7" ht="15.75" x14ac:dyDescent="0.25">
      <c r="A63" s="32"/>
      <c r="B63" s="11" t="s">
        <v>124</v>
      </c>
      <c r="C63" s="11"/>
      <c r="D63" s="32" t="s">
        <v>121</v>
      </c>
      <c r="E63" s="33">
        <v>78</v>
      </c>
      <c r="F63" s="33">
        <v>14.86</v>
      </c>
      <c r="G63" s="32">
        <f t="shared" si="1"/>
        <v>1159.08</v>
      </c>
    </row>
    <row r="64" spans="1:7" ht="15.75" x14ac:dyDescent="0.25">
      <c r="A64" s="32"/>
      <c r="B64" s="11" t="s">
        <v>122</v>
      </c>
      <c r="C64" s="11"/>
      <c r="D64" s="32" t="s">
        <v>121</v>
      </c>
      <c r="E64" s="33"/>
      <c r="F64" s="33">
        <v>19.809999999999999</v>
      </c>
      <c r="G64" s="32">
        <f t="shared" si="1"/>
        <v>0</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1540.34</v>
      </c>
    </row>
    <row r="71" spans="1:12" ht="15.75" x14ac:dyDescent="0.25">
      <c r="A71" s="121"/>
      <c r="B71" s="130" t="s">
        <v>164</v>
      </c>
      <c r="C71" s="130"/>
      <c r="D71" s="130"/>
      <c r="E71" s="130"/>
      <c r="F71" s="130"/>
      <c r="G71" s="130"/>
      <c r="I71" s="47"/>
      <c r="L71" s="47"/>
    </row>
    <row r="72" spans="1:12" ht="47.25" x14ac:dyDescent="0.25">
      <c r="A72" s="122">
        <v>39</v>
      </c>
      <c r="B72" s="123" t="s">
        <v>442</v>
      </c>
      <c r="C72" s="122" t="s">
        <v>4</v>
      </c>
      <c r="D72" s="122" t="s">
        <v>6</v>
      </c>
      <c r="E72" s="25">
        <v>11</v>
      </c>
      <c r="F72" s="25">
        <v>22.59</v>
      </c>
      <c r="G72" s="25">
        <f>E72*F72</f>
        <v>248.49</v>
      </c>
    </row>
    <row r="73" spans="1:12" ht="18.75" x14ac:dyDescent="0.25">
      <c r="A73" s="122">
        <v>40</v>
      </c>
      <c r="B73" s="125" t="s">
        <v>8</v>
      </c>
      <c r="C73" s="122" t="s">
        <v>7</v>
      </c>
      <c r="D73" s="122" t="s">
        <v>6</v>
      </c>
      <c r="E73" s="122"/>
      <c r="F73" s="25">
        <v>27.22</v>
      </c>
      <c r="G73" s="25">
        <f t="shared" ref="G73:G112" si="2">E73*F73</f>
        <v>0</v>
      </c>
    </row>
    <row r="74" spans="1:12" ht="15" customHeight="1" x14ac:dyDescent="0.25">
      <c r="A74" s="131">
        <v>41</v>
      </c>
      <c r="B74" s="145" t="s">
        <v>10</v>
      </c>
      <c r="C74" s="131" t="s">
        <v>9</v>
      </c>
      <c r="D74" s="131" t="s">
        <v>6</v>
      </c>
      <c r="E74" s="135"/>
      <c r="F74" s="135">
        <v>17.38</v>
      </c>
      <c r="G74" s="135">
        <f t="shared" si="2"/>
        <v>0</v>
      </c>
    </row>
    <row r="75" spans="1:12" ht="21.75" customHeight="1" x14ac:dyDescent="0.25">
      <c r="A75" s="131"/>
      <c r="B75" s="145"/>
      <c r="C75" s="131"/>
      <c r="D75" s="131"/>
      <c r="E75" s="136"/>
      <c r="F75" s="136"/>
      <c r="G75" s="136"/>
    </row>
    <row r="76" spans="1:12" ht="30.75" customHeight="1" x14ac:dyDescent="0.25">
      <c r="A76" s="122">
        <v>42</v>
      </c>
      <c r="B76" s="125" t="s">
        <v>12</v>
      </c>
      <c r="C76" s="122" t="s">
        <v>11</v>
      </c>
      <c r="D76" s="122" t="s">
        <v>6</v>
      </c>
      <c r="E76" s="122"/>
      <c r="F76" s="25">
        <v>20.85</v>
      </c>
      <c r="G76" s="25">
        <f t="shared" si="2"/>
        <v>0</v>
      </c>
      <c r="L76" s="47"/>
    </row>
    <row r="77" spans="1:12" ht="31.5" x14ac:dyDescent="0.25">
      <c r="A77" s="122">
        <v>43</v>
      </c>
      <c r="B77" s="123" t="s">
        <v>216</v>
      </c>
      <c r="C77" s="122" t="s">
        <v>13</v>
      </c>
      <c r="D77" s="122" t="s">
        <v>6</v>
      </c>
      <c r="E77" s="25"/>
      <c r="F77" s="25">
        <v>18.829999999999998</v>
      </c>
      <c r="G77" s="25">
        <f t="shared" si="2"/>
        <v>0</v>
      </c>
    </row>
    <row r="78" spans="1:12" ht="18.75" x14ac:dyDescent="0.25">
      <c r="A78" s="122">
        <v>44</v>
      </c>
      <c r="B78" s="123" t="s">
        <v>16</v>
      </c>
      <c r="C78" s="122" t="s">
        <v>15</v>
      </c>
      <c r="D78" s="122" t="s">
        <v>6</v>
      </c>
      <c r="E78" s="122"/>
      <c r="F78" s="25">
        <v>22.59</v>
      </c>
      <c r="G78" s="25">
        <f t="shared" si="2"/>
        <v>0</v>
      </c>
    </row>
    <row r="79" spans="1:12" ht="47.25" x14ac:dyDescent="0.25">
      <c r="A79" s="122">
        <v>45</v>
      </c>
      <c r="B79" s="123" t="s">
        <v>460</v>
      </c>
      <c r="C79" s="122" t="s">
        <v>17</v>
      </c>
      <c r="D79" s="122" t="s">
        <v>6</v>
      </c>
      <c r="E79" s="25">
        <v>47</v>
      </c>
      <c r="F79" s="25">
        <v>15.93</v>
      </c>
      <c r="G79" s="25">
        <f t="shared" si="2"/>
        <v>748.71</v>
      </c>
      <c r="J79" s="47"/>
    </row>
    <row r="80" spans="1:12" ht="47.25" x14ac:dyDescent="0.25">
      <c r="A80" s="122">
        <v>46</v>
      </c>
      <c r="B80" s="123" t="s">
        <v>461</v>
      </c>
      <c r="C80" s="122" t="s">
        <v>19</v>
      </c>
      <c r="D80" s="122" t="s">
        <v>6</v>
      </c>
      <c r="E80" s="25">
        <v>43</v>
      </c>
      <c r="F80" s="25">
        <v>17.670000000000002</v>
      </c>
      <c r="G80" s="25">
        <f t="shared" si="2"/>
        <v>759.81000000000006</v>
      </c>
      <c r="K80" s="47"/>
    </row>
    <row r="81" spans="1:12" ht="15.75" x14ac:dyDescent="0.25">
      <c r="A81" s="122">
        <v>47</v>
      </c>
      <c r="B81" s="125" t="s">
        <v>22</v>
      </c>
      <c r="C81" s="29" t="s">
        <v>21</v>
      </c>
      <c r="D81" s="29" t="s">
        <v>23</v>
      </c>
      <c r="E81" s="28">
        <v>6</v>
      </c>
      <c r="F81" s="28">
        <v>69.5</v>
      </c>
      <c r="G81" s="28">
        <f t="shared" si="2"/>
        <v>417</v>
      </c>
      <c r="H81" s="39"/>
      <c r="I81" s="39"/>
    </row>
    <row r="82" spans="1:12" ht="25.5" x14ac:dyDescent="0.25">
      <c r="A82" s="43" t="s">
        <v>183</v>
      </c>
      <c r="B82" s="44" t="s">
        <v>443</v>
      </c>
      <c r="C82" s="43"/>
      <c r="D82" s="43" t="s">
        <v>121</v>
      </c>
      <c r="E82" s="45">
        <v>2</v>
      </c>
      <c r="F82" s="45">
        <v>0</v>
      </c>
      <c r="G82" s="45">
        <f t="shared" si="2"/>
        <v>0</v>
      </c>
    </row>
    <row r="83" spans="1:12" ht="15.75" x14ac:dyDescent="0.25">
      <c r="A83" s="122">
        <v>48</v>
      </c>
      <c r="B83" s="123" t="s">
        <v>25</v>
      </c>
      <c r="C83" s="122" t="s">
        <v>24</v>
      </c>
      <c r="D83" s="122" t="s">
        <v>23</v>
      </c>
      <c r="E83" s="25">
        <v>7</v>
      </c>
      <c r="F83" s="25">
        <v>46.3</v>
      </c>
      <c r="G83" s="25">
        <f t="shared" si="2"/>
        <v>324.09999999999997</v>
      </c>
    </row>
    <row r="84" spans="1:12" ht="15.75" x14ac:dyDescent="0.25">
      <c r="A84" s="122">
        <v>49</v>
      </c>
      <c r="B84" s="123" t="s">
        <v>27</v>
      </c>
      <c r="C84" s="122" t="s">
        <v>26</v>
      </c>
      <c r="D84" s="122" t="s">
        <v>23</v>
      </c>
      <c r="E84" s="25">
        <v>5</v>
      </c>
      <c r="F84" s="25">
        <v>23</v>
      </c>
      <c r="G84" s="25">
        <f t="shared" si="2"/>
        <v>115</v>
      </c>
    </row>
    <row r="85" spans="1:12" ht="18.75" customHeight="1" x14ac:dyDescent="0.25">
      <c r="A85" s="122" t="s">
        <v>197</v>
      </c>
      <c r="B85" s="44" t="s">
        <v>444</v>
      </c>
      <c r="C85" s="43"/>
      <c r="D85" s="43" t="s">
        <v>121</v>
      </c>
      <c r="E85" s="45">
        <v>1.5</v>
      </c>
      <c r="F85" s="45">
        <v>0</v>
      </c>
      <c r="G85" s="45">
        <f t="shared" si="2"/>
        <v>0</v>
      </c>
    </row>
    <row r="86" spans="1:12" ht="15.75" x14ac:dyDescent="0.25">
      <c r="A86" s="122">
        <v>50</v>
      </c>
      <c r="B86" s="123" t="s">
        <v>29</v>
      </c>
      <c r="C86" s="122" t="s">
        <v>28</v>
      </c>
      <c r="D86" s="122" t="s">
        <v>23</v>
      </c>
      <c r="E86" s="25"/>
      <c r="F86" s="25">
        <v>14.48</v>
      </c>
      <c r="G86" s="25">
        <f t="shared" si="2"/>
        <v>0</v>
      </c>
    </row>
    <row r="87" spans="1:12" ht="47.25" x14ac:dyDescent="0.25">
      <c r="A87" s="122">
        <v>51</v>
      </c>
      <c r="B87" s="123" t="s">
        <v>31</v>
      </c>
      <c r="C87" s="122" t="s">
        <v>30</v>
      </c>
      <c r="D87" s="122" t="s">
        <v>32</v>
      </c>
      <c r="E87" s="25">
        <v>129.88999999999999</v>
      </c>
      <c r="F87" s="25">
        <v>20.25</v>
      </c>
      <c r="G87" s="25">
        <f t="shared" si="2"/>
        <v>2630.2724999999996</v>
      </c>
      <c r="L87" s="47"/>
    </row>
    <row r="88" spans="1:12" ht="31.5" x14ac:dyDescent="0.25">
      <c r="A88" s="122">
        <v>52</v>
      </c>
      <c r="B88" s="125" t="s">
        <v>34</v>
      </c>
      <c r="C88" s="29" t="s">
        <v>33</v>
      </c>
      <c r="D88" s="29" t="s">
        <v>35</v>
      </c>
      <c r="E88" s="28">
        <v>1</v>
      </c>
      <c r="F88" s="28">
        <v>1320.66</v>
      </c>
      <c r="G88" s="28">
        <f t="shared" si="2"/>
        <v>1320.66</v>
      </c>
    </row>
    <row r="89" spans="1:12" ht="15.75" x14ac:dyDescent="0.25">
      <c r="A89" s="122">
        <v>53</v>
      </c>
      <c r="B89" s="123" t="s">
        <v>37</v>
      </c>
      <c r="C89" s="122" t="s">
        <v>36</v>
      </c>
      <c r="D89" s="122" t="s">
        <v>38</v>
      </c>
      <c r="E89" s="25"/>
      <c r="F89" s="25">
        <v>724</v>
      </c>
      <c r="G89" s="25">
        <f t="shared" si="2"/>
        <v>0</v>
      </c>
    </row>
    <row r="90" spans="1:12" ht="31.5" x14ac:dyDescent="0.25">
      <c r="A90" s="122">
        <v>54</v>
      </c>
      <c r="B90" s="123" t="s">
        <v>40</v>
      </c>
      <c r="C90" s="122" t="s">
        <v>39</v>
      </c>
      <c r="D90" s="122" t="s">
        <v>38</v>
      </c>
      <c r="E90" s="25"/>
      <c r="F90" s="25">
        <v>724</v>
      </c>
      <c r="G90" s="25">
        <f t="shared" si="2"/>
        <v>0</v>
      </c>
    </row>
    <row r="91" spans="1:12" ht="31.5" x14ac:dyDescent="0.25">
      <c r="A91" s="122">
        <v>55</v>
      </c>
      <c r="B91" s="123" t="s">
        <v>445</v>
      </c>
      <c r="C91" s="122" t="s">
        <v>41</v>
      </c>
      <c r="D91" s="122" t="s">
        <v>38</v>
      </c>
      <c r="E91" s="28">
        <v>128.80000000000001</v>
      </c>
      <c r="F91" s="25">
        <v>2.9</v>
      </c>
      <c r="G91" s="25">
        <f t="shared" si="2"/>
        <v>373.52000000000004</v>
      </c>
    </row>
    <row r="92" spans="1:12" ht="47.25" x14ac:dyDescent="0.25">
      <c r="A92" s="122">
        <v>56</v>
      </c>
      <c r="B92" s="123" t="s">
        <v>344</v>
      </c>
      <c r="C92" s="122" t="s">
        <v>43</v>
      </c>
      <c r="D92" s="122" t="s">
        <v>38</v>
      </c>
      <c r="E92" s="50">
        <v>1580.79</v>
      </c>
      <c r="F92" s="25">
        <v>0.38</v>
      </c>
      <c r="G92" s="25">
        <f t="shared" si="2"/>
        <v>600.7002</v>
      </c>
    </row>
    <row r="93" spans="1:12" ht="47.25" x14ac:dyDescent="0.25">
      <c r="A93" s="29">
        <v>57</v>
      </c>
      <c r="B93" s="125" t="s">
        <v>46</v>
      </c>
      <c r="C93" s="29" t="s">
        <v>45</v>
      </c>
      <c r="D93" s="29" t="s">
        <v>47</v>
      </c>
      <c r="E93" s="29">
        <v>9.5</v>
      </c>
      <c r="F93" s="28">
        <v>30.7</v>
      </c>
      <c r="G93" s="28">
        <f t="shared" si="2"/>
        <v>291.64999999999998</v>
      </c>
    </row>
    <row r="94" spans="1:12" ht="47.25" x14ac:dyDescent="0.25">
      <c r="A94" s="122">
        <v>58</v>
      </c>
      <c r="B94" s="123" t="s">
        <v>49</v>
      </c>
      <c r="C94" s="122" t="s">
        <v>48</v>
      </c>
      <c r="D94" s="122" t="s">
        <v>47</v>
      </c>
      <c r="E94" s="122"/>
      <c r="F94" s="25">
        <v>27.8</v>
      </c>
      <c r="G94" s="25">
        <f t="shared" si="2"/>
        <v>0</v>
      </c>
    </row>
    <row r="95" spans="1:12" ht="15.75" x14ac:dyDescent="0.25">
      <c r="A95" s="122">
        <v>59</v>
      </c>
      <c r="B95" s="123" t="s">
        <v>51</v>
      </c>
      <c r="C95" s="122" t="s">
        <v>50</v>
      </c>
      <c r="D95" s="122" t="s">
        <v>23</v>
      </c>
      <c r="E95" s="25">
        <v>80</v>
      </c>
      <c r="F95" s="25">
        <v>0.26</v>
      </c>
      <c r="G95" s="25">
        <f t="shared" si="2"/>
        <v>20.8</v>
      </c>
    </row>
    <row r="96" spans="1:12" ht="15.75" x14ac:dyDescent="0.25">
      <c r="A96" s="122">
        <v>60</v>
      </c>
      <c r="B96" s="123" t="s">
        <v>53</v>
      </c>
      <c r="C96" s="122" t="s">
        <v>52</v>
      </c>
      <c r="D96" s="122" t="s">
        <v>23</v>
      </c>
      <c r="E96" s="25"/>
      <c r="F96" s="25">
        <v>4.34</v>
      </c>
      <c r="G96" s="25">
        <f t="shared" si="2"/>
        <v>0</v>
      </c>
    </row>
    <row r="97" spans="1:7" ht="15.75" x14ac:dyDescent="0.25">
      <c r="A97" s="122">
        <v>61</v>
      </c>
      <c r="B97" s="123" t="s">
        <v>55</v>
      </c>
      <c r="C97" s="122" t="s">
        <v>54</v>
      </c>
      <c r="D97" s="122" t="s">
        <v>23</v>
      </c>
      <c r="E97" s="25">
        <v>96</v>
      </c>
      <c r="F97" s="25">
        <v>0.06</v>
      </c>
      <c r="G97" s="25">
        <f t="shared" si="2"/>
        <v>5.76</v>
      </c>
    </row>
    <row r="98" spans="1:7" ht="15.75" x14ac:dyDescent="0.25">
      <c r="A98" s="122">
        <v>62</v>
      </c>
      <c r="B98" s="123" t="s">
        <v>57</v>
      </c>
      <c r="C98" s="122" t="s">
        <v>56</v>
      </c>
      <c r="D98" s="122" t="s">
        <v>23</v>
      </c>
      <c r="E98" s="25"/>
      <c r="F98" s="25">
        <v>27.51</v>
      </c>
      <c r="G98" s="25">
        <f t="shared" si="2"/>
        <v>0</v>
      </c>
    </row>
    <row r="99" spans="1:7" ht="31.5" x14ac:dyDescent="0.25">
      <c r="A99" s="122">
        <v>63</v>
      </c>
      <c r="B99" s="123" t="s">
        <v>59</v>
      </c>
      <c r="C99" s="122" t="s">
        <v>58</v>
      </c>
      <c r="D99" s="122" t="s">
        <v>38</v>
      </c>
      <c r="E99" s="28">
        <v>3.5</v>
      </c>
      <c r="F99" s="25">
        <v>218.95</v>
      </c>
      <c r="G99" s="25">
        <f t="shared" si="2"/>
        <v>766.32499999999993</v>
      </c>
    </row>
    <row r="100" spans="1:7" ht="31.5" x14ac:dyDescent="0.25">
      <c r="A100" s="122">
        <v>64</v>
      </c>
      <c r="B100" s="123" t="s">
        <v>61</v>
      </c>
      <c r="C100" s="122" t="s">
        <v>60</v>
      </c>
      <c r="D100" s="122" t="s">
        <v>38</v>
      </c>
      <c r="E100" s="28">
        <v>1.5</v>
      </c>
      <c r="F100" s="25">
        <v>218.95</v>
      </c>
      <c r="G100" s="25">
        <f t="shared" si="2"/>
        <v>328.42499999999995</v>
      </c>
    </row>
    <row r="101" spans="1:7" ht="31.5" x14ac:dyDescent="0.25">
      <c r="A101" s="122">
        <v>65</v>
      </c>
      <c r="B101" s="123" t="s">
        <v>63</v>
      </c>
      <c r="C101" s="122" t="s">
        <v>62</v>
      </c>
      <c r="D101" s="122" t="s">
        <v>38</v>
      </c>
      <c r="E101" s="28">
        <f>E99+E100</f>
        <v>5</v>
      </c>
      <c r="F101" s="25">
        <v>9</v>
      </c>
      <c r="G101" s="25">
        <f t="shared" si="2"/>
        <v>45</v>
      </c>
    </row>
    <row r="102" spans="1:7" ht="15.75" x14ac:dyDescent="0.25">
      <c r="A102" s="122">
        <v>66</v>
      </c>
      <c r="B102" s="123" t="s">
        <v>65</v>
      </c>
      <c r="C102" s="122" t="s">
        <v>64</v>
      </c>
      <c r="D102" s="122" t="s">
        <v>38</v>
      </c>
      <c r="E102" s="60">
        <v>8.0000000000000002E-3</v>
      </c>
      <c r="F102" s="25">
        <v>10.43</v>
      </c>
      <c r="G102" s="25">
        <f t="shared" si="2"/>
        <v>8.344E-2</v>
      </c>
    </row>
    <row r="103" spans="1:7" ht="15.75" x14ac:dyDescent="0.25">
      <c r="A103" s="122">
        <v>67</v>
      </c>
      <c r="B103" s="123" t="s">
        <v>68</v>
      </c>
      <c r="C103" s="122" t="s">
        <v>67</v>
      </c>
      <c r="D103" s="122" t="s">
        <v>38</v>
      </c>
      <c r="E103" s="60"/>
      <c r="F103" s="25">
        <v>19.670000000000002</v>
      </c>
      <c r="G103" s="25">
        <f t="shared" si="2"/>
        <v>0</v>
      </c>
    </row>
    <row r="104" spans="1:7" ht="17.25" customHeight="1" x14ac:dyDescent="0.25">
      <c r="A104" s="122">
        <v>68</v>
      </c>
      <c r="B104" s="123" t="s">
        <v>70</v>
      </c>
      <c r="C104" s="122" t="s">
        <v>69</v>
      </c>
      <c r="D104" s="122" t="s">
        <v>38</v>
      </c>
      <c r="E104" s="61">
        <v>0.20680000000000001</v>
      </c>
      <c r="F104" s="25">
        <v>3.27</v>
      </c>
      <c r="G104" s="25">
        <f t="shared" si="2"/>
        <v>0.67623600000000006</v>
      </c>
    </row>
    <row r="105" spans="1:7" ht="19.5" customHeight="1" x14ac:dyDescent="0.25">
      <c r="A105" s="122">
        <v>69</v>
      </c>
      <c r="B105" s="123" t="s">
        <v>72</v>
      </c>
      <c r="C105" s="122" t="s">
        <v>71</v>
      </c>
      <c r="D105" s="122" t="s">
        <v>38</v>
      </c>
      <c r="E105" s="61"/>
      <c r="F105" s="25">
        <v>6.81</v>
      </c>
      <c r="G105" s="25">
        <f t="shared" si="2"/>
        <v>0</v>
      </c>
    </row>
    <row r="106" spans="1:7" ht="15.75" x14ac:dyDescent="0.25">
      <c r="A106" s="122">
        <v>70</v>
      </c>
      <c r="B106" s="123" t="s">
        <v>74</v>
      </c>
      <c r="C106" s="122" t="s">
        <v>73</v>
      </c>
      <c r="D106" s="122" t="s">
        <v>75</v>
      </c>
      <c r="E106" s="122"/>
      <c r="F106" s="25">
        <v>33.31</v>
      </c>
      <c r="G106" s="25">
        <f t="shared" si="2"/>
        <v>0</v>
      </c>
    </row>
    <row r="107" spans="1:7" ht="15.75" x14ac:dyDescent="0.25">
      <c r="A107" s="122">
        <v>71</v>
      </c>
      <c r="B107" s="123" t="s">
        <v>77</v>
      </c>
      <c r="C107" s="122" t="s">
        <v>76</v>
      </c>
      <c r="D107" s="122" t="s">
        <v>75</v>
      </c>
      <c r="E107" s="122"/>
      <c r="F107" s="25">
        <v>63.14</v>
      </c>
      <c r="G107" s="25">
        <f t="shared" si="2"/>
        <v>0</v>
      </c>
    </row>
    <row r="108" spans="1:7" ht="15.75" x14ac:dyDescent="0.25">
      <c r="A108" s="122">
        <v>72</v>
      </c>
      <c r="B108" s="123" t="s">
        <v>79</v>
      </c>
      <c r="C108" s="122" t="s">
        <v>78</v>
      </c>
      <c r="D108" s="122" t="s">
        <v>23</v>
      </c>
      <c r="E108" s="29">
        <v>1</v>
      </c>
      <c r="F108" s="25">
        <v>10.14</v>
      </c>
      <c r="G108" s="25">
        <f t="shared" si="2"/>
        <v>10.14</v>
      </c>
    </row>
    <row r="109" spans="1:7" ht="31.5" x14ac:dyDescent="0.25">
      <c r="A109" s="122">
        <v>73</v>
      </c>
      <c r="B109" s="123" t="s">
        <v>81</v>
      </c>
      <c r="C109" s="122" t="s">
        <v>80</v>
      </c>
      <c r="D109" s="122" t="s">
        <v>23</v>
      </c>
      <c r="E109" s="122"/>
      <c r="F109" s="25">
        <v>72.41</v>
      </c>
      <c r="G109" s="25">
        <f t="shared" si="2"/>
        <v>0</v>
      </c>
    </row>
    <row r="110" spans="1:7" ht="31.5" x14ac:dyDescent="0.25">
      <c r="A110" s="122">
        <v>74</v>
      </c>
      <c r="B110" s="123" t="s">
        <v>167</v>
      </c>
      <c r="C110" s="122">
        <v>36</v>
      </c>
      <c r="D110" s="122" t="s">
        <v>47</v>
      </c>
      <c r="E110" s="25"/>
      <c r="F110" s="25">
        <v>72.41</v>
      </c>
      <c r="G110" s="25">
        <f t="shared" si="2"/>
        <v>0</v>
      </c>
    </row>
    <row r="111" spans="1:7" ht="31.5" x14ac:dyDescent="0.25">
      <c r="A111" s="122">
        <v>75</v>
      </c>
      <c r="B111" s="123" t="s">
        <v>446</v>
      </c>
      <c r="C111" s="122">
        <v>37</v>
      </c>
      <c r="D111" s="122" t="s">
        <v>23</v>
      </c>
      <c r="E111" s="49">
        <v>27</v>
      </c>
      <c r="F111" s="25">
        <v>10.14</v>
      </c>
      <c r="G111" s="25">
        <f t="shared" si="2"/>
        <v>273.78000000000003</v>
      </c>
    </row>
    <row r="112" spans="1:7" ht="31.5" x14ac:dyDescent="0.25">
      <c r="A112" s="122">
        <v>76</v>
      </c>
      <c r="B112" s="123" t="s">
        <v>89</v>
      </c>
      <c r="C112" s="122">
        <v>38</v>
      </c>
      <c r="D112" s="122" t="s">
        <v>23</v>
      </c>
      <c r="E112" s="122"/>
      <c r="F112" s="25">
        <v>11.58</v>
      </c>
      <c r="G112" s="25">
        <f t="shared" si="2"/>
        <v>0</v>
      </c>
    </row>
    <row r="113" spans="1:11" ht="15.75" x14ac:dyDescent="0.25">
      <c r="A113" s="32"/>
      <c r="B113" s="10" t="s">
        <v>97</v>
      </c>
      <c r="C113" s="10"/>
      <c r="D113" s="32"/>
      <c r="E113" s="32"/>
      <c r="F113" s="32"/>
      <c r="G113" s="35">
        <f>SUM(G72:G112)</f>
        <v>9280.902376</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c r="F115" s="32">
        <v>21.05</v>
      </c>
      <c r="G115" s="33">
        <f>ROUND((E115*F115),2)</f>
        <v>0</v>
      </c>
    </row>
    <row r="116" spans="1:11" ht="15.75" x14ac:dyDescent="0.25">
      <c r="A116" s="32"/>
      <c r="B116" s="11" t="s">
        <v>120</v>
      </c>
      <c r="C116" s="11"/>
      <c r="D116" s="32" t="s">
        <v>121</v>
      </c>
      <c r="E116" s="33">
        <v>9</v>
      </c>
      <c r="F116" s="33">
        <v>17.329999999999998</v>
      </c>
      <c r="G116" s="33">
        <f t="shared" ref="G116:G122" si="3">ROUND((E116*F116),2)</f>
        <v>155.97</v>
      </c>
    </row>
    <row r="117" spans="1:11" ht="15.75" x14ac:dyDescent="0.25">
      <c r="A117" s="32"/>
      <c r="B117" s="11" t="s">
        <v>124</v>
      </c>
      <c r="C117" s="11"/>
      <c r="D117" s="32" t="s">
        <v>121</v>
      </c>
      <c r="E117" s="33">
        <v>4</v>
      </c>
      <c r="F117" s="33">
        <v>14.86</v>
      </c>
      <c r="G117" s="33">
        <f t="shared" si="3"/>
        <v>59.44</v>
      </c>
    </row>
    <row r="118" spans="1:11" ht="15.75" x14ac:dyDescent="0.25">
      <c r="A118" s="32"/>
      <c r="B118" s="11" t="s">
        <v>122</v>
      </c>
      <c r="C118" s="11"/>
      <c r="D118" s="32" t="s">
        <v>121</v>
      </c>
      <c r="E118" s="33"/>
      <c r="F118" s="33">
        <v>19.809999999999999</v>
      </c>
      <c r="G118" s="33">
        <f t="shared" si="3"/>
        <v>0</v>
      </c>
      <c r="J118" s="47"/>
    </row>
    <row r="119" spans="1:11" ht="15.75" x14ac:dyDescent="0.25">
      <c r="A119" s="32"/>
      <c r="B119" s="11" t="s">
        <v>123</v>
      </c>
      <c r="C119" s="11"/>
      <c r="D119" s="32" t="s">
        <v>121</v>
      </c>
      <c r="E119" s="33"/>
      <c r="F119" s="33">
        <v>31.28</v>
      </c>
      <c r="G119" s="33">
        <f t="shared" si="3"/>
        <v>0</v>
      </c>
    </row>
    <row r="120" spans="1:11" ht="15.75" x14ac:dyDescent="0.25">
      <c r="A120" s="32"/>
      <c r="B120" s="11" t="s">
        <v>150</v>
      </c>
      <c r="C120" s="11"/>
      <c r="D120" s="32" t="s">
        <v>121</v>
      </c>
      <c r="E120" s="33"/>
      <c r="F120" s="33">
        <v>37.79</v>
      </c>
      <c r="G120" s="33">
        <f t="shared" si="3"/>
        <v>0</v>
      </c>
      <c r="J120" s="47"/>
    </row>
    <row r="121" spans="1:11" ht="15.75" x14ac:dyDescent="0.25">
      <c r="A121" s="32"/>
      <c r="B121" s="11" t="s">
        <v>321</v>
      </c>
      <c r="C121" s="11"/>
      <c r="D121" s="32" t="s">
        <v>121</v>
      </c>
      <c r="E121" s="33"/>
      <c r="F121" s="33">
        <v>41.71</v>
      </c>
      <c r="G121" s="33">
        <f t="shared" si="3"/>
        <v>0</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215.41</v>
      </c>
    </row>
    <row r="124" spans="1:11" ht="15.75" x14ac:dyDescent="0.25">
      <c r="A124" s="124"/>
      <c r="B124" s="130" t="s">
        <v>165</v>
      </c>
      <c r="C124" s="130"/>
      <c r="D124" s="130"/>
      <c r="E124" s="130"/>
      <c r="F124" s="130"/>
      <c r="G124" s="130"/>
      <c r="J124" s="47"/>
    </row>
    <row r="125" spans="1:11" ht="31.5" x14ac:dyDescent="0.25">
      <c r="A125" s="122">
        <v>77</v>
      </c>
      <c r="B125" s="123" t="s">
        <v>447</v>
      </c>
      <c r="C125" s="122" t="s">
        <v>4</v>
      </c>
      <c r="D125" s="122" t="s">
        <v>6</v>
      </c>
      <c r="E125" s="28">
        <v>7.8</v>
      </c>
      <c r="F125" s="25">
        <v>22.59</v>
      </c>
      <c r="G125" s="25">
        <f>E125*F125</f>
        <v>176.202</v>
      </c>
    </row>
    <row r="126" spans="1:11" ht="47.25" x14ac:dyDescent="0.25">
      <c r="A126" s="122">
        <v>78</v>
      </c>
      <c r="B126" s="123" t="s">
        <v>448</v>
      </c>
      <c r="C126" s="122" t="s">
        <v>7</v>
      </c>
      <c r="D126" s="122" t="s">
        <v>6</v>
      </c>
      <c r="E126" s="28">
        <v>76.010000000000005</v>
      </c>
      <c r="F126" s="25">
        <v>27.22</v>
      </c>
      <c r="G126" s="25">
        <f t="shared" ref="G126:G127" si="4">E126*F126</f>
        <v>2068.9922000000001</v>
      </c>
    </row>
    <row r="127" spans="1:11" ht="15" customHeight="1" x14ac:dyDescent="0.25">
      <c r="A127" s="131">
        <v>79</v>
      </c>
      <c r="B127" s="132" t="s">
        <v>10</v>
      </c>
      <c r="C127" s="131" t="s">
        <v>9</v>
      </c>
      <c r="D127" s="131" t="s">
        <v>6</v>
      </c>
      <c r="E127" s="146"/>
      <c r="F127" s="135">
        <v>17.38</v>
      </c>
      <c r="G127" s="135">
        <f t="shared" si="4"/>
        <v>0</v>
      </c>
    </row>
    <row r="128" spans="1:11" ht="19.5" customHeight="1" x14ac:dyDescent="0.25">
      <c r="A128" s="131"/>
      <c r="B128" s="132"/>
      <c r="C128" s="131"/>
      <c r="D128" s="131"/>
      <c r="E128" s="147"/>
      <c r="F128" s="136"/>
      <c r="G128" s="136"/>
    </row>
    <row r="129" spans="1:12" ht="33" customHeight="1" x14ac:dyDescent="0.25">
      <c r="A129" s="122">
        <v>80</v>
      </c>
      <c r="B129" s="123" t="s">
        <v>12</v>
      </c>
      <c r="C129" s="122" t="s">
        <v>11</v>
      </c>
      <c r="D129" s="122" t="s">
        <v>6</v>
      </c>
      <c r="E129" s="28"/>
      <c r="F129" s="25">
        <v>20.85</v>
      </c>
      <c r="G129" s="25">
        <f t="shared" ref="G129:G166" si="5">E129*F129</f>
        <v>0</v>
      </c>
    </row>
    <row r="130" spans="1:12" ht="31.5" x14ac:dyDescent="0.25">
      <c r="A130" s="122">
        <v>81</v>
      </c>
      <c r="B130" s="123" t="s">
        <v>14</v>
      </c>
      <c r="C130" s="122" t="s">
        <v>13</v>
      </c>
      <c r="D130" s="122" t="s">
        <v>6</v>
      </c>
      <c r="E130" s="28"/>
      <c r="F130" s="25">
        <v>18.829999999999998</v>
      </c>
      <c r="G130" s="25">
        <f t="shared" si="5"/>
        <v>0</v>
      </c>
    </row>
    <row r="131" spans="1:12" ht="18.75" x14ac:dyDescent="0.25">
      <c r="A131" s="122">
        <v>82</v>
      </c>
      <c r="B131" s="123" t="s">
        <v>16</v>
      </c>
      <c r="C131" s="122" t="s">
        <v>15</v>
      </c>
      <c r="D131" s="122" t="s">
        <v>6</v>
      </c>
      <c r="E131" s="28"/>
      <c r="F131" s="25">
        <v>22.59</v>
      </c>
      <c r="G131" s="25">
        <f t="shared" si="5"/>
        <v>0</v>
      </c>
    </row>
    <row r="132" spans="1:12" ht="63" x14ac:dyDescent="0.25">
      <c r="A132" s="122">
        <v>83</v>
      </c>
      <c r="B132" s="125" t="s">
        <v>449</v>
      </c>
      <c r="C132" s="122" t="s">
        <v>17</v>
      </c>
      <c r="D132" s="122" t="s">
        <v>6</v>
      </c>
      <c r="E132" s="28">
        <v>62</v>
      </c>
      <c r="F132" s="25">
        <v>15.93</v>
      </c>
      <c r="G132" s="25">
        <f t="shared" si="5"/>
        <v>987.66</v>
      </c>
      <c r="K132" s="47"/>
    </row>
    <row r="133" spans="1:12" ht="47.25" x14ac:dyDescent="0.25">
      <c r="A133" s="122">
        <v>84</v>
      </c>
      <c r="B133" s="123" t="s">
        <v>20</v>
      </c>
      <c r="C133" s="122" t="s">
        <v>19</v>
      </c>
      <c r="D133" s="122" t="s">
        <v>6</v>
      </c>
      <c r="E133" s="28"/>
      <c r="F133" s="25">
        <v>17.670000000000002</v>
      </c>
      <c r="G133" s="25">
        <f t="shared" si="5"/>
        <v>0</v>
      </c>
    </row>
    <row r="134" spans="1:12" ht="47.25" x14ac:dyDescent="0.25">
      <c r="A134" s="122" t="s">
        <v>332</v>
      </c>
      <c r="B134" s="123" t="s">
        <v>20</v>
      </c>
      <c r="C134" s="122" t="s">
        <v>19</v>
      </c>
      <c r="D134" s="122" t="s">
        <v>6</v>
      </c>
      <c r="E134" s="28"/>
      <c r="F134" s="25">
        <v>0</v>
      </c>
      <c r="G134" s="25">
        <f t="shared" si="5"/>
        <v>0</v>
      </c>
    </row>
    <row r="135" spans="1:12" ht="15.75" x14ac:dyDescent="0.25">
      <c r="A135" s="122">
        <v>85</v>
      </c>
      <c r="B135" s="123" t="s">
        <v>22</v>
      </c>
      <c r="C135" s="122" t="s">
        <v>21</v>
      </c>
      <c r="D135" s="122" t="s">
        <v>23</v>
      </c>
      <c r="E135" s="28">
        <v>3</v>
      </c>
      <c r="F135" s="25">
        <v>69.5</v>
      </c>
      <c r="G135" s="25">
        <f t="shared" si="5"/>
        <v>208.5</v>
      </c>
    </row>
    <row r="136" spans="1:12" x14ac:dyDescent="0.25">
      <c r="A136" s="42" t="s">
        <v>184</v>
      </c>
      <c r="B136" s="44" t="s">
        <v>450</v>
      </c>
      <c r="C136" s="42"/>
      <c r="D136" s="42" t="s">
        <v>121</v>
      </c>
      <c r="E136" s="45">
        <v>2.6</v>
      </c>
      <c r="F136" s="46">
        <v>0</v>
      </c>
      <c r="G136" s="46">
        <f t="shared" si="5"/>
        <v>0</v>
      </c>
    </row>
    <row r="137" spans="1:12" ht="31.5" x14ac:dyDescent="0.25">
      <c r="A137" s="122">
        <v>86</v>
      </c>
      <c r="B137" s="125" t="s">
        <v>451</v>
      </c>
      <c r="C137" s="122" t="s">
        <v>24</v>
      </c>
      <c r="D137" s="122" t="s">
        <v>23</v>
      </c>
      <c r="E137" s="28">
        <v>35</v>
      </c>
      <c r="F137" s="25">
        <v>46.3</v>
      </c>
      <c r="G137" s="25">
        <f t="shared" si="5"/>
        <v>1620.5</v>
      </c>
    </row>
    <row r="138" spans="1:12" ht="15.75" x14ac:dyDescent="0.25">
      <c r="A138" s="122">
        <v>87</v>
      </c>
      <c r="B138" s="123" t="s">
        <v>27</v>
      </c>
      <c r="C138" s="122" t="s">
        <v>26</v>
      </c>
      <c r="D138" s="122" t="s">
        <v>23</v>
      </c>
      <c r="E138" s="28">
        <v>1</v>
      </c>
      <c r="F138" s="25">
        <v>23</v>
      </c>
      <c r="G138" s="25">
        <f t="shared" si="5"/>
        <v>23</v>
      </c>
    </row>
    <row r="139" spans="1:12" x14ac:dyDescent="0.25">
      <c r="A139" s="42" t="s">
        <v>185</v>
      </c>
      <c r="B139" s="41" t="s">
        <v>452</v>
      </c>
      <c r="C139" s="42"/>
      <c r="D139" s="42" t="s">
        <v>121</v>
      </c>
      <c r="E139" s="45">
        <v>1</v>
      </c>
      <c r="F139" s="46">
        <v>0</v>
      </c>
      <c r="G139" s="46">
        <f t="shared" si="5"/>
        <v>0</v>
      </c>
      <c r="L139" s="47"/>
    </row>
    <row r="140" spans="1:12" ht="15.75" x14ac:dyDescent="0.25">
      <c r="A140" s="122">
        <v>88</v>
      </c>
      <c r="B140" s="123" t="s">
        <v>29</v>
      </c>
      <c r="C140" s="122" t="s">
        <v>28</v>
      </c>
      <c r="D140" s="122" t="s">
        <v>23</v>
      </c>
      <c r="E140" s="28"/>
      <c r="F140" s="25">
        <v>14.48</v>
      </c>
      <c r="G140" s="25">
        <f t="shared" si="5"/>
        <v>0</v>
      </c>
    </row>
    <row r="141" spans="1:12" ht="47.25" x14ac:dyDescent="0.25">
      <c r="A141" s="122">
        <v>89</v>
      </c>
      <c r="B141" s="123" t="s">
        <v>31</v>
      </c>
      <c r="C141" s="122" t="s">
        <v>30</v>
      </c>
      <c r="D141" s="122" t="s">
        <v>32</v>
      </c>
      <c r="E141" s="25">
        <v>68</v>
      </c>
      <c r="F141" s="25">
        <v>20.25</v>
      </c>
      <c r="G141" s="25">
        <f t="shared" si="5"/>
        <v>1377</v>
      </c>
    </row>
    <row r="142" spans="1:12" ht="31.5" x14ac:dyDescent="0.25">
      <c r="A142" s="122">
        <v>90</v>
      </c>
      <c r="B142" s="123" t="s">
        <v>34</v>
      </c>
      <c r="C142" s="122" t="s">
        <v>33</v>
      </c>
      <c r="D142" s="122" t="s">
        <v>35</v>
      </c>
      <c r="E142" s="25"/>
      <c r="F142" s="25">
        <v>1320.66</v>
      </c>
      <c r="G142" s="25">
        <f t="shared" si="5"/>
        <v>0</v>
      </c>
    </row>
    <row r="143" spans="1:12" ht="15.75" x14ac:dyDescent="0.25">
      <c r="A143" s="122">
        <v>91</v>
      </c>
      <c r="B143" s="123" t="s">
        <v>37</v>
      </c>
      <c r="C143" s="122" t="s">
        <v>36</v>
      </c>
      <c r="D143" s="122" t="s">
        <v>38</v>
      </c>
      <c r="E143" s="25"/>
      <c r="F143" s="25">
        <v>724</v>
      </c>
      <c r="G143" s="25">
        <f t="shared" si="5"/>
        <v>0</v>
      </c>
    </row>
    <row r="144" spans="1:12" ht="31.5" x14ac:dyDescent="0.25">
      <c r="A144" s="122">
        <v>92</v>
      </c>
      <c r="B144" s="123" t="s">
        <v>40</v>
      </c>
      <c r="C144" s="122" t="s">
        <v>39</v>
      </c>
      <c r="D144" s="122" t="s">
        <v>38</v>
      </c>
      <c r="E144" s="28"/>
      <c r="F144" s="25">
        <v>724</v>
      </c>
      <c r="G144" s="25">
        <f t="shared" si="5"/>
        <v>0</v>
      </c>
    </row>
    <row r="145" spans="1:7" ht="31.5" x14ac:dyDescent="0.25">
      <c r="A145" s="122">
        <v>93</v>
      </c>
      <c r="B145" s="126" t="s">
        <v>458</v>
      </c>
      <c r="C145" s="29" t="s">
        <v>41</v>
      </c>
      <c r="D145" s="29" t="s">
        <v>38</v>
      </c>
      <c r="E145" s="28">
        <v>23.2</v>
      </c>
      <c r="F145" s="25">
        <v>2.9</v>
      </c>
      <c r="G145" s="25">
        <f t="shared" si="5"/>
        <v>67.28</v>
      </c>
    </row>
    <row r="146" spans="1:7" ht="47.25" x14ac:dyDescent="0.25">
      <c r="A146" s="122">
        <v>94</v>
      </c>
      <c r="B146" s="123" t="s">
        <v>346</v>
      </c>
      <c r="C146" s="122" t="s">
        <v>43</v>
      </c>
      <c r="D146" s="122" t="s">
        <v>38</v>
      </c>
      <c r="E146" s="28">
        <v>1568.17</v>
      </c>
      <c r="F146" s="25">
        <v>0.38</v>
      </c>
      <c r="G146" s="25">
        <f t="shared" si="5"/>
        <v>595.90460000000007</v>
      </c>
    </row>
    <row r="147" spans="1:7" ht="47.25" x14ac:dyDescent="0.25">
      <c r="A147" s="122">
        <v>95</v>
      </c>
      <c r="B147" s="123" t="s">
        <v>46</v>
      </c>
      <c r="C147" s="122" t="s">
        <v>45</v>
      </c>
      <c r="D147" s="122" t="s">
        <v>47</v>
      </c>
      <c r="E147" s="28">
        <v>37.5</v>
      </c>
      <c r="F147" s="25">
        <v>30.7</v>
      </c>
      <c r="G147" s="25">
        <f t="shared" si="5"/>
        <v>1151.25</v>
      </c>
    </row>
    <row r="148" spans="1:7" ht="47.25" x14ac:dyDescent="0.25">
      <c r="A148" s="122">
        <v>96</v>
      </c>
      <c r="B148" s="123" t="s">
        <v>49</v>
      </c>
      <c r="C148" s="122" t="s">
        <v>48</v>
      </c>
      <c r="D148" s="122" t="s">
        <v>47</v>
      </c>
      <c r="E148" s="28"/>
      <c r="F148" s="25">
        <v>27.8</v>
      </c>
      <c r="G148" s="25">
        <f t="shared" si="5"/>
        <v>0</v>
      </c>
    </row>
    <row r="149" spans="1:7" ht="15.75" x14ac:dyDescent="0.25">
      <c r="A149" s="122">
        <v>97</v>
      </c>
      <c r="B149" s="123" t="s">
        <v>51</v>
      </c>
      <c r="C149" s="122" t="s">
        <v>50</v>
      </c>
      <c r="D149" s="122" t="s">
        <v>23</v>
      </c>
      <c r="E149" s="25">
        <v>72</v>
      </c>
      <c r="F149" s="25">
        <v>0.26</v>
      </c>
      <c r="G149" s="25">
        <f t="shared" si="5"/>
        <v>18.72</v>
      </c>
    </row>
    <row r="150" spans="1:7" ht="15.75" x14ac:dyDescent="0.25">
      <c r="A150" s="122">
        <v>98</v>
      </c>
      <c r="B150" s="123" t="s">
        <v>53</v>
      </c>
      <c r="C150" s="122" t="s">
        <v>52</v>
      </c>
      <c r="D150" s="122" t="s">
        <v>23</v>
      </c>
      <c r="E150" s="28"/>
      <c r="F150" s="25">
        <v>4.34</v>
      </c>
      <c r="G150" s="25">
        <f t="shared" si="5"/>
        <v>0</v>
      </c>
    </row>
    <row r="151" spans="1:7" ht="15.75" x14ac:dyDescent="0.25">
      <c r="A151" s="122">
        <v>99</v>
      </c>
      <c r="B151" s="123" t="s">
        <v>55</v>
      </c>
      <c r="C151" s="122" t="s">
        <v>54</v>
      </c>
      <c r="D151" s="122" t="s">
        <v>23</v>
      </c>
      <c r="E151" s="28">
        <v>56</v>
      </c>
      <c r="F151" s="25">
        <v>0.06</v>
      </c>
      <c r="G151" s="25">
        <f t="shared" si="5"/>
        <v>3.36</v>
      </c>
    </row>
    <row r="152" spans="1:7" ht="15.75" x14ac:dyDescent="0.25">
      <c r="A152" s="122">
        <v>100</v>
      </c>
      <c r="B152" s="123" t="s">
        <v>57</v>
      </c>
      <c r="C152" s="122" t="s">
        <v>56</v>
      </c>
      <c r="D152" s="122" t="s">
        <v>23</v>
      </c>
      <c r="E152" s="28"/>
      <c r="F152" s="25">
        <v>27.51</v>
      </c>
      <c r="G152" s="25">
        <f t="shared" si="5"/>
        <v>0</v>
      </c>
    </row>
    <row r="153" spans="1:7" ht="31.5" x14ac:dyDescent="0.25">
      <c r="A153" s="122">
        <v>101</v>
      </c>
      <c r="B153" s="123" t="s">
        <v>59</v>
      </c>
      <c r="C153" s="122" t="s">
        <v>58</v>
      </c>
      <c r="D153" s="122" t="s">
        <v>38</v>
      </c>
      <c r="E153" s="28">
        <v>2</v>
      </c>
      <c r="F153" s="25">
        <v>218.95</v>
      </c>
      <c r="G153" s="25">
        <f t="shared" si="5"/>
        <v>437.9</v>
      </c>
    </row>
    <row r="154" spans="1:7" ht="31.5" x14ac:dyDescent="0.25">
      <c r="A154" s="122">
        <v>102</v>
      </c>
      <c r="B154" s="123" t="s">
        <v>61</v>
      </c>
      <c r="C154" s="122" t="s">
        <v>60</v>
      </c>
      <c r="D154" s="122" t="s">
        <v>38</v>
      </c>
      <c r="E154" s="28">
        <v>3.7</v>
      </c>
      <c r="F154" s="25">
        <v>218.95</v>
      </c>
      <c r="G154" s="25">
        <f t="shared" si="5"/>
        <v>810.11500000000001</v>
      </c>
    </row>
    <row r="155" spans="1:7" ht="31.5" x14ac:dyDescent="0.25">
      <c r="A155" s="122">
        <v>103</v>
      </c>
      <c r="B155" s="123" t="s">
        <v>63</v>
      </c>
      <c r="C155" s="122" t="s">
        <v>62</v>
      </c>
      <c r="D155" s="122" t="s">
        <v>38</v>
      </c>
      <c r="E155" s="28">
        <f>E154+E153</f>
        <v>5.7</v>
      </c>
      <c r="F155" s="25">
        <v>9</v>
      </c>
      <c r="G155" s="25">
        <f t="shared" si="5"/>
        <v>51.300000000000004</v>
      </c>
    </row>
    <row r="156" spans="1:7" ht="15.75" x14ac:dyDescent="0.25">
      <c r="A156" s="122">
        <v>104</v>
      </c>
      <c r="B156" s="123" t="s">
        <v>65</v>
      </c>
      <c r="C156" s="122" t="s">
        <v>64</v>
      </c>
      <c r="D156" s="122" t="s">
        <v>38</v>
      </c>
      <c r="E156" s="119">
        <v>0.23200000000000001</v>
      </c>
      <c r="F156" s="25">
        <v>10.43</v>
      </c>
      <c r="G156" s="25">
        <f>E157*F156</f>
        <v>0</v>
      </c>
    </row>
    <row r="157" spans="1:7" ht="15.75" x14ac:dyDescent="0.25">
      <c r="A157" s="122">
        <v>105</v>
      </c>
      <c r="B157" s="123" t="s">
        <v>68</v>
      </c>
      <c r="C157" s="122" t="s">
        <v>67</v>
      </c>
      <c r="D157" s="122" t="s">
        <v>38</v>
      </c>
      <c r="E157" s="61"/>
      <c r="F157" s="25">
        <v>19.670000000000002</v>
      </c>
      <c r="G157" s="25">
        <f>E157*F157</f>
        <v>0</v>
      </c>
    </row>
    <row r="158" spans="1:7" ht="16.5" customHeight="1" x14ac:dyDescent="0.25">
      <c r="A158" s="122">
        <v>106</v>
      </c>
      <c r="B158" s="123" t="s">
        <v>70</v>
      </c>
      <c r="C158" s="122" t="s">
        <v>69</v>
      </c>
      <c r="D158" s="122" t="s">
        <v>38</v>
      </c>
      <c r="E158" s="61">
        <v>4.7399999999999998E-2</v>
      </c>
      <c r="F158" s="25">
        <v>3.27</v>
      </c>
      <c r="G158" s="25">
        <f t="shared" si="5"/>
        <v>0.154998</v>
      </c>
    </row>
    <row r="159" spans="1:7" ht="18.75" customHeight="1" x14ac:dyDescent="0.25">
      <c r="A159" s="122">
        <v>107</v>
      </c>
      <c r="B159" s="123" t="s">
        <v>72</v>
      </c>
      <c r="C159" s="122" t="s">
        <v>71</v>
      </c>
      <c r="D159" s="122" t="s">
        <v>38</v>
      </c>
      <c r="E159" s="61"/>
      <c r="F159" s="25">
        <v>6.81</v>
      </c>
      <c r="G159" s="25">
        <f t="shared" si="5"/>
        <v>0</v>
      </c>
    </row>
    <row r="160" spans="1:7" ht="15.75" x14ac:dyDescent="0.25">
      <c r="A160" s="122">
        <v>108</v>
      </c>
      <c r="B160" s="123" t="s">
        <v>74</v>
      </c>
      <c r="C160" s="122" t="s">
        <v>73</v>
      </c>
      <c r="D160" s="122" t="s">
        <v>75</v>
      </c>
      <c r="E160" s="28">
        <v>33.4</v>
      </c>
      <c r="F160" s="25">
        <v>33.31</v>
      </c>
      <c r="G160" s="25">
        <f t="shared" si="5"/>
        <v>1112.5540000000001</v>
      </c>
    </row>
    <row r="161" spans="1:9" ht="15.75" x14ac:dyDescent="0.25">
      <c r="A161" s="122">
        <v>109</v>
      </c>
      <c r="B161" s="123" t="s">
        <v>77</v>
      </c>
      <c r="C161" s="122" t="s">
        <v>76</v>
      </c>
      <c r="D161" s="122" t="s">
        <v>75</v>
      </c>
      <c r="E161" s="28"/>
      <c r="F161" s="25">
        <v>63.14</v>
      </c>
      <c r="G161" s="25">
        <f t="shared" si="5"/>
        <v>0</v>
      </c>
    </row>
    <row r="162" spans="1:9" ht="15.75" x14ac:dyDescent="0.25">
      <c r="A162" s="122">
        <v>110</v>
      </c>
      <c r="B162" s="123" t="s">
        <v>79</v>
      </c>
      <c r="C162" s="122" t="s">
        <v>78</v>
      </c>
      <c r="D162" s="122" t="s">
        <v>23</v>
      </c>
      <c r="E162" s="28">
        <v>1</v>
      </c>
      <c r="F162" s="25">
        <v>10.14</v>
      </c>
      <c r="G162" s="25">
        <f t="shared" si="5"/>
        <v>10.14</v>
      </c>
    </row>
    <row r="163" spans="1:9" ht="31.5" x14ac:dyDescent="0.25">
      <c r="A163" s="122">
        <v>111</v>
      </c>
      <c r="B163" s="125" t="s">
        <v>81</v>
      </c>
      <c r="C163" s="122" t="s">
        <v>80</v>
      </c>
      <c r="D163" s="122" t="s">
        <v>23</v>
      </c>
      <c r="E163" s="25"/>
      <c r="F163" s="25">
        <v>72.41</v>
      </c>
      <c r="G163" s="25">
        <f t="shared" si="5"/>
        <v>0</v>
      </c>
    </row>
    <row r="164" spans="1:9" ht="31.5" x14ac:dyDescent="0.25">
      <c r="A164" s="122">
        <v>112</v>
      </c>
      <c r="B164" s="123" t="s">
        <v>85</v>
      </c>
      <c r="C164" s="122">
        <v>36</v>
      </c>
      <c r="D164" s="122" t="s">
        <v>47</v>
      </c>
      <c r="E164" s="25"/>
      <c r="F164" s="25">
        <v>72.41</v>
      </c>
      <c r="G164" s="25">
        <f t="shared" si="5"/>
        <v>0</v>
      </c>
    </row>
    <row r="165" spans="1:9" ht="15.75" x14ac:dyDescent="0.25">
      <c r="A165" s="122">
        <v>113</v>
      </c>
      <c r="B165" s="125" t="s">
        <v>87</v>
      </c>
      <c r="C165" s="122">
        <v>37</v>
      </c>
      <c r="D165" s="122" t="s">
        <v>23</v>
      </c>
      <c r="E165" s="48">
        <v>26</v>
      </c>
      <c r="F165" s="25">
        <v>10.14</v>
      </c>
      <c r="G165" s="25">
        <f t="shared" si="5"/>
        <v>263.64</v>
      </c>
    </row>
    <row r="166" spans="1:9" ht="31.5" x14ac:dyDescent="0.25">
      <c r="A166" s="122">
        <v>114</v>
      </c>
      <c r="B166" s="123" t="s">
        <v>89</v>
      </c>
      <c r="C166" s="122">
        <v>38</v>
      </c>
      <c r="D166" s="122" t="s">
        <v>23</v>
      </c>
      <c r="E166" s="25"/>
      <c r="F166" s="25">
        <v>11.58</v>
      </c>
      <c r="G166" s="25">
        <f t="shared" si="5"/>
        <v>0</v>
      </c>
    </row>
    <row r="167" spans="1:9" ht="15.75" x14ac:dyDescent="0.25">
      <c r="A167" s="3"/>
      <c r="B167" s="10" t="s">
        <v>97</v>
      </c>
      <c r="C167" s="10"/>
      <c r="D167" s="32"/>
      <c r="E167" s="32"/>
      <c r="F167" s="32"/>
      <c r="G167" s="35">
        <f>SUM(G125:G166)</f>
        <v>10984.172797999996</v>
      </c>
      <c r="I167" s="47"/>
    </row>
    <row r="168" spans="1:9" ht="15.75" x14ac:dyDescent="0.25">
      <c r="A168" s="3"/>
      <c r="B168" s="11" t="s">
        <v>98</v>
      </c>
      <c r="C168" s="11"/>
      <c r="D168" s="32"/>
      <c r="E168" s="32"/>
      <c r="F168" s="32"/>
      <c r="G168" s="32"/>
    </row>
    <row r="169" spans="1:9" ht="15.75" x14ac:dyDescent="0.25">
      <c r="A169" s="3"/>
      <c r="B169" s="11" t="s">
        <v>149</v>
      </c>
      <c r="C169" s="11"/>
      <c r="D169" s="32" t="s">
        <v>121</v>
      </c>
      <c r="E169" s="32"/>
      <c r="F169" s="32">
        <v>21.05</v>
      </c>
      <c r="G169" s="33">
        <f>ROUND(E169*F169,2)</f>
        <v>0</v>
      </c>
    </row>
    <row r="170" spans="1:9" ht="15.75" x14ac:dyDescent="0.25">
      <c r="A170" s="3"/>
      <c r="B170" s="11" t="s">
        <v>120</v>
      </c>
      <c r="C170" s="11"/>
      <c r="D170" s="32" t="s">
        <v>121</v>
      </c>
      <c r="E170" s="32">
        <v>67.66</v>
      </c>
      <c r="F170" s="33">
        <v>17.329999999999998</v>
      </c>
      <c r="G170" s="33">
        <f t="shared" ref="G170:G174" si="6">ROUND(E170*F170,2)</f>
        <v>1172.55</v>
      </c>
    </row>
    <row r="171" spans="1:9" ht="15.75" x14ac:dyDescent="0.25">
      <c r="A171" s="3"/>
      <c r="B171" s="51" t="s">
        <v>124</v>
      </c>
      <c r="C171" s="34"/>
      <c r="D171" s="32" t="s">
        <v>121</v>
      </c>
      <c r="E171" s="33">
        <v>14.75</v>
      </c>
      <c r="F171" s="33">
        <v>14.86</v>
      </c>
      <c r="G171" s="33">
        <f t="shared" si="6"/>
        <v>219.19</v>
      </c>
    </row>
    <row r="172" spans="1:9" ht="15.75" x14ac:dyDescent="0.25">
      <c r="A172" s="3"/>
      <c r="B172" s="51" t="s">
        <v>122</v>
      </c>
      <c r="C172" s="34"/>
      <c r="D172" s="32" t="s">
        <v>121</v>
      </c>
      <c r="E172" s="33"/>
      <c r="F172" s="33">
        <v>19.809999999999999</v>
      </c>
      <c r="G172" s="33">
        <f t="shared" si="6"/>
        <v>0</v>
      </c>
    </row>
    <row r="173" spans="1:9" ht="15.75" x14ac:dyDescent="0.25">
      <c r="A173" s="3"/>
      <c r="B173" s="11" t="s">
        <v>123</v>
      </c>
      <c r="C173" s="11"/>
      <c r="D173" s="32" t="s">
        <v>121</v>
      </c>
      <c r="E173" s="33"/>
      <c r="F173" s="33">
        <v>31.28</v>
      </c>
      <c r="G173" s="33">
        <f t="shared" si="6"/>
        <v>0</v>
      </c>
    </row>
    <row r="174" spans="1:9" ht="15.75" x14ac:dyDescent="0.25">
      <c r="A174" s="3"/>
      <c r="B174" s="11" t="s">
        <v>150</v>
      </c>
      <c r="C174" s="11"/>
      <c r="D174" s="32" t="s">
        <v>121</v>
      </c>
      <c r="E174" s="33"/>
      <c r="F174" s="33">
        <v>37.79</v>
      </c>
      <c r="G174" s="33">
        <f t="shared" si="6"/>
        <v>0</v>
      </c>
    </row>
    <row r="175" spans="1:9" x14ac:dyDescent="0.25">
      <c r="A175" s="3"/>
      <c r="B175" s="36" t="s">
        <v>99</v>
      </c>
      <c r="C175" s="36"/>
      <c r="D175" s="32"/>
      <c r="E175" s="32"/>
      <c r="F175" s="32"/>
      <c r="G175" s="35">
        <f>ROUND(SUM(G169:G174),2)</f>
        <v>1391.74</v>
      </c>
      <c r="H175" s="39"/>
    </row>
    <row r="176" spans="1:9" ht="15.75" x14ac:dyDescent="0.25">
      <c r="A176" s="124"/>
      <c r="B176" s="130" t="s">
        <v>166</v>
      </c>
      <c r="C176" s="130"/>
      <c r="D176" s="130"/>
      <c r="E176" s="130"/>
      <c r="F176" s="130"/>
      <c r="G176" s="130"/>
    </row>
    <row r="177" spans="1:13" ht="31.5" x14ac:dyDescent="0.25">
      <c r="A177" s="122">
        <v>115</v>
      </c>
      <c r="B177" s="123" t="s">
        <v>453</v>
      </c>
      <c r="C177" s="122" t="s">
        <v>4</v>
      </c>
      <c r="D177" s="122" t="s">
        <v>6</v>
      </c>
      <c r="E177" s="25">
        <v>27</v>
      </c>
      <c r="F177" s="25">
        <v>22.59</v>
      </c>
      <c r="G177" s="25">
        <f>E177*F177</f>
        <v>609.92999999999995</v>
      </c>
    </row>
    <row r="178" spans="1:13" ht="47.25" x14ac:dyDescent="0.25">
      <c r="A178" s="122">
        <v>116</v>
      </c>
      <c r="B178" s="123" t="s">
        <v>454</v>
      </c>
      <c r="C178" s="122" t="s">
        <v>7</v>
      </c>
      <c r="D178" s="122" t="s">
        <v>6</v>
      </c>
      <c r="E178" s="25">
        <v>62</v>
      </c>
      <c r="F178" s="25">
        <v>27.22</v>
      </c>
      <c r="G178" s="25">
        <f t="shared" ref="G178:G179" si="7">E178*F178</f>
        <v>1687.6399999999999</v>
      </c>
    </row>
    <row r="179" spans="1:13" ht="15" customHeight="1" x14ac:dyDescent="0.25">
      <c r="A179" s="131">
        <v>117</v>
      </c>
      <c r="B179" s="132" t="s">
        <v>10</v>
      </c>
      <c r="C179" s="131" t="s">
        <v>9</v>
      </c>
      <c r="D179" s="131" t="s">
        <v>6</v>
      </c>
      <c r="E179" s="135"/>
      <c r="F179" s="135">
        <v>17.38</v>
      </c>
      <c r="G179" s="135">
        <f t="shared" si="7"/>
        <v>0</v>
      </c>
    </row>
    <row r="180" spans="1:13" ht="21.75" customHeight="1" x14ac:dyDescent="0.25">
      <c r="A180" s="131"/>
      <c r="B180" s="132"/>
      <c r="C180" s="131"/>
      <c r="D180" s="131"/>
      <c r="E180" s="136"/>
      <c r="F180" s="136"/>
      <c r="G180" s="136"/>
    </row>
    <row r="181" spans="1:13" ht="36" customHeight="1" x14ac:dyDescent="0.25">
      <c r="A181" s="122">
        <v>118</v>
      </c>
      <c r="B181" s="123" t="s">
        <v>12</v>
      </c>
      <c r="C181" s="122" t="s">
        <v>11</v>
      </c>
      <c r="D181" s="122" t="s">
        <v>6</v>
      </c>
      <c r="E181" s="25"/>
      <c r="F181" s="25">
        <v>20.85</v>
      </c>
      <c r="G181" s="25">
        <f t="shared" ref="G181:G216" si="8">E181*F181</f>
        <v>0</v>
      </c>
    </row>
    <row r="182" spans="1:13" ht="31.5" x14ac:dyDescent="0.25">
      <c r="A182" s="122">
        <v>119</v>
      </c>
      <c r="B182" s="123" t="s">
        <v>362</v>
      </c>
      <c r="C182" s="122" t="s">
        <v>13</v>
      </c>
      <c r="D182" s="122" t="s">
        <v>6</v>
      </c>
      <c r="E182" s="25"/>
      <c r="F182" s="25">
        <v>18.829999999999998</v>
      </c>
      <c r="G182" s="25">
        <f t="shared" si="8"/>
        <v>0</v>
      </c>
    </row>
    <row r="183" spans="1:13" ht="18.75" x14ac:dyDescent="0.25">
      <c r="A183" s="122">
        <v>120</v>
      </c>
      <c r="B183" s="123" t="s">
        <v>16</v>
      </c>
      <c r="C183" s="122" t="s">
        <v>15</v>
      </c>
      <c r="D183" s="122" t="s">
        <v>6</v>
      </c>
      <c r="E183" s="25"/>
      <c r="F183" s="25">
        <v>22.59</v>
      </c>
      <c r="G183" s="25">
        <f t="shared" si="8"/>
        <v>0</v>
      </c>
    </row>
    <row r="184" spans="1:13" ht="78.75" x14ac:dyDescent="0.25">
      <c r="A184" s="122">
        <v>121</v>
      </c>
      <c r="B184" s="123" t="s">
        <v>455</v>
      </c>
      <c r="C184" s="122" t="s">
        <v>17</v>
      </c>
      <c r="D184" s="122" t="s">
        <v>6</v>
      </c>
      <c r="E184" s="25">
        <v>49</v>
      </c>
      <c r="F184" s="25">
        <v>15.93</v>
      </c>
      <c r="G184" s="25">
        <f t="shared" si="8"/>
        <v>780.56999999999994</v>
      </c>
      <c r="I184" s="52"/>
      <c r="K184" s="47"/>
      <c r="L184" s="47"/>
    </row>
    <row r="185" spans="1:13" ht="47.25" x14ac:dyDescent="0.25">
      <c r="A185" s="122">
        <v>122</v>
      </c>
      <c r="B185" s="123" t="s">
        <v>20</v>
      </c>
      <c r="C185" s="122" t="s">
        <v>19</v>
      </c>
      <c r="D185" s="122" t="s">
        <v>6</v>
      </c>
      <c r="E185" s="25"/>
      <c r="F185" s="25">
        <v>17.670000000000002</v>
      </c>
      <c r="G185" s="25">
        <f t="shared" si="8"/>
        <v>0</v>
      </c>
      <c r="I185" s="47"/>
      <c r="M185" s="47"/>
    </row>
    <row r="186" spans="1:13" ht="15.75" x14ac:dyDescent="0.25">
      <c r="A186" s="122">
        <v>123</v>
      </c>
      <c r="B186" s="123" t="s">
        <v>153</v>
      </c>
      <c r="C186" s="122" t="s">
        <v>21</v>
      </c>
      <c r="D186" s="122" t="s">
        <v>23</v>
      </c>
      <c r="E186" s="28">
        <v>9</v>
      </c>
      <c r="F186" s="25">
        <v>69.5</v>
      </c>
      <c r="G186" s="25">
        <f t="shared" si="8"/>
        <v>625.5</v>
      </c>
    </row>
    <row r="187" spans="1:13" ht="25.5" x14ac:dyDescent="0.25">
      <c r="A187" s="42" t="s">
        <v>186</v>
      </c>
      <c r="B187" s="41" t="s">
        <v>456</v>
      </c>
      <c r="C187" s="122"/>
      <c r="D187" s="122" t="s">
        <v>121</v>
      </c>
      <c r="E187" s="28">
        <v>2.5</v>
      </c>
      <c r="F187" s="25">
        <v>0</v>
      </c>
      <c r="G187" s="25">
        <f t="shared" si="8"/>
        <v>0</v>
      </c>
    </row>
    <row r="188" spans="1:13" ht="15.75" x14ac:dyDescent="0.25">
      <c r="A188" s="122">
        <v>124</v>
      </c>
      <c r="B188" s="123" t="s">
        <v>25</v>
      </c>
      <c r="C188" s="122" t="s">
        <v>24</v>
      </c>
      <c r="D188" s="122" t="s">
        <v>23</v>
      </c>
      <c r="E188" s="28">
        <v>8</v>
      </c>
      <c r="F188" s="25">
        <v>46.3</v>
      </c>
      <c r="G188" s="25">
        <f t="shared" si="8"/>
        <v>370.4</v>
      </c>
      <c r="J188" s="47"/>
    </row>
    <row r="189" spans="1:13" ht="15.75" x14ac:dyDescent="0.25">
      <c r="A189" s="122">
        <v>125</v>
      </c>
      <c r="B189" s="123" t="s">
        <v>27</v>
      </c>
      <c r="C189" s="122" t="s">
        <v>26</v>
      </c>
      <c r="D189" s="122" t="s">
        <v>23</v>
      </c>
      <c r="E189" s="25"/>
      <c r="F189" s="25">
        <v>23</v>
      </c>
      <c r="G189" s="25">
        <f t="shared" si="8"/>
        <v>0</v>
      </c>
    </row>
    <row r="190" spans="1:13" ht="15.75" x14ac:dyDescent="0.25">
      <c r="A190" s="122">
        <v>126</v>
      </c>
      <c r="B190" s="123" t="s">
        <v>29</v>
      </c>
      <c r="C190" s="122" t="s">
        <v>28</v>
      </c>
      <c r="D190" s="122" t="s">
        <v>23</v>
      </c>
      <c r="E190" s="25">
        <v>7</v>
      </c>
      <c r="F190" s="25">
        <v>14.48</v>
      </c>
      <c r="G190" s="25">
        <f t="shared" si="8"/>
        <v>101.36</v>
      </c>
    </row>
    <row r="191" spans="1:13" ht="78.75" x14ac:dyDescent="0.25">
      <c r="A191" s="122">
        <v>127</v>
      </c>
      <c r="B191" s="123" t="s">
        <v>457</v>
      </c>
      <c r="C191" s="122" t="s">
        <v>30</v>
      </c>
      <c r="D191" s="122" t="s">
        <v>32</v>
      </c>
      <c r="E191" s="25">
        <v>45</v>
      </c>
      <c r="F191" s="25">
        <v>20.25</v>
      </c>
      <c r="G191" s="25">
        <f t="shared" si="8"/>
        <v>911.25</v>
      </c>
      <c r="K191" s="47"/>
      <c r="M191" s="47"/>
    </row>
    <row r="192" spans="1:13" ht="31.5" x14ac:dyDescent="0.25">
      <c r="A192" s="122">
        <v>128</v>
      </c>
      <c r="B192" s="123" t="s">
        <v>34</v>
      </c>
      <c r="C192" s="122" t="s">
        <v>33</v>
      </c>
      <c r="D192" s="122" t="s">
        <v>35</v>
      </c>
      <c r="E192" s="25"/>
      <c r="F192" s="25">
        <v>1320.66</v>
      </c>
      <c r="G192" s="25">
        <f t="shared" si="8"/>
        <v>0</v>
      </c>
    </row>
    <row r="193" spans="1:7" ht="15.75" x14ac:dyDescent="0.25">
      <c r="A193" s="122">
        <v>129</v>
      </c>
      <c r="B193" s="123" t="s">
        <v>37</v>
      </c>
      <c r="C193" s="122" t="s">
        <v>36</v>
      </c>
      <c r="D193" s="122" t="s">
        <v>38</v>
      </c>
      <c r="E193" s="25"/>
      <c r="F193" s="25">
        <v>724</v>
      </c>
      <c r="G193" s="25">
        <f t="shared" si="8"/>
        <v>0</v>
      </c>
    </row>
    <row r="194" spans="1:7" ht="31.5" x14ac:dyDescent="0.25">
      <c r="A194" s="122">
        <v>130</v>
      </c>
      <c r="B194" s="123" t="s">
        <v>40</v>
      </c>
      <c r="C194" s="122" t="s">
        <v>39</v>
      </c>
      <c r="D194" s="122" t="s">
        <v>38</v>
      </c>
      <c r="E194" s="25"/>
      <c r="F194" s="25">
        <v>724</v>
      </c>
      <c r="G194" s="25">
        <f t="shared" si="8"/>
        <v>0</v>
      </c>
    </row>
    <row r="195" spans="1:7" ht="31.5" x14ac:dyDescent="0.25">
      <c r="A195" s="122">
        <v>131</v>
      </c>
      <c r="B195" s="123" t="s">
        <v>347</v>
      </c>
      <c r="C195" s="122" t="s">
        <v>41</v>
      </c>
      <c r="D195" s="122" t="s">
        <v>38</v>
      </c>
      <c r="E195" s="25"/>
      <c r="F195" s="25">
        <v>2.9</v>
      </c>
      <c r="G195" s="25">
        <f t="shared" si="8"/>
        <v>0</v>
      </c>
    </row>
    <row r="196" spans="1:7" ht="47.25" x14ac:dyDescent="0.25">
      <c r="A196" s="122">
        <v>132</v>
      </c>
      <c r="B196" s="123" t="s">
        <v>348</v>
      </c>
      <c r="C196" s="122" t="s">
        <v>43</v>
      </c>
      <c r="D196" s="122" t="s">
        <v>38</v>
      </c>
      <c r="E196" s="28">
        <v>1257.53</v>
      </c>
      <c r="F196" s="25">
        <v>0.38</v>
      </c>
      <c r="G196" s="25">
        <f t="shared" si="8"/>
        <v>477.8614</v>
      </c>
    </row>
    <row r="197" spans="1:7" ht="47.25" x14ac:dyDescent="0.25">
      <c r="A197" s="122">
        <v>133</v>
      </c>
      <c r="B197" s="123" t="s">
        <v>46</v>
      </c>
      <c r="C197" s="122" t="s">
        <v>45</v>
      </c>
      <c r="D197" s="122" t="s">
        <v>47</v>
      </c>
      <c r="E197" s="28">
        <v>40</v>
      </c>
      <c r="F197" s="25">
        <v>30.7</v>
      </c>
      <c r="G197" s="25">
        <f t="shared" si="8"/>
        <v>1228</v>
      </c>
    </row>
    <row r="198" spans="1:7" ht="47.25" x14ac:dyDescent="0.25">
      <c r="A198" s="122">
        <v>134</v>
      </c>
      <c r="B198" s="123" t="s">
        <v>49</v>
      </c>
      <c r="C198" s="122" t="s">
        <v>48</v>
      </c>
      <c r="D198" s="122" t="s">
        <v>47</v>
      </c>
      <c r="E198" s="25"/>
      <c r="F198" s="25">
        <v>27.8</v>
      </c>
      <c r="G198" s="25">
        <f t="shared" si="8"/>
        <v>0</v>
      </c>
    </row>
    <row r="199" spans="1:7" ht="15.75" x14ac:dyDescent="0.25">
      <c r="A199" s="122">
        <v>135</v>
      </c>
      <c r="B199" s="123" t="s">
        <v>51</v>
      </c>
      <c r="C199" s="122" t="s">
        <v>50</v>
      </c>
      <c r="D199" s="122" t="s">
        <v>23</v>
      </c>
      <c r="E199" s="25">
        <v>65</v>
      </c>
      <c r="F199" s="25">
        <v>0.26</v>
      </c>
      <c r="G199" s="25">
        <f t="shared" si="8"/>
        <v>16.900000000000002</v>
      </c>
    </row>
    <row r="200" spans="1:7" ht="15.75" x14ac:dyDescent="0.25">
      <c r="A200" s="122">
        <v>136</v>
      </c>
      <c r="B200" s="123" t="s">
        <v>53</v>
      </c>
      <c r="C200" s="122" t="s">
        <v>52</v>
      </c>
      <c r="D200" s="122" t="s">
        <v>23</v>
      </c>
      <c r="E200" s="25"/>
      <c r="F200" s="25">
        <v>4.34</v>
      </c>
      <c r="G200" s="25">
        <f t="shared" si="8"/>
        <v>0</v>
      </c>
    </row>
    <row r="201" spans="1:7" ht="15.75" x14ac:dyDescent="0.25">
      <c r="A201" s="122">
        <v>137</v>
      </c>
      <c r="B201" s="123" t="s">
        <v>55</v>
      </c>
      <c r="C201" s="122" t="s">
        <v>54</v>
      </c>
      <c r="D201" s="122" t="s">
        <v>23</v>
      </c>
      <c r="E201" s="25">
        <v>96</v>
      </c>
      <c r="F201" s="25">
        <v>0.06</v>
      </c>
      <c r="G201" s="25">
        <f t="shared" si="8"/>
        <v>5.76</v>
      </c>
    </row>
    <row r="202" spans="1:7" ht="15.75" x14ac:dyDescent="0.25">
      <c r="A202" s="122">
        <v>138</v>
      </c>
      <c r="B202" s="123" t="s">
        <v>57</v>
      </c>
      <c r="C202" s="122" t="s">
        <v>56</v>
      </c>
      <c r="D202" s="122" t="s">
        <v>23</v>
      </c>
      <c r="E202" s="25">
        <v>10</v>
      </c>
      <c r="F202" s="25">
        <v>27.51</v>
      </c>
      <c r="G202" s="25">
        <f t="shared" si="8"/>
        <v>275.10000000000002</v>
      </c>
    </row>
    <row r="203" spans="1:7" ht="31.5" x14ac:dyDescent="0.25">
      <c r="A203" s="122">
        <v>139</v>
      </c>
      <c r="B203" s="123" t="s">
        <v>59</v>
      </c>
      <c r="C203" s="122" t="s">
        <v>58</v>
      </c>
      <c r="D203" s="122" t="s">
        <v>38</v>
      </c>
      <c r="E203" s="25"/>
      <c r="F203" s="25">
        <v>218.95</v>
      </c>
      <c r="G203" s="25">
        <f t="shared" si="8"/>
        <v>0</v>
      </c>
    </row>
    <row r="204" spans="1:7" ht="31.5" x14ac:dyDescent="0.25">
      <c r="A204" s="122">
        <v>140</v>
      </c>
      <c r="B204" s="123" t="s">
        <v>61</v>
      </c>
      <c r="C204" s="122" t="s">
        <v>60</v>
      </c>
      <c r="D204" s="122" t="s">
        <v>38</v>
      </c>
      <c r="E204" s="25">
        <v>4</v>
      </c>
      <c r="F204" s="25">
        <v>218.95</v>
      </c>
      <c r="G204" s="25">
        <f t="shared" si="8"/>
        <v>875.8</v>
      </c>
    </row>
    <row r="205" spans="1:7" ht="31.5" x14ac:dyDescent="0.25">
      <c r="A205" s="122">
        <v>141</v>
      </c>
      <c r="B205" s="123" t="s">
        <v>63</v>
      </c>
      <c r="C205" s="122" t="s">
        <v>62</v>
      </c>
      <c r="D205" s="122" t="s">
        <v>38</v>
      </c>
      <c r="E205" s="28">
        <v>4</v>
      </c>
      <c r="F205" s="25">
        <v>9</v>
      </c>
      <c r="G205" s="25">
        <f t="shared" si="8"/>
        <v>36</v>
      </c>
    </row>
    <row r="206" spans="1:7" ht="15.75" x14ac:dyDescent="0.25">
      <c r="A206" s="122">
        <v>142</v>
      </c>
      <c r="B206" s="123" t="s">
        <v>65</v>
      </c>
      <c r="C206" s="122" t="s">
        <v>64</v>
      </c>
      <c r="D206" s="122" t="s">
        <v>38</v>
      </c>
      <c r="E206" s="28">
        <v>0.11</v>
      </c>
      <c r="F206" s="25">
        <v>10.43</v>
      </c>
      <c r="G206" s="25">
        <f t="shared" si="8"/>
        <v>1.1473</v>
      </c>
    </row>
    <row r="207" spans="1:7" ht="15.75" x14ac:dyDescent="0.25">
      <c r="A207" s="122">
        <v>143</v>
      </c>
      <c r="B207" s="123" t="s">
        <v>68</v>
      </c>
      <c r="C207" s="122" t="s">
        <v>67</v>
      </c>
      <c r="D207" s="122" t="s">
        <v>38</v>
      </c>
      <c r="E207" s="28"/>
      <c r="F207" s="25">
        <v>19.670000000000002</v>
      </c>
      <c r="G207" s="25">
        <f t="shared" si="8"/>
        <v>0</v>
      </c>
    </row>
    <row r="208" spans="1:7" ht="16.5" customHeight="1" x14ac:dyDescent="0.25">
      <c r="A208" s="122">
        <v>144</v>
      </c>
      <c r="B208" s="123" t="s">
        <v>70</v>
      </c>
      <c r="C208" s="122" t="s">
        <v>69</v>
      </c>
      <c r="D208" s="122" t="s">
        <v>38</v>
      </c>
      <c r="E208" s="50">
        <v>0.25</v>
      </c>
      <c r="F208" s="25">
        <v>3.27</v>
      </c>
      <c r="G208" s="25">
        <f t="shared" si="8"/>
        <v>0.8175</v>
      </c>
    </row>
    <row r="209" spans="1:12" ht="17.25" customHeight="1" x14ac:dyDescent="0.25">
      <c r="A209" s="122">
        <v>145</v>
      </c>
      <c r="B209" s="123" t="s">
        <v>72</v>
      </c>
      <c r="C209" s="122" t="s">
        <v>71</v>
      </c>
      <c r="D209" s="122" t="s">
        <v>38</v>
      </c>
      <c r="E209" s="28"/>
      <c r="F209" s="25">
        <v>6.81</v>
      </c>
      <c r="G209" s="25">
        <f t="shared" si="8"/>
        <v>0</v>
      </c>
    </row>
    <row r="210" spans="1:12" ht="15.75" x14ac:dyDescent="0.25">
      <c r="A210" s="122">
        <v>146</v>
      </c>
      <c r="B210" s="123" t="s">
        <v>74</v>
      </c>
      <c r="C210" s="122" t="s">
        <v>73</v>
      </c>
      <c r="D210" s="122" t="s">
        <v>75</v>
      </c>
      <c r="E210" s="25"/>
      <c r="F210" s="25">
        <v>33.31</v>
      </c>
      <c r="G210" s="25">
        <f t="shared" si="8"/>
        <v>0</v>
      </c>
    </row>
    <row r="211" spans="1:12" ht="15.75" x14ac:dyDescent="0.25">
      <c r="A211" s="122">
        <v>147</v>
      </c>
      <c r="B211" s="123" t="s">
        <v>77</v>
      </c>
      <c r="C211" s="122" t="s">
        <v>76</v>
      </c>
      <c r="D211" s="122" t="s">
        <v>75</v>
      </c>
      <c r="E211" s="25"/>
      <c r="F211" s="25">
        <v>63.14</v>
      </c>
      <c r="G211" s="25">
        <f t="shared" si="8"/>
        <v>0</v>
      </c>
    </row>
    <row r="212" spans="1:12" ht="15.75" x14ac:dyDescent="0.25">
      <c r="A212" s="122">
        <v>148</v>
      </c>
      <c r="B212" s="123" t="s">
        <v>79</v>
      </c>
      <c r="C212" s="122" t="s">
        <v>78</v>
      </c>
      <c r="D212" s="122" t="s">
        <v>23</v>
      </c>
      <c r="E212" s="28">
        <v>1</v>
      </c>
      <c r="F212" s="25">
        <v>10.14</v>
      </c>
      <c r="G212" s="25">
        <f t="shared" si="8"/>
        <v>10.14</v>
      </c>
    </row>
    <row r="213" spans="1:12" ht="31.5" x14ac:dyDescent="0.25">
      <c r="A213" s="122">
        <v>149</v>
      </c>
      <c r="B213" s="123" t="s">
        <v>81</v>
      </c>
      <c r="C213" s="122" t="s">
        <v>80</v>
      </c>
      <c r="D213" s="122" t="s">
        <v>23</v>
      </c>
      <c r="E213" s="25"/>
      <c r="F213" s="25">
        <v>72.41</v>
      </c>
      <c r="G213" s="25">
        <f t="shared" si="8"/>
        <v>0</v>
      </c>
    </row>
    <row r="214" spans="1:12" ht="31.5" x14ac:dyDescent="0.25">
      <c r="A214" s="122">
        <v>150</v>
      </c>
      <c r="B214" s="123" t="s">
        <v>85</v>
      </c>
      <c r="C214" s="122">
        <v>36</v>
      </c>
      <c r="D214" s="122" t="s">
        <v>47</v>
      </c>
      <c r="E214" s="25"/>
      <c r="F214" s="25">
        <v>72.41</v>
      </c>
      <c r="G214" s="25">
        <f t="shared" si="8"/>
        <v>0</v>
      </c>
    </row>
    <row r="215" spans="1:12" ht="15.75" x14ac:dyDescent="0.25">
      <c r="A215" s="122">
        <v>151</v>
      </c>
      <c r="B215" s="123" t="s">
        <v>87</v>
      </c>
      <c r="C215" s="122">
        <v>37</v>
      </c>
      <c r="D215" s="122" t="s">
        <v>23</v>
      </c>
      <c r="E215" s="48">
        <v>45</v>
      </c>
      <c r="F215" s="25">
        <v>10.14</v>
      </c>
      <c r="G215" s="25">
        <f t="shared" si="8"/>
        <v>456.3</v>
      </c>
    </row>
    <row r="216" spans="1:12" ht="31.5" x14ac:dyDescent="0.25">
      <c r="A216" s="122">
        <v>152</v>
      </c>
      <c r="B216" s="123" t="s">
        <v>89</v>
      </c>
      <c r="C216" s="122">
        <v>38</v>
      </c>
      <c r="D216" s="122" t="s">
        <v>23</v>
      </c>
      <c r="E216" s="122"/>
      <c r="F216" s="25">
        <v>11.58</v>
      </c>
      <c r="G216" s="25">
        <f t="shared" si="8"/>
        <v>0</v>
      </c>
    </row>
    <row r="217" spans="1:12" ht="15.75" x14ac:dyDescent="0.25">
      <c r="A217" s="32"/>
      <c r="B217" s="10" t="s">
        <v>97</v>
      </c>
      <c r="C217" s="10"/>
      <c r="D217" s="32"/>
      <c r="E217" s="32"/>
      <c r="F217" s="32"/>
      <c r="G217" s="35">
        <f>SUM(G177:G216)</f>
        <v>8470.4761999999992</v>
      </c>
    </row>
    <row r="218" spans="1:12" ht="15.75" x14ac:dyDescent="0.25">
      <c r="A218" s="32"/>
      <c r="B218" s="11" t="s">
        <v>98</v>
      </c>
      <c r="C218" s="11"/>
      <c r="D218" s="32"/>
      <c r="E218" s="32"/>
      <c r="F218" s="32"/>
      <c r="G218" s="32"/>
    </row>
    <row r="219" spans="1:12" x14ac:dyDescent="0.25">
      <c r="A219" s="32"/>
      <c r="B219" s="34" t="s">
        <v>149</v>
      </c>
      <c r="C219" s="34"/>
      <c r="D219" s="32" t="s">
        <v>121</v>
      </c>
      <c r="E219" s="26">
        <v>16.5</v>
      </c>
      <c r="F219" s="32">
        <v>21.05</v>
      </c>
      <c r="G219" s="33">
        <f>ROUND(E219*F219,2)</f>
        <v>347.33</v>
      </c>
    </row>
    <row r="220" spans="1:12" x14ac:dyDescent="0.25">
      <c r="A220" s="32"/>
      <c r="B220" s="34" t="s">
        <v>120</v>
      </c>
      <c r="C220" s="34"/>
      <c r="D220" s="32" t="s">
        <v>121</v>
      </c>
      <c r="E220" s="3">
        <v>0.5</v>
      </c>
      <c r="F220" s="33">
        <v>17.329999999999998</v>
      </c>
      <c r="G220" s="33">
        <f t="shared" ref="G220:G221" si="9">ROUND(E220*F220,2)</f>
        <v>8.67</v>
      </c>
    </row>
    <row r="221" spans="1:12" x14ac:dyDescent="0.25">
      <c r="A221" s="32"/>
      <c r="B221" s="34" t="s">
        <v>124</v>
      </c>
      <c r="C221" s="34"/>
      <c r="D221" s="32" t="s">
        <v>121</v>
      </c>
      <c r="E221" s="3">
        <v>74</v>
      </c>
      <c r="F221" s="33">
        <v>14.86</v>
      </c>
      <c r="G221" s="33">
        <f t="shared" si="9"/>
        <v>1099.6400000000001</v>
      </c>
    </row>
    <row r="222" spans="1:12" x14ac:dyDescent="0.25">
      <c r="A222" s="32"/>
      <c r="B222" s="34" t="s">
        <v>176</v>
      </c>
      <c r="C222" s="34"/>
      <c r="D222" s="32" t="s">
        <v>121</v>
      </c>
      <c r="E222" s="3"/>
      <c r="F222" s="33">
        <v>37.79</v>
      </c>
      <c r="G222" s="33">
        <f t="shared" ref="G222:G225" si="10">E222*F222</f>
        <v>0</v>
      </c>
    </row>
    <row r="223" spans="1:12" x14ac:dyDescent="0.25">
      <c r="A223" s="32"/>
      <c r="B223" s="34" t="s">
        <v>178</v>
      </c>
      <c r="C223" s="34"/>
      <c r="D223" s="32" t="s">
        <v>121</v>
      </c>
      <c r="E223" s="3"/>
      <c r="F223" s="33">
        <v>31.28</v>
      </c>
      <c r="G223" s="33">
        <f t="shared" si="10"/>
        <v>0</v>
      </c>
      <c r="I223" s="47"/>
    </row>
    <row r="224" spans="1:12" x14ac:dyDescent="0.25">
      <c r="A224" s="32"/>
      <c r="B224" s="34" t="s">
        <v>262</v>
      </c>
      <c r="C224" s="34"/>
      <c r="D224" s="32" t="s">
        <v>121</v>
      </c>
      <c r="E224" s="3"/>
      <c r="F224" s="33">
        <v>19.809999999999999</v>
      </c>
      <c r="G224" s="33">
        <f t="shared" si="10"/>
        <v>0</v>
      </c>
      <c r="L224" s="47"/>
    </row>
    <row r="225" spans="1:10" x14ac:dyDescent="0.25">
      <c r="A225" s="32"/>
      <c r="B225" s="34" t="s">
        <v>242</v>
      </c>
      <c r="C225" s="34"/>
      <c r="D225" s="32" t="s">
        <v>121</v>
      </c>
      <c r="E225" s="33"/>
      <c r="F225" s="33">
        <v>24.76</v>
      </c>
      <c r="G225" s="33">
        <f t="shared" si="10"/>
        <v>0</v>
      </c>
      <c r="J225" s="47"/>
    </row>
    <row r="226" spans="1:10" x14ac:dyDescent="0.25">
      <c r="A226" s="32"/>
      <c r="B226" s="36" t="s">
        <v>99</v>
      </c>
      <c r="C226" s="36"/>
      <c r="D226" s="32"/>
      <c r="E226" s="32"/>
      <c r="F226" s="32"/>
      <c r="G226" s="35">
        <f>ROUND(SUM(G219:G225),2)</f>
        <v>1455.64</v>
      </c>
      <c r="J226" s="47"/>
    </row>
    <row r="227" spans="1:10" x14ac:dyDescent="0.25">
      <c r="A227" s="24"/>
      <c r="B227" s="24"/>
      <c r="C227" s="24"/>
      <c r="D227" s="24"/>
      <c r="E227" s="24"/>
      <c r="F227" s="24"/>
      <c r="G227" s="24"/>
    </row>
    <row r="228" spans="1:10" x14ac:dyDescent="0.25">
      <c r="A228" s="24"/>
      <c r="B228" s="24" t="s">
        <v>116</v>
      </c>
      <c r="C228" s="24"/>
      <c r="D228" s="24"/>
      <c r="E228" s="24"/>
      <c r="F228" s="24"/>
      <c r="G228" s="27">
        <f>ROUND(G59+G113+G167+G217,2)</f>
        <v>49115.48</v>
      </c>
    </row>
    <row r="229" spans="1:10" x14ac:dyDescent="0.25">
      <c r="A229" s="24"/>
      <c r="B229" s="24" t="s">
        <v>117</v>
      </c>
      <c r="C229" s="24"/>
      <c r="D229" s="24"/>
      <c r="E229" s="24"/>
      <c r="F229" s="24"/>
      <c r="G229" s="27">
        <f>ROUND(G70+G123+G175+G226,2)</f>
        <v>4603.13</v>
      </c>
    </row>
    <row r="230" spans="1:10" x14ac:dyDescent="0.25">
      <c r="A230" s="24"/>
      <c r="B230" s="24"/>
      <c r="C230" s="24"/>
      <c r="D230" s="24"/>
      <c r="E230" s="24"/>
      <c r="F230" s="24"/>
      <c r="G230" s="24"/>
    </row>
    <row r="231" spans="1:10" x14ac:dyDescent="0.25">
      <c r="A231" s="24"/>
      <c r="B231" s="24" t="s">
        <v>170</v>
      </c>
      <c r="C231" s="24"/>
      <c r="D231" s="24"/>
      <c r="E231" s="24"/>
      <c r="F231" s="24"/>
      <c r="G231" s="27">
        <f>G228</f>
        <v>49115.48</v>
      </c>
    </row>
    <row r="232" spans="1:10" x14ac:dyDescent="0.25">
      <c r="A232" s="24"/>
      <c r="B232" s="24" t="s">
        <v>171</v>
      </c>
      <c r="C232" s="24"/>
      <c r="D232" s="24"/>
      <c r="E232" s="24"/>
      <c r="F232" s="24"/>
      <c r="G232" s="27">
        <f>G231*0.21</f>
        <v>10314.2508</v>
      </c>
    </row>
    <row r="233" spans="1:10" x14ac:dyDescent="0.25">
      <c r="A233" s="24"/>
      <c r="B233" s="24" t="s">
        <v>172</v>
      </c>
      <c r="C233" s="24"/>
      <c r="D233" s="24"/>
      <c r="E233" s="24"/>
      <c r="F233" s="24"/>
      <c r="G233" s="27">
        <f>G231+G232</f>
        <v>59429.730800000005</v>
      </c>
    </row>
    <row r="236" spans="1:10" x14ac:dyDescent="0.25">
      <c r="A236" s="37" t="s">
        <v>138</v>
      </c>
    </row>
    <row r="237" spans="1:10" x14ac:dyDescent="0.25">
      <c r="A237" s="40"/>
    </row>
    <row r="238" spans="1:10" x14ac:dyDescent="0.25">
      <c r="A238" s="40"/>
    </row>
    <row r="239" spans="1:10" x14ac:dyDescent="0.25">
      <c r="A239" s="37"/>
    </row>
    <row r="240" spans="1:10" x14ac:dyDescent="0.25">
      <c r="A240" s="37"/>
    </row>
    <row r="241" spans="1:1" x14ac:dyDescent="0.25">
      <c r="A241" s="37"/>
    </row>
    <row r="242" spans="1:1" x14ac:dyDescent="0.25">
      <c r="A242" s="37" t="s">
        <v>139</v>
      </c>
    </row>
    <row r="243" spans="1:1" x14ac:dyDescent="0.25">
      <c r="A243"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71:G71"/>
    <mergeCell ref="A74:A75"/>
    <mergeCell ref="B74:B75"/>
    <mergeCell ref="C74:C75"/>
    <mergeCell ref="D74:D75"/>
    <mergeCell ref="E74:E75"/>
    <mergeCell ref="F74:F75"/>
    <mergeCell ref="G74:G75"/>
    <mergeCell ref="B124:G124"/>
    <mergeCell ref="A127:A128"/>
    <mergeCell ref="B127:B128"/>
    <mergeCell ref="C127:C128"/>
    <mergeCell ref="D127:D128"/>
    <mergeCell ref="E127:E128"/>
    <mergeCell ref="F127:F128"/>
    <mergeCell ref="G127:G128"/>
    <mergeCell ref="B176:G176"/>
    <mergeCell ref="A179:A180"/>
    <mergeCell ref="B179:B180"/>
    <mergeCell ref="C179:C180"/>
    <mergeCell ref="D179:D180"/>
    <mergeCell ref="E179:E180"/>
    <mergeCell ref="F179:F180"/>
    <mergeCell ref="G179:G180"/>
  </mergeCells>
  <pageMargins left="0.51181102362204722" right="0.11811023622047245" top="0.55118110236220474" bottom="0.35433070866141736"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9" workbookViewId="0">
      <selection activeCell="D15" sqref="D15"/>
    </sheetView>
  </sheetViews>
  <sheetFormatPr defaultRowHeight="15" x14ac:dyDescent="0.25"/>
  <cols>
    <col min="1" max="1" width="6.85546875" customWidth="1"/>
    <col min="2" max="2" width="45.7109375" customWidth="1"/>
    <col min="3" max="6" width="9.42578125" customWidth="1"/>
    <col min="7" max="7" width="13.85546875" customWidth="1"/>
    <col min="8" max="8" width="15" customWidth="1"/>
    <col min="9" max="9" width="8.85546875" customWidth="1"/>
    <col min="12" max="12" width="8.28515625" customWidth="1"/>
    <col min="13" max="13" width="10.7109375" customWidth="1"/>
  </cols>
  <sheetData>
    <row r="1" spans="1:9" ht="62.25" customHeight="1" x14ac:dyDescent="0.25">
      <c r="A1" s="138" t="s">
        <v>95</v>
      </c>
      <c r="B1" s="137" t="s">
        <v>0</v>
      </c>
      <c r="C1" s="137" t="s">
        <v>1</v>
      </c>
      <c r="D1" s="137" t="s">
        <v>92</v>
      </c>
      <c r="E1" s="137" t="s">
        <v>93</v>
      </c>
      <c r="F1" s="137" t="s">
        <v>94</v>
      </c>
      <c r="G1" s="137" t="s">
        <v>2</v>
      </c>
      <c r="H1" s="137" t="s">
        <v>3</v>
      </c>
      <c r="I1" t="s">
        <v>90</v>
      </c>
    </row>
    <row r="2" spans="1:9" ht="15.75" customHeight="1" x14ac:dyDescent="0.25">
      <c r="A2" s="139"/>
      <c r="B2" s="137"/>
      <c r="C2" s="137"/>
      <c r="D2" s="137"/>
      <c r="E2" s="137"/>
      <c r="F2" s="137"/>
      <c r="G2" s="137"/>
      <c r="H2" s="137"/>
    </row>
    <row r="3" spans="1:9" ht="15.75" x14ac:dyDescent="0.25">
      <c r="A3" s="2">
        <v>1</v>
      </c>
      <c r="B3" s="2">
        <v>2</v>
      </c>
      <c r="C3" s="2">
        <v>3</v>
      </c>
      <c r="D3" s="2"/>
      <c r="E3" s="2"/>
      <c r="F3" s="2"/>
      <c r="G3" s="2">
        <v>4</v>
      </c>
      <c r="H3" s="2">
        <v>5</v>
      </c>
    </row>
    <row r="4" spans="1:9" ht="15.75" x14ac:dyDescent="0.25">
      <c r="A4" s="2"/>
      <c r="B4" s="142" t="s">
        <v>96</v>
      </c>
      <c r="C4" s="143"/>
      <c r="D4" s="143"/>
      <c r="E4" s="143"/>
      <c r="F4" s="143"/>
      <c r="G4" s="143"/>
      <c r="H4" s="144"/>
    </row>
    <row r="5" spans="1:9" ht="18.75" customHeight="1" x14ac:dyDescent="0.25">
      <c r="A5" s="4" t="s">
        <v>4</v>
      </c>
      <c r="B5" s="5" t="s">
        <v>5</v>
      </c>
      <c r="C5" s="4" t="s">
        <v>6</v>
      </c>
      <c r="D5" s="4"/>
      <c r="E5" s="4"/>
      <c r="F5" s="4"/>
      <c r="G5" s="4">
        <v>870</v>
      </c>
      <c r="H5" s="4">
        <v>1100</v>
      </c>
    </row>
    <row r="6" spans="1:9" ht="21" customHeight="1" x14ac:dyDescent="0.25">
      <c r="A6" s="4" t="s">
        <v>7</v>
      </c>
      <c r="B6" s="5" t="s">
        <v>8</v>
      </c>
      <c r="C6" s="4" t="s">
        <v>6</v>
      </c>
      <c r="D6" s="4"/>
      <c r="E6" s="4"/>
      <c r="F6" s="4"/>
      <c r="G6" s="4">
        <v>900</v>
      </c>
      <c r="H6" s="4">
        <v>1200</v>
      </c>
    </row>
    <row r="7" spans="1:9" ht="32.25" customHeight="1" x14ac:dyDescent="0.25">
      <c r="A7" s="131" t="s">
        <v>9</v>
      </c>
      <c r="B7" s="132" t="s">
        <v>10</v>
      </c>
      <c r="C7" s="131" t="s">
        <v>6</v>
      </c>
      <c r="D7" s="4"/>
      <c r="E7" s="4"/>
      <c r="F7" s="4"/>
      <c r="G7" s="131">
        <v>2500</v>
      </c>
      <c r="H7" s="4"/>
    </row>
    <row r="8" spans="1:9" ht="15.75" hidden="1" x14ac:dyDescent="0.25">
      <c r="A8" s="131"/>
      <c r="B8" s="132"/>
      <c r="C8" s="131"/>
      <c r="D8" s="4"/>
      <c r="E8" s="4"/>
      <c r="F8" s="4"/>
      <c r="G8" s="131"/>
      <c r="H8" s="4">
        <v>3200</v>
      </c>
    </row>
    <row r="9" spans="1:9" ht="31.5" x14ac:dyDescent="0.25">
      <c r="A9" s="4" t="s">
        <v>11</v>
      </c>
      <c r="B9" s="5" t="s">
        <v>12</v>
      </c>
      <c r="C9" s="4" t="s">
        <v>6</v>
      </c>
      <c r="D9" s="4"/>
      <c r="E9" s="4"/>
      <c r="F9" s="4"/>
      <c r="G9" s="4">
        <v>1500</v>
      </c>
      <c r="H9" s="4">
        <v>2000</v>
      </c>
    </row>
    <row r="10" spans="1:9" ht="36" customHeight="1" x14ac:dyDescent="0.25">
      <c r="A10" s="4" t="s">
        <v>13</v>
      </c>
      <c r="B10" s="5" t="s">
        <v>14</v>
      </c>
      <c r="C10" s="4" t="s">
        <v>6</v>
      </c>
      <c r="D10" s="4"/>
      <c r="E10" s="4"/>
      <c r="F10" s="4"/>
      <c r="G10" s="4">
        <v>290</v>
      </c>
      <c r="H10" s="4">
        <v>400</v>
      </c>
    </row>
    <row r="11" spans="1:9" ht="24" customHeight="1" x14ac:dyDescent="0.25">
      <c r="A11" s="4" t="s">
        <v>15</v>
      </c>
      <c r="B11" s="5" t="s">
        <v>16</v>
      </c>
      <c r="C11" s="4" t="s">
        <v>6</v>
      </c>
      <c r="D11" s="4"/>
      <c r="E11" s="4"/>
      <c r="F11" s="4"/>
      <c r="G11" s="4">
        <v>210</v>
      </c>
      <c r="H11" s="4">
        <v>280</v>
      </c>
    </row>
    <row r="12" spans="1:9" ht="53.25" customHeight="1" x14ac:dyDescent="0.25">
      <c r="A12" s="4" t="s">
        <v>17</v>
      </c>
      <c r="B12" s="5" t="s">
        <v>18</v>
      </c>
      <c r="C12" s="4" t="s">
        <v>6</v>
      </c>
      <c r="D12" s="4"/>
      <c r="E12" s="4"/>
      <c r="F12" s="4"/>
      <c r="G12" s="4">
        <v>2480</v>
      </c>
      <c r="H12" s="4">
        <v>3200</v>
      </c>
    </row>
    <row r="13" spans="1:9" ht="52.5" customHeight="1" x14ac:dyDescent="0.25">
      <c r="A13" s="4" t="s">
        <v>19</v>
      </c>
      <c r="B13" s="5" t="s">
        <v>20</v>
      </c>
      <c r="C13" s="4" t="s">
        <v>6</v>
      </c>
      <c r="D13" s="4"/>
      <c r="E13" s="4"/>
      <c r="F13" s="4"/>
      <c r="G13" s="4">
        <v>800</v>
      </c>
      <c r="H13" s="4">
        <v>1000</v>
      </c>
    </row>
    <row r="14" spans="1:9" ht="24.75" customHeight="1" x14ac:dyDescent="0.25">
      <c r="A14" s="4" t="s">
        <v>21</v>
      </c>
      <c r="B14" s="5" t="s">
        <v>22</v>
      </c>
      <c r="C14" s="4" t="s">
        <v>23</v>
      </c>
      <c r="D14" s="4"/>
      <c r="E14" s="4"/>
      <c r="F14" s="4"/>
      <c r="G14" s="4">
        <v>250</v>
      </c>
      <c r="H14" s="4">
        <v>350</v>
      </c>
    </row>
    <row r="15" spans="1:9" ht="24.75" customHeight="1" x14ac:dyDescent="0.25">
      <c r="A15" s="4" t="s">
        <v>24</v>
      </c>
      <c r="B15" s="5" t="s">
        <v>25</v>
      </c>
      <c r="C15" s="4" t="s">
        <v>23</v>
      </c>
      <c r="D15" s="4"/>
      <c r="E15" s="4"/>
      <c r="F15" s="4"/>
      <c r="G15" s="4">
        <v>120</v>
      </c>
      <c r="H15" s="4">
        <v>160</v>
      </c>
    </row>
    <row r="16" spans="1:9" ht="24.75" customHeight="1" x14ac:dyDescent="0.25">
      <c r="A16" s="4" t="s">
        <v>26</v>
      </c>
      <c r="B16" s="5" t="s">
        <v>27</v>
      </c>
      <c r="C16" s="4" t="s">
        <v>23</v>
      </c>
      <c r="D16" s="4"/>
      <c r="E16" s="4"/>
      <c r="F16" s="4"/>
      <c r="G16" s="4">
        <v>40</v>
      </c>
      <c r="H16" s="4">
        <v>60</v>
      </c>
    </row>
    <row r="17" spans="1:13" ht="22.5" customHeight="1" x14ac:dyDescent="0.25">
      <c r="A17" s="4" t="s">
        <v>28</v>
      </c>
      <c r="B17" s="5" t="s">
        <v>29</v>
      </c>
      <c r="C17" s="4" t="s">
        <v>23</v>
      </c>
      <c r="D17" s="4"/>
      <c r="E17" s="4"/>
      <c r="F17" s="4"/>
      <c r="G17" s="4">
        <v>80</v>
      </c>
      <c r="H17" s="4">
        <v>110</v>
      </c>
    </row>
    <row r="18" spans="1:13" ht="57" customHeight="1" x14ac:dyDescent="0.25">
      <c r="A18" s="4" t="s">
        <v>30</v>
      </c>
      <c r="B18" s="5" t="s">
        <v>31</v>
      </c>
      <c r="C18" s="4" t="s">
        <v>32</v>
      </c>
      <c r="D18" s="4"/>
      <c r="E18" s="4"/>
      <c r="F18" s="4"/>
      <c r="G18" s="4">
        <v>3280</v>
      </c>
      <c r="H18" s="4">
        <v>4300</v>
      </c>
    </row>
    <row r="19" spans="1:13" ht="28.5" customHeight="1" x14ac:dyDescent="0.25">
      <c r="A19" s="4" t="s">
        <v>33</v>
      </c>
      <c r="B19" s="5" t="s">
        <v>34</v>
      </c>
      <c r="C19" s="4" t="s">
        <v>35</v>
      </c>
      <c r="D19" s="4"/>
      <c r="E19" s="4"/>
      <c r="F19" s="4"/>
      <c r="G19" s="4">
        <v>6</v>
      </c>
      <c r="H19" s="4">
        <v>6</v>
      </c>
    </row>
    <row r="20" spans="1:13" ht="27.75" customHeight="1" x14ac:dyDescent="0.25">
      <c r="A20" s="4" t="s">
        <v>36</v>
      </c>
      <c r="B20" s="5" t="s">
        <v>37</v>
      </c>
      <c r="C20" s="4" t="s">
        <v>38</v>
      </c>
      <c r="D20" s="4"/>
      <c r="E20" s="4"/>
      <c r="F20" s="4"/>
      <c r="G20" s="4">
        <v>0.54</v>
      </c>
      <c r="H20" s="4">
        <v>0.8</v>
      </c>
    </row>
    <row r="21" spans="1:13" ht="34.5" customHeight="1" x14ac:dyDescent="0.25">
      <c r="A21" s="4" t="s">
        <v>39</v>
      </c>
      <c r="B21" s="5" t="s">
        <v>40</v>
      </c>
      <c r="C21" s="4" t="s">
        <v>38</v>
      </c>
      <c r="D21" s="4"/>
      <c r="E21" s="4"/>
      <c r="F21" s="4"/>
      <c r="G21" s="4">
        <v>4</v>
      </c>
      <c r="H21" s="4">
        <v>5.5</v>
      </c>
    </row>
    <row r="22" spans="1:13" ht="36" customHeight="1" x14ac:dyDescent="0.25">
      <c r="A22" s="4" t="s">
        <v>41</v>
      </c>
      <c r="B22" s="5" t="s">
        <v>42</v>
      </c>
      <c r="C22" s="4" t="s">
        <v>38</v>
      </c>
      <c r="D22" s="4"/>
      <c r="E22" s="4"/>
      <c r="F22" s="4"/>
      <c r="G22" s="4">
        <v>7584</v>
      </c>
      <c r="H22" s="4">
        <v>9800</v>
      </c>
      <c r="I22">
        <v>5216</v>
      </c>
      <c r="J22" s="1">
        <v>54.33</v>
      </c>
      <c r="K22">
        <f>J22*4</f>
        <v>217.32</v>
      </c>
      <c r="L22" s="1">
        <v>10</v>
      </c>
      <c r="M22">
        <f>K22*L22</f>
        <v>2173.1999999999998</v>
      </c>
    </row>
    <row r="23" spans="1:13" ht="53.25" customHeight="1" x14ac:dyDescent="0.25">
      <c r="A23" s="4" t="s">
        <v>43</v>
      </c>
      <c r="B23" s="5" t="s">
        <v>44</v>
      </c>
      <c r="C23" s="4" t="s">
        <v>38</v>
      </c>
      <c r="D23" s="4"/>
      <c r="E23" s="4"/>
      <c r="F23" s="4"/>
      <c r="G23" s="4">
        <v>36024</v>
      </c>
      <c r="H23" s="4">
        <v>47000</v>
      </c>
      <c r="I23">
        <v>7322</v>
      </c>
      <c r="J23" s="1">
        <v>610.16999999999996</v>
      </c>
      <c r="K23" s="1">
        <f>J23/2</f>
        <v>305.08499999999998</v>
      </c>
      <c r="L23" s="1">
        <v>1.3</v>
      </c>
      <c r="M23">
        <f t="shared" ref="M23:M36" si="0">K23*L23</f>
        <v>396.6105</v>
      </c>
    </row>
    <row r="24" spans="1:13" ht="48.75" customHeight="1" x14ac:dyDescent="0.25">
      <c r="A24" s="4" t="s">
        <v>45</v>
      </c>
      <c r="B24" s="5" t="s">
        <v>46</v>
      </c>
      <c r="C24" s="4" t="s">
        <v>47</v>
      </c>
      <c r="D24" s="4"/>
      <c r="E24" s="4"/>
      <c r="F24" s="4"/>
      <c r="G24" s="4">
        <v>1000</v>
      </c>
      <c r="H24" s="4">
        <v>1300</v>
      </c>
      <c r="I24">
        <v>250</v>
      </c>
      <c r="L24" s="1">
        <v>50</v>
      </c>
      <c r="M24">
        <f t="shared" si="0"/>
        <v>0</v>
      </c>
    </row>
    <row r="25" spans="1:13" ht="46.5" customHeight="1" x14ac:dyDescent="0.25">
      <c r="A25" s="4" t="s">
        <v>48</v>
      </c>
      <c r="B25" s="5" t="s">
        <v>49</v>
      </c>
      <c r="C25" s="4" t="s">
        <v>47</v>
      </c>
      <c r="D25" s="4"/>
      <c r="E25" s="4"/>
      <c r="F25" s="4"/>
      <c r="G25" s="4">
        <v>450</v>
      </c>
      <c r="H25" s="4">
        <v>600</v>
      </c>
    </row>
    <row r="26" spans="1:13" ht="22.5" customHeight="1" x14ac:dyDescent="0.25">
      <c r="A26" s="4" t="s">
        <v>50</v>
      </c>
      <c r="B26" s="5" t="s">
        <v>51</v>
      </c>
      <c r="C26" s="4" t="s">
        <v>23</v>
      </c>
      <c r="D26" s="4"/>
      <c r="E26" s="4"/>
      <c r="F26" s="4"/>
      <c r="G26" s="4">
        <v>5856</v>
      </c>
      <c r="H26" s="4">
        <v>7600</v>
      </c>
      <c r="I26">
        <v>3552</v>
      </c>
      <c r="J26" s="1"/>
      <c r="K26" s="1">
        <v>148</v>
      </c>
      <c r="L26" s="1">
        <v>0.8</v>
      </c>
      <c r="M26">
        <f t="shared" si="0"/>
        <v>118.4</v>
      </c>
    </row>
    <row r="27" spans="1:13" ht="22.5" customHeight="1" x14ac:dyDescent="0.25">
      <c r="A27" s="4" t="s">
        <v>52</v>
      </c>
      <c r="B27" s="5" t="s">
        <v>53</v>
      </c>
      <c r="C27" s="4" t="s">
        <v>23</v>
      </c>
      <c r="D27" s="4"/>
      <c r="E27" s="4"/>
      <c r="F27" s="4"/>
      <c r="G27" s="4">
        <v>732</v>
      </c>
      <c r="H27" s="4">
        <v>950</v>
      </c>
    </row>
    <row r="28" spans="1:13" ht="20.25" customHeight="1" x14ac:dyDescent="0.25">
      <c r="A28" s="4" t="s">
        <v>54</v>
      </c>
      <c r="B28" s="5" t="s">
        <v>55</v>
      </c>
      <c r="C28" s="4" t="s">
        <v>23</v>
      </c>
      <c r="D28" s="4"/>
      <c r="E28" s="4"/>
      <c r="F28" s="4"/>
      <c r="G28" s="4">
        <v>6912</v>
      </c>
      <c r="H28" s="4">
        <v>9000</v>
      </c>
      <c r="I28">
        <v>4485</v>
      </c>
      <c r="K28" s="1">
        <v>186.88</v>
      </c>
      <c r="L28" s="1">
        <v>0.2</v>
      </c>
      <c r="M28">
        <f t="shared" si="0"/>
        <v>37.375999999999998</v>
      </c>
    </row>
    <row r="29" spans="1:13" ht="15.75" x14ac:dyDescent="0.25">
      <c r="A29" s="4" t="s">
        <v>56</v>
      </c>
      <c r="B29" s="5" t="s">
        <v>57</v>
      </c>
      <c r="C29" s="4" t="s">
        <v>23</v>
      </c>
      <c r="D29" s="4"/>
      <c r="E29" s="4"/>
      <c r="F29" s="4"/>
      <c r="G29" s="4">
        <v>72</v>
      </c>
      <c r="H29" s="4">
        <v>90</v>
      </c>
    </row>
    <row r="30" spans="1:13" ht="36.75" customHeight="1" x14ac:dyDescent="0.25">
      <c r="A30" s="4" t="s">
        <v>58</v>
      </c>
      <c r="B30" s="5" t="s">
        <v>59</v>
      </c>
      <c r="C30" s="4" t="s">
        <v>38</v>
      </c>
      <c r="D30" s="4"/>
      <c r="E30" s="4"/>
      <c r="F30" s="4"/>
      <c r="G30" s="4">
        <v>432</v>
      </c>
      <c r="H30" s="4">
        <v>280</v>
      </c>
    </row>
    <row r="31" spans="1:13" ht="36.75" customHeight="1" x14ac:dyDescent="0.25">
      <c r="A31" s="4" t="s">
        <v>60</v>
      </c>
      <c r="B31" s="5" t="s">
        <v>61</v>
      </c>
      <c r="C31" s="4" t="s">
        <v>38</v>
      </c>
      <c r="D31" s="4"/>
      <c r="E31" s="4"/>
      <c r="F31" s="4"/>
      <c r="G31" s="4">
        <v>1447.2</v>
      </c>
      <c r="H31" s="4">
        <v>1900</v>
      </c>
    </row>
    <row r="32" spans="1:13" ht="36.75" customHeight="1" x14ac:dyDescent="0.25">
      <c r="A32" s="4" t="s">
        <v>62</v>
      </c>
      <c r="B32" s="5" t="s">
        <v>63</v>
      </c>
      <c r="C32" s="4" t="s">
        <v>38</v>
      </c>
      <c r="D32" s="4"/>
      <c r="E32" s="4"/>
      <c r="F32" s="4"/>
      <c r="G32" s="4">
        <v>1663.2</v>
      </c>
      <c r="H32" s="4">
        <v>2200</v>
      </c>
    </row>
    <row r="33" spans="1:13" ht="21" customHeight="1" x14ac:dyDescent="0.25">
      <c r="A33" s="4" t="s">
        <v>64</v>
      </c>
      <c r="B33" s="5" t="s">
        <v>65</v>
      </c>
      <c r="C33" s="4" t="s">
        <v>66</v>
      </c>
      <c r="D33" s="4"/>
      <c r="E33" s="4"/>
      <c r="F33" s="4"/>
      <c r="G33" s="4">
        <v>1865.92</v>
      </c>
      <c r="H33" s="4">
        <v>2500</v>
      </c>
    </row>
    <row r="34" spans="1:13" ht="21" customHeight="1" x14ac:dyDescent="0.25">
      <c r="A34" s="4" t="s">
        <v>67</v>
      </c>
      <c r="B34" s="5" t="s">
        <v>68</v>
      </c>
      <c r="C34" s="4" t="s">
        <v>66</v>
      </c>
      <c r="D34" s="4"/>
      <c r="E34" s="4"/>
      <c r="F34" s="4"/>
      <c r="G34" s="4">
        <v>960</v>
      </c>
      <c r="H34" s="4">
        <v>1300</v>
      </c>
      <c r="I34">
        <v>32</v>
      </c>
      <c r="L34" s="1">
        <v>6.79</v>
      </c>
      <c r="M34">
        <f t="shared" si="0"/>
        <v>0</v>
      </c>
    </row>
    <row r="35" spans="1:13" ht="29.25" customHeight="1" x14ac:dyDescent="0.25">
      <c r="A35" s="4" t="s">
        <v>69</v>
      </c>
      <c r="B35" s="5" t="s">
        <v>70</v>
      </c>
      <c r="C35" s="4" t="s">
        <v>66</v>
      </c>
      <c r="D35" s="4"/>
      <c r="E35" s="4"/>
      <c r="F35" s="4"/>
      <c r="G35" s="4">
        <v>13686.68</v>
      </c>
      <c r="H35" s="4">
        <v>18000</v>
      </c>
    </row>
    <row r="36" spans="1:13" ht="18.75" customHeight="1" x14ac:dyDescent="0.25">
      <c r="A36" s="4" t="s">
        <v>71</v>
      </c>
      <c r="B36" s="5" t="s">
        <v>72</v>
      </c>
      <c r="C36" s="4" t="s">
        <v>66</v>
      </c>
      <c r="D36" s="4"/>
      <c r="E36" s="4"/>
      <c r="F36" s="4"/>
      <c r="G36" s="4">
        <v>6983</v>
      </c>
      <c r="H36" s="4">
        <v>9100</v>
      </c>
      <c r="I36">
        <v>600</v>
      </c>
      <c r="K36" s="1">
        <v>60</v>
      </c>
      <c r="L36" s="1">
        <v>2.35</v>
      </c>
      <c r="M36">
        <f t="shared" si="0"/>
        <v>141</v>
      </c>
    </row>
    <row r="37" spans="1:13" ht="18.75" customHeight="1" x14ac:dyDescent="0.25">
      <c r="A37" s="4" t="s">
        <v>73</v>
      </c>
      <c r="B37" s="5" t="s">
        <v>74</v>
      </c>
      <c r="C37" s="4" t="s">
        <v>75</v>
      </c>
      <c r="D37" s="4"/>
      <c r="E37" s="4"/>
      <c r="F37" s="4"/>
      <c r="G37" s="4">
        <v>150</v>
      </c>
      <c r="H37" s="4">
        <v>200</v>
      </c>
    </row>
    <row r="38" spans="1:13" ht="18.75" customHeight="1" x14ac:dyDescent="0.25">
      <c r="A38" s="4" t="s">
        <v>76</v>
      </c>
      <c r="B38" s="5" t="s">
        <v>77</v>
      </c>
      <c r="C38" s="4" t="s">
        <v>75</v>
      </c>
      <c r="D38" s="4"/>
      <c r="E38" s="4"/>
      <c r="F38" s="4"/>
      <c r="G38" s="4">
        <v>50</v>
      </c>
      <c r="H38" s="4">
        <v>70</v>
      </c>
    </row>
    <row r="39" spans="1:13" ht="18.75" customHeight="1" x14ac:dyDescent="0.25">
      <c r="A39" s="4" t="s">
        <v>78</v>
      </c>
      <c r="B39" s="5" t="s">
        <v>79</v>
      </c>
      <c r="C39" s="4" t="s">
        <v>23</v>
      </c>
      <c r="D39" s="4"/>
      <c r="E39" s="4"/>
      <c r="F39" s="4"/>
      <c r="G39" s="4">
        <v>36</v>
      </c>
      <c r="H39" s="4">
        <v>50</v>
      </c>
    </row>
    <row r="40" spans="1:13" ht="35.25" customHeight="1" x14ac:dyDescent="0.25">
      <c r="A40" s="4" t="s">
        <v>80</v>
      </c>
      <c r="B40" s="5" t="s">
        <v>81</v>
      </c>
      <c r="C40" s="4" t="s">
        <v>23</v>
      </c>
      <c r="D40" s="4"/>
      <c r="E40" s="4"/>
      <c r="F40" s="4"/>
      <c r="G40" s="4">
        <v>12</v>
      </c>
      <c r="H40" s="4">
        <v>20</v>
      </c>
    </row>
    <row r="41" spans="1:13" ht="35.25" customHeight="1" x14ac:dyDescent="0.25">
      <c r="A41" s="4" t="s">
        <v>82</v>
      </c>
      <c r="B41" s="5" t="s">
        <v>83</v>
      </c>
      <c r="C41" s="4" t="s">
        <v>75</v>
      </c>
      <c r="D41" s="4"/>
      <c r="E41" s="4"/>
      <c r="F41" s="4"/>
      <c r="G41" s="4">
        <v>45600</v>
      </c>
      <c r="H41" s="4">
        <v>60000</v>
      </c>
    </row>
    <row r="42" spans="1:13" ht="35.25" customHeight="1" x14ac:dyDescent="0.25">
      <c r="A42" s="4" t="s">
        <v>84</v>
      </c>
      <c r="B42" s="5" t="s">
        <v>85</v>
      </c>
      <c r="C42" s="4" t="s">
        <v>47</v>
      </c>
      <c r="D42" s="4"/>
      <c r="E42" s="4"/>
      <c r="F42" s="4"/>
      <c r="G42" s="4">
        <v>25</v>
      </c>
      <c r="H42" s="4">
        <v>40</v>
      </c>
    </row>
    <row r="43" spans="1:13" ht="23.25" customHeight="1" x14ac:dyDescent="0.25">
      <c r="A43" s="4" t="s">
        <v>86</v>
      </c>
      <c r="B43" s="5" t="s">
        <v>87</v>
      </c>
      <c r="C43" s="4" t="s">
        <v>23</v>
      </c>
      <c r="D43" s="4"/>
      <c r="E43" s="4"/>
      <c r="F43" s="4"/>
      <c r="G43" s="4">
        <v>465</v>
      </c>
      <c r="H43" s="4">
        <v>600</v>
      </c>
    </row>
    <row r="44" spans="1:13" ht="33.75" customHeight="1" x14ac:dyDescent="0.25">
      <c r="A44" s="4" t="s">
        <v>88</v>
      </c>
      <c r="B44" s="5" t="s">
        <v>89</v>
      </c>
      <c r="C44" s="4" t="s">
        <v>23</v>
      </c>
      <c r="D44" s="4"/>
      <c r="E44" s="4"/>
      <c r="F44" s="4"/>
      <c r="G44" s="4">
        <v>84</v>
      </c>
      <c r="H44" s="4">
        <v>120</v>
      </c>
    </row>
    <row r="45" spans="1:13" ht="15.75" x14ac:dyDescent="0.25">
      <c r="B45" s="8" t="s">
        <v>97</v>
      </c>
      <c r="M45">
        <f>SUM(M22:M44)</f>
        <v>2866.5864999999999</v>
      </c>
    </row>
    <row r="46" spans="1:13" ht="15.75" x14ac:dyDescent="0.25">
      <c r="B46" s="6" t="s">
        <v>98</v>
      </c>
    </row>
    <row r="47" spans="1:13" x14ac:dyDescent="0.25">
      <c r="B47" s="7"/>
    </row>
    <row r="48" spans="1:13" x14ac:dyDescent="0.25">
      <c r="B48" s="7"/>
    </row>
    <row r="49" spans="2:2" x14ac:dyDescent="0.25">
      <c r="B49" s="7"/>
    </row>
    <row r="50" spans="2:2" x14ac:dyDescent="0.25">
      <c r="B50" s="9" t="s">
        <v>99</v>
      </c>
    </row>
  </sheetData>
  <mergeCells count="13">
    <mergeCell ref="G1:G2"/>
    <mergeCell ref="H1:H2"/>
    <mergeCell ref="B4:H4"/>
    <mergeCell ref="A7:A8"/>
    <mergeCell ref="B7:B8"/>
    <mergeCell ref="C7:C8"/>
    <mergeCell ref="G7:G8"/>
    <mergeCell ref="A1:A2"/>
    <mergeCell ref="B1:B2"/>
    <mergeCell ref="C1:C2"/>
    <mergeCell ref="D1:D2"/>
    <mergeCell ref="E1:E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8"/>
  <sheetViews>
    <sheetView topLeftCell="A82" workbookViewId="0">
      <selection activeCell="A232" sqref="A232:A233"/>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57"/>
      <c r="D8" s="57"/>
      <c r="E8" s="22"/>
      <c r="F8" s="57"/>
      <c r="G8" s="57"/>
    </row>
    <row r="9" spans="1:7" ht="18.75" x14ac:dyDescent="0.3">
      <c r="A9" s="129" t="s">
        <v>188</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187</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53">
        <v>1</v>
      </c>
      <c r="B16" s="53">
        <v>2</v>
      </c>
      <c r="C16" s="53"/>
      <c r="D16" s="53">
        <v>3</v>
      </c>
      <c r="E16" s="53"/>
      <c r="F16" s="53"/>
      <c r="G16" s="53"/>
    </row>
    <row r="17" spans="1:10" ht="15.75" x14ac:dyDescent="0.25">
      <c r="A17" s="54"/>
      <c r="B17" s="130" t="s">
        <v>163</v>
      </c>
      <c r="C17" s="130"/>
      <c r="D17" s="130"/>
      <c r="E17" s="130"/>
      <c r="F17" s="130"/>
      <c r="G17" s="130"/>
    </row>
    <row r="18" spans="1:10" ht="63" x14ac:dyDescent="0.25">
      <c r="A18" s="55">
        <v>1</v>
      </c>
      <c r="B18" s="56" t="s">
        <v>189</v>
      </c>
      <c r="C18" s="55" t="s">
        <v>4</v>
      </c>
      <c r="D18" s="55" t="s">
        <v>6</v>
      </c>
      <c r="E18" s="25">
        <v>48.8</v>
      </c>
      <c r="F18" s="25">
        <v>22.59</v>
      </c>
      <c r="G18" s="25">
        <f>E18*F18</f>
        <v>1102.3919999999998</v>
      </c>
    </row>
    <row r="19" spans="1:10" ht="18.75" x14ac:dyDescent="0.25">
      <c r="A19" s="55">
        <v>2</v>
      </c>
      <c r="B19" s="56" t="s">
        <v>161</v>
      </c>
      <c r="C19" s="55" t="s">
        <v>7</v>
      </c>
      <c r="D19" s="55" t="s">
        <v>6</v>
      </c>
      <c r="E19" s="55"/>
      <c r="F19" s="25">
        <v>27.22</v>
      </c>
      <c r="G19" s="25">
        <f t="shared" ref="G19:G58" si="0">E19*F19</f>
        <v>0</v>
      </c>
    </row>
    <row r="20" spans="1:10" x14ac:dyDescent="0.25">
      <c r="A20" s="131">
        <v>3</v>
      </c>
      <c r="B20" s="132" t="s">
        <v>10</v>
      </c>
      <c r="C20" s="131" t="s">
        <v>9</v>
      </c>
      <c r="D20" s="131" t="s">
        <v>6</v>
      </c>
      <c r="E20" s="135"/>
      <c r="F20" s="135">
        <v>17.38</v>
      </c>
      <c r="G20" s="135">
        <f t="shared" si="0"/>
        <v>0</v>
      </c>
    </row>
    <row r="21" spans="1:10" ht="24" customHeight="1" x14ac:dyDescent="0.25">
      <c r="A21" s="131"/>
      <c r="B21" s="132"/>
      <c r="C21" s="131"/>
      <c r="D21" s="131"/>
      <c r="E21" s="136"/>
      <c r="F21" s="136"/>
      <c r="G21" s="136"/>
    </row>
    <row r="22" spans="1:10" ht="31.5" x14ac:dyDescent="0.25">
      <c r="A22" s="55">
        <v>4</v>
      </c>
      <c r="B22" s="56" t="s">
        <v>162</v>
      </c>
      <c r="C22" s="55" t="s">
        <v>11</v>
      </c>
      <c r="D22" s="55" t="s">
        <v>6</v>
      </c>
      <c r="E22" s="55"/>
      <c r="F22" s="25">
        <v>20.85</v>
      </c>
      <c r="G22" s="25">
        <f t="shared" si="0"/>
        <v>0</v>
      </c>
    </row>
    <row r="23" spans="1:10" ht="31.5" x14ac:dyDescent="0.25">
      <c r="A23" s="55">
        <v>5</v>
      </c>
      <c r="B23" s="56" t="s">
        <v>14</v>
      </c>
      <c r="C23" s="55" t="s">
        <v>13</v>
      </c>
      <c r="D23" s="55" t="s">
        <v>6</v>
      </c>
      <c r="E23" s="25"/>
      <c r="F23" s="25">
        <v>18.829999999999998</v>
      </c>
      <c r="G23" s="25">
        <f t="shared" si="0"/>
        <v>0</v>
      </c>
    </row>
    <row r="24" spans="1:10" ht="18.75" x14ac:dyDescent="0.25">
      <c r="A24" s="55">
        <v>6</v>
      </c>
      <c r="B24" s="56" t="s">
        <v>16</v>
      </c>
      <c r="C24" s="55" t="s">
        <v>15</v>
      </c>
      <c r="D24" s="55" t="s">
        <v>6</v>
      </c>
      <c r="E24" s="29"/>
      <c r="F24" s="25">
        <v>22.59</v>
      </c>
      <c r="G24" s="25">
        <f t="shared" si="0"/>
        <v>0</v>
      </c>
    </row>
    <row r="25" spans="1:10" ht="63" x14ac:dyDescent="0.25">
      <c r="A25" s="55">
        <v>7</v>
      </c>
      <c r="B25" s="56" t="s">
        <v>190</v>
      </c>
      <c r="C25" s="55" t="s">
        <v>17</v>
      </c>
      <c r="D25" s="55" t="s">
        <v>6</v>
      </c>
      <c r="E25" s="25">
        <v>68</v>
      </c>
      <c r="F25" s="25">
        <v>15.93</v>
      </c>
      <c r="G25" s="25">
        <f t="shared" si="0"/>
        <v>1083.24</v>
      </c>
      <c r="J25" s="47"/>
    </row>
    <row r="26" spans="1:10" ht="47.25" x14ac:dyDescent="0.25">
      <c r="A26" s="55">
        <v>8</v>
      </c>
      <c r="B26" s="56" t="s">
        <v>20</v>
      </c>
      <c r="C26" s="55" t="s">
        <v>19</v>
      </c>
      <c r="D26" s="55" t="s">
        <v>6</v>
      </c>
      <c r="E26" s="25"/>
      <c r="F26" s="25">
        <v>17.670000000000002</v>
      </c>
      <c r="G26" s="25">
        <f t="shared" si="0"/>
        <v>0</v>
      </c>
    </row>
    <row r="27" spans="1:10" ht="15.75" x14ac:dyDescent="0.25">
      <c r="A27" s="55">
        <v>9</v>
      </c>
      <c r="B27" s="56" t="s">
        <v>151</v>
      </c>
      <c r="C27" s="55" t="s">
        <v>21</v>
      </c>
      <c r="D27" s="55" t="s">
        <v>23</v>
      </c>
      <c r="E27" s="25">
        <v>9</v>
      </c>
      <c r="F27" s="25">
        <v>69.5</v>
      </c>
      <c r="G27" s="25">
        <f t="shared" si="0"/>
        <v>625.5</v>
      </c>
    </row>
    <row r="28" spans="1:10" ht="25.5" x14ac:dyDescent="0.25">
      <c r="A28" s="42" t="s">
        <v>152</v>
      </c>
      <c r="B28" s="41" t="s">
        <v>191</v>
      </c>
      <c r="C28" s="55"/>
      <c r="D28" s="55" t="s">
        <v>121</v>
      </c>
      <c r="E28" s="25">
        <v>11.3</v>
      </c>
      <c r="F28" s="25">
        <v>0</v>
      </c>
      <c r="G28" s="25">
        <f t="shared" si="0"/>
        <v>0</v>
      </c>
    </row>
    <row r="29" spans="1:10" ht="15.75" x14ac:dyDescent="0.25">
      <c r="A29" s="55">
        <v>10</v>
      </c>
      <c r="B29" s="56" t="s">
        <v>25</v>
      </c>
      <c r="C29" s="55" t="s">
        <v>24</v>
      </c>
      <c r="D29" s="55" t="s">
        <v>23</v>
      </c>
      <c r="E29" s="55">
        <v>14</v>
      </c>
      <c r="F29" s="25">
        <v>46.3</v>
      </c>
      <c r="G29" s="25">
        <f t="shared" si="0"/>
        <v>648.19999999999993</v>
      </c>
    </row>
    <row r="30" spans="1:10" ht="15.75" x14ac:dyDescent="0.25">
      <c r="A30" s="55">
        <v>11</v>
      </c>
      <c r="B30" s="56" t="s">
        <v>27</v>
      </c>
      <c r="C30" s="55" t="s">
        <v>26</v>
      </c>
      <c r="D30" s="55" t="s">
        <v>23</v>
      </c>
      <c r="E30" s="55"/>
      <c r="F30" s="25">
        <v>23</v>
      </c>
      <c r="G30" s="25">
        <f t="shared" si="0"/>
        <v>0</v>
      </c>
    </row>
    <row r="31" spans="1:10" ht="15.75" x14ac:dyDescent="0.25">
      <c r="A31" s="42" t="s">
        <v>160</v>
      </c>
      <c r="B31" s="41" t="s">
        <v>181</v>
      </c>
      <c r="C31" s="55"/>
      <c r="D31" s="55" t="s">
        <v>121</v>
      </c>
      <c r="E31" s="28"/>
      <c r="F31" s="25">
        <v>0</v>
      </c>
      <c r="G31" s="25">
        <f t="shared" si="0"/>
        <v>0</v>
      </c>
    </row>
    <row r="32" spans="1:10" ht="15.75" x14ac:dyDescent="0.25">
      <c r="A32" s="55">
        <v>12</v>
      </c>
      <c r="B32" s="56" t="s">
        <v>29</v>
      </c>
      <c r="C32" s="55" t="s">
        <v>28</v>
      </c>
      <c r="D32" s="55" t="s">
        <v>23</v>
      </c>
      <c r="E32" s="55"/>
      <c r="F32" s="25">
        <v>14.48</v>
      </c>
      <c r="G32" s="25">
        <f t="shared" si="0"/>
        <v>0</v>
      </c>
    </row>
    <row r="33" spans="1:7" ht="47.25" x14ac:dyDescent="0.25">
      <c r="A33" s="55">
        <v>13</v>
      </c>
      <c r="B33" s="56" t="s">
        <v>31</v>
      </c>
      <c r="C33" s="55" t="s">
        <v>30</v>
      </c>
      <c r="D33" s="55" t="s">
        <v>32</v>
      </c>
      <c r="E33" s="25">
        <v>112</v>
      </c>
      <c r="F33" s="25">
        <v>20.25</v>
      </c>
      <c r="G33" s="25">
        <f t="shared" si="0"/>
        <v>2268</v>
      </c>
    </row>
    <row r="34" spans="1:7" ht="31.5" x14ac:dyDescent="0.25">
      <c r="A34" s="55">
        <v>14</v>
      </c>
      <c r="B34" s="56" t="s">
        <v>34</v>
      </c>
      <c r="C34" s="55" t="s">
        <v>33</v>
      </c>
      <c r="D34" s="55" t="s">
        <v>35</v>
      </c>
      <c r="E34" s="25"/>
      <c r="F34" s="25">
        <v>1320.66</v>
      </c>
      <c r="G34" s="25">
        <f t="shared" si="0"/>
        <v>0</v>
      </c>
    </row>
    <row r="35" spans="1:7" ht="15.75" x14ac:dyDescent="0.25">
      <c r="A35" s="55">
        <v>15</v>
      </c>
      <c r="B35" s="56" t="s">
        <v>37</v>
      </c>
      <c r="C35" s="55" t="s">
        <v>36</v>
      </c>
      <c r="D35" s="55" t="s">
        <v>38</v>
      </c>
      <c r="E35" s="25"/>
      <c r="F35" s="25">
        <v>724</v>
      </c>
      <c r="G35" s="25">
        <f t="shared" si="0"/>
        <v>0</v>
      </c>
    </row>
    <row r="36" spans="1:7" ht="31.5" x14ac:dyDescent="0.25">
      <c r="A36" s="55">
        <v>16</v>
      </c>
      <c r="B36" s="56" t="s">
        <v>40</v>
      </c>
      <c r="C36" s="55" t="s">
        <v>39</v>
      </c>
      <c r="D36" s="55" t="s">
        <v>38</v>
      </c>
      <c r="E36" s="25"/>
      <c r="F36" s="25">
        <v>724</v>
      </c>
      <c r="G36" s="25">
        <f t="shared" si="0"/>
        <v>0</v>
      </c>
    </row>
    <row r="37" spans="1:7" ht="47.25" x14ac:dyDescent="0.25">
      <c r="A37" s="55">
        <v>17</v>
      </c>
      <c r="B37" s="56" t="s">
        <v>156</v>
      </c>
      <c r="C37" s="55" t="s">
        <v>41</v>
      </c>
      <c r="D37" s="55" t="s">
        <v>38</v>
      </c>
      <c r="E37" s="25">
        <v>533.6</v>
      </c>
      <c r="F37" s="25">
        <v>2.9</v>
      </c>
      <c r="G37" s="25">
        <f t="shared" si="0"/>
        <v>1547.44</v>
      </c>
    </row>
    <row r="38" spans="1:7" ht="47.25" x14ac:dyDescent="0.25">
      <c r="A38" s="55">
        <v>18</v>
      </c>
      <c r="B38" s="56" t="s">
        <v>169</v>
      </c>
      <c r="C38" s="55" t="s">
        <v>43</v>
      </c>
      <c r="D38" s="55" t="s">
        <v>38</v>
      </c>
      <c r="E38" s="25">
        <v>1067</v>
      </c>
      <c r="F38" s="25">
        <v>0.38</v>
      </c>
      <c r="G38" s="25">
        <f t="shared" si="0"/>
        <v>405.46</v>
      </c>
    </row>
    <row r="39" spans="1:7" ht="47.25" x14ac:dyDescent="0.25">
      <c r="A39" s="55">
        <v>19</v>
      </c>
      <c r="B39" s="56" t="s">
        <v>46</v>
      </c>
      <c r="C39" s="55" t="s">
        <v>45</v>
      </c>
      <c r="D39" s="55" t="s">
        <v>47</v>
      </c>
      <c r="E39" s="28">
        <v>15</v>
      </c>
      <c r="F39" s="25">
        <v>30.7</v>
      </c>
      <c r="G39" s="25">
        <f t="shared" si="0"/>
        <v>460.5</v>
      </c>
    </row>
    <row r="40" spans="1:7" ht="47.25" x14ac:dyDescent="0.25">
      <c r="A40" s="55">
        <v>20</v>
      </c>
      <c r="B40" s="56" t="s">
        <v>49</v>
      </c>
      <c r="C40" s="55" t="s">
        <v>48</v>
      </c>
      <c r="D40" s="55" t="s">
        <v>47</v>
      </c>
      <c r="E40" s="25"/>
      <c r="F40" s="25">
        <v>27.8</v>
      </c>
      <c r="G40" s="25">
        <f t="shared" si="0"/>
        <v>0</v>
      </c>
    </row>
    <row r="41" spans="1:7" ht="15.75" x14ac:dyDescent="0.25">
      <c r="A41" s="55">
        <v>21</v>
      </c>
      <c r="B41" s="56" t="s">
        <v>51</v>
      </c>
      <c r="C41" s="55" t="s">
        <v>50</v>
      </c>
      <c r="D41" s="55" t="s">
        <v>23</v>
      </c>
      <c r="E41" s="25">
        <v>296</v>
      </c>
      <c r="F41" s="25">
        <v>0.26</v>
      </c>
      <c r="G41" s="25">
        <f t="shared" si="0"/>
        <v>76.960000000000008</v>
      </c>
    </row>
    <row r="42" spans="1:7" ht="15.75" x14ac:dyDescent="0.25">
      <c r="A42" s="55">
        <v>22</v>
      </c>
      <c r="B42" s="56" t="s">
        <v>53</v>
      </c>
      <c r="C42" s="55" t="s">
        <v>52</v>
      </c>
      <c r="D42" s="55" t="s">
        <v>23</v>
      </c>
      <c r="E42" s="25"/>
      <c r="F42" s="25">
        <v>4.34</v>
      </c>
      <c r="G42" s="25">
        <f t="shared" si="0"/>
        <v>0</v>
      </c>
    </row>
    <row r="43" spans="1:7" ht="15.75" x14ac:dyDescent="0.25">
      <c r="A43" s="55">
        <v>23</v>
      </c>
      <c r="B43" s="56" t="s">
        <v>55</v>
      </c>
      <c r="C43" s="55" t="s">
        <v>54</v>
      </c>
      <c r="D43" s="55" t="s">
        <v>23</v>
      </c>
      <c r="E43" s="25">
        <v>552</v>
      </c>
      <c r="F43" s="25">
        <v>0.06</v>
      </c>
      <c r="G43" s="25">
        <f t="shared" si="0"/>
        <v>33.119999999999997</v>
      </c>
    </row>
    <row r="44" spans="1:7" ht="15.75" x14ac:dyDescent="0.25">
      <c r="A44" s="55">
        <v>24</v>
      </c>
      <c r="B44" s="56" t="s">
        <v>57</v>
      </c>
      <c r="C44" s="55" t="s">
        <v>56</v>
      </c>
      <c r="D44" s="55" t="s">
        <v>23</v>
      </c>
      <c r="E44" s="25"/>
      <c r="F44" s="25">
        <v>27.51</v>
      </c>
      <c r="G44" s="25">
        <f t="shared" si="0"/>
        <v>0</v>
      </c>
    </row>
    <row r="45" spans="1:7" ht="31.5" x14ac:dyDescent="0.25">
      <c r="A45" s="55">
        <v>25</v>
      </c>
      <c r="B45" s="56" t="s">
        <v>59</v>
      </c>
      <c r="C45" s="55" t="s">
        <v>58</v>
      </c>
      <c r="D45" s="55" t="s">
        <v>38</v>
      </c>
      <c r="E45" s="28">
        <v>12</v>
      </c>
      <c r="F45" s="25">
        <v>218.95</v>
      </c>
      <c r="G45" s="25">
        <f t="shared" si="0"/>
        <v>2627.3999999999996</v>
      </c>
    </row>
    <row r="46" spans="1:7" ht="31.5" x14ac:dyDescent="0.25">
      <c r="A46" s="55">
        <v>26</v>
      </c>
      <c r="B46" s="56" t="s">
        <v>61</v>
      </c>
      <c r="C46" s="55" t="s">
        <v>60</v>
      </c>
      <c r="D46" s="55" t="s">
        <v>38</v>
      </c>
      <c r="E46" s="28">
        <v>22.1</v>
      </c>
      <c r="F46" s="25">
        <v>218.95</v>
      </c>
      <c r="G46" s="25">
        <f t="shared" si="0"/>
        <v>4838.7950000000001</v>
      </c>
    </row>
    <row r="47" spans="1:7" ht="31.5" x14ac:dyDescent="0.25">
      <c r="A47" s="55">
        <v>27</v>
      </c>
      <c r="B47" s="56" t="s">
        <v>63</v>
      </c>
      <c r="C47" s="55" t="s">
        <v>62</v>
      </c>
      <c r="D47" s="55" t="s">
        <v>38</v>
      </c>
      <c r="E47" s="28">
        <f>E45+E46</f>
        <v>34.1</v>
      </c>
      <c r="F47" s="25">
        <v>9</v>
      </c>
      <c r="G47" s="25">
        <f t="shared" si="0"/>
        <v>306.90000000000003</v>
      </c>
    </row>
    <row r="48" spans="1:7" ht="15.75" x14ac:dyDescent="0.25">
      <c r="A48" s="55">
        <v>28</v>
      </c>
      <c r="B48" s="56" t="s">
        <v>65</v>
      </c>
      <c r="C48" s="55" t="s">
        <v>64</v>
      </c>
      <c r="D48" s="55" t="s">
        <v>38</v>
      </c>
      <c r="E48" s="60">
        <v>6.4000000000000001E-2</v>
      </c>
      <c r="F48" s="25">
        <v>10.43</v>
      </c>
      <c r="G48" s="25">
        <f t="shared" si="0"/>
        <v>0.66752</v>
      </c>
    </row>
    <row r="49" spans="1:7" ht="15.75" x14ac:dyDescent="0.25">
      <c r="A49" s="55">
        <v>29</v>
      </c>
      <c r="B49" s="56" t="s">
        <v>68</v>
      </c>
      <c r="C49" s="55" t="s">
        <v>67</v>
      </c>
      <c r="D49" s="55" t="s">
        <v>38</v>
      </c>
      <c r="E49" s="25"/>
      <c r="F49" s="25">
        <v>19.670000000000002</v>
      </c>
      <c r="G49" s="25">
        <f t="shared" si="0"/>
        <v>0</v>
      </c>
    </row>
    <row r="50" spans="1:7" ht="17.25" customHeight="1" x14ac:dyDescent="0.25">
      <c r="A50" s="55">
        <v>30</v>
      </c>
      <c r="B50" s="56" t="s">
        <v>70</v>
      </c>
      <c r="C50" s="55" t="s">
        <v>69</v>
      </c>
      <c r="D50" s="55" t="s">
        <v>38</v>
      </c>
      <c r="E50" s="25">
        <v>1.2</v>
      </c>
      <c r="F50" s="25">
        <v>3.27</v>
      </c>
      <c r="G50" s="25">
        <f t="shared" si="0"/>
        <v>3.9239999999999999</v>
      </c>
    </row>
    <row r="51" spans="1:7" ht="16.5" customHeight="1" x14ac:dyDescent="0.25">
      <c r="A51" s="55">
        <v>31</v>
      </c>
      <c r="B51" s="56" t="s">
        <v>72</v>
      </c>
      <c r="C51" s="55" t="s">
        <v>71</v>
      </c>
      <c r="D51" s="55" t="s">
        <v>38</v>
      </c>
      <c r="E51" s="25"/>
      <c r="F51" s="25">
        <v>6.81</v>
      </c>
      <c r="G51" s="25">
        <f t="shared" si="0"/>
        <v>0</v>
      </c>
    </row>
    <row r="52" spans="1:7" ht="15.75" x14ac:dyDescent="0.25">
      <c r="A52" s="55">
        <v>32</v>
      </c>
      <c r="B52" s="56" t="s">
        <v>74</v>
      </c>
      <c r="C52" s="55" t="s">
        <v>73</v>
      </c>
      <c r="D52" s="55" t="s">
        <v>75</v>
      </c>
      <c r="E52" s="25"/>
      <c r="F52" s="25">
        <v>33.31</v>
      </c>
      <c r="G52" s="25">
        <f t="shared" si="0"/>
        <v>0</v>
      </c>
    </row>
    <row r="53" spans="1:7" ht="15.75" x14ac:dyDescent="0.25">
      <c r="A53" s="55">
        <v>33</v>
      </c>
      <c r="B53" s="56" t="s">
        <v>77</v>
      </c>
      <c r="C53" s="55" t="s">
        <v>76</v>
      </c>
      <c r="D53" s="55" t="s">
        <v>75</v>
      </c>
      <c r="E53" s="25"/>
      <c r="F53" s="25">
        <v>63.14</v>
      </c>
      <c r="G53" s="25">
        <f t="shared" si="0"/>
        <v>0</v>
      </c>
    </row>
    <row r="54" spans="1:7" ht="15.75" x14ac:dyDescent="0.25">
      <c r="A54" s="55">
        <v>34</v>
      </c>
      <c r="B54" s="56" t="s">
        <v>79</v>
      </c>
      <c r="C54" s="55" t="s">
        <v>78</v>
      </c>
      <c r="D54" s="55" t="s">
        <v>23</v>
      </c>
      <c r="E54" s="25"/>
      <c r="F54" s="25">
        <v>10.14</v>
      </c>
      <c r="G54" s="25">
        <f t="shared" si="0"/>
        <v>0</v>
      </c>
    </row>
    <row r="55" spans="1:7" ht="31.5" x14ac:dyDescent="0.25">
      <c r="A55" s="29">
        <v>35</v>
      </c>
      <c r="B55" s="58" t="s">
        <v>81</v>
      </c>
      <c r="C55" s="29" t="s">
        <v>80</v>
      </c>
      <c r="D55" s="29" t="s">
        <v>23</v>
      </c>
      <c r="E55" s="28"/>
      <c r="F55" s="28">
        <v>72.41</v>
      </c>
      <c r="G55" s="28">
        <f t="shared" si="0"/>
        <v>0</v>
      </c>
    </row>
    <row r="56" spans="1:7" ht="31.5" x14ac:dyDescent="0.25">
      <c r="A56" s="55">
        <v>36</v>
      </c>
      <c r="B56" s="58" t="s">
        <v>85</v>
      </c>
      <c r="C56" s="29" t="s">
        <v>84</v>
      </c>
      <c r="D56" s="29" t="s">
        <v>47</v>
      </c>
      <c r="E56" s="28"/>
      <c r="F56" s="28">
        <v>72.41</v>
      </c>
      <c r="G56" s="28">
        <f t="shared" si="0"/>
        <v>0</v>
      </c>
    </row>
    <row r="57" spans="1:7" ht="31.5" x14ac:dyDescent="0.25">
      <c r="A57" s="55">
        <v>37</v>
      </c>
      <c r="B57" s="56" t="s">
        <v>174</v>
      </c>
      <c r="C57" s="55" t="s">
        <v>86</v>
      </c>
      <c r="D57" s="55" t="s">
        <v>23</v>
      </c>
      <c r="E57" s="25"/>
      <c r="F57" s="25">
        <v>10.14</v>
      </c>
      <c r="G57" s="25">
        <f t="shared" si="0"/>
        <v>0</v>
      </c>
    </row>
    <row r="58" spans="1:7" ht="31.5" x14ac:dyDescent="0.25">
      <c r="A58" s="55">
        <v>38</v>
      </c>
      <c r="B58" s="56" t="s">
        <v>89</v>
      </c>
      <c r="C58" s="55" t="s">
        <v>88</v>
      </c>
      <c r="D58" s="55" t="s">
        <v>23</v>
      </c>
      <c r="E58" s="55"/>
      <c r="F58" s="25">
        <v>11.58</v>
      </c>
      <c r="G58" s="25">
        <f t="shared" si="0"/>
        <v>0</v>
      </c>
    </row>
    <row r="59" spans="1:7" ht="15.75" x14ac:dyDescent="0.25">
      <c r="A59" s="32"/>
      <c r="B59" s="10" t="s">
        <v>97</v>
      </c>
      <c r="C59" s="10"/>
      <c r="D59" s="32"/>
      <c r="E59" s="32"/>
      <c r="F59" s="32"/>
      <c r="G59" s="35">
        <f>SUM(G18:G58)</f>
        <v>16028.498520000001</v>
      </c>
    </row>
    <row r="60" spans="1:7" ht="15.75" x14ac:dyDescent="0.25">
      <c r="A60" s="32"/>
      <c r="B60" s="11" t="s">
        <v>98</v>
      </c>
      <c r="C60" s="11"/>
      <c r="D60" s="32"/>
      <c r="E60" s="32"/>
      <c r="F60" s="32"/>
      <c r="G60" s="32"/>
    </row>
    <row r="61" spans="1:7" ht="15.75" x14ac:dyDescent="0.25">
      <c r="A61" s="32"/>
      <c r="B61" s="11" t="s">
        <v>149</v>
      </c>
      <c r="C61" s="11"/>
      <c r="D61" s="32" t="s">
        <v>121</v>
      </c>
      <c r="E61" s="33">
        <v>3.3</v>
      </c>
      <c r="F61" s="32">
        <v>21.05</v>
      </c>
      <c r="G61" s="32">
        <f t="shared" ref="G61:G67" si="1">E61*F61</f>
        <v>69.465000000000003</v>
      </c>
    </row>
    <row r="62" spans="1:7" ht="15.75" x14ac:dyDescent="0.25">
      <c r="A62" s="32"/>
      <c r="B62" s="11" t="s">
        <v>120</v>
      </c>
      <c r="C62" s="11"/>
      <c r="D62" s="32" t="s">
        <v>121</v>
      </c>
      <c r="E62" s="33">
        <v>33.799999999999997</v>
      </c>
      <c r="F62" s="33">
        <v>17.329999999999998</v>
      </c>
      <c r="G62" s="33">
        <f t="shared" si="1"/>
        <v>585.75399999999991</v>
      </c>
    </row>
    <row r="63" spans="1:7" ht="15.75" x14ac:dyDescent="0.25">
      <c r="A63" s="32"/>
      <c r="B63" s="11" t="s">
        <v>124</v>
      </c>
      <c r="C63" s="11"/>
      <c r="D63" s="32" t="s">
        <v>121</v>
      </c>
      <c r="E63" s="33">
        <v>15</v>
      </c>
      <c r="F63" s="33">
        <v>14.86</v>
      </c>
      <c r="G63" s="33">
        <f t="shared" si="1"/>
        <v>222.89999999999998</v>
      </c>
    </row>
    <row r="64" spans="1:7" ht="15.75" x14ac:dyDescent="0.25">
      <c r="A64" s="32"/>
      <c r="B64" s="11" t="s">
        <v>122</v>
      </c>
      <c r="C64" s="11"/>
      <c r="D64" s="32" t="s">
        <v>121</v>
      </c>
      <c r="E64" s="33"/>
      <c r="F64" s="33">
        <v>19.809999999999999</v>
      </c>
      <c r="G64" s="33">
        <f t="shared" si="1"/>
        <v>0</v>
      </c>
    </row>
    <row r="65" spans="1:12" ht="15.75" x14ac:dyDescent="0.25">
      <c r="A65" s="32"/>
      <c r="B65" s="11" t="s">
        <v>173</v>
      </c>
      <c r="C65" s="11"/>
      <c r="D65" s="32" t="s">
        <v>121</v>
      </c>
      <c r="E65" s="33"/>
      <c r="F65" s="33">
        <v>31.28</v>
      </c>
      <c r="G65" s="33">
        <f t="shared" si="1"/>
        <v>0</v>
      </c>
    </row>
    <row r="66" spans="1:12" ht="15.75" x14ac:dyDescent="0.25">
      <c r="A66" s="32"/>
      <c r="B66" s="11" t="s">
        <v>176</v>
      </c>
      <c r="C66" s="11"/>
      <c r="D66" s="32" t="s">
        <v>121</v>
      </c>
      <c r="E66" s="33"/>
      <c r="F66" s="33">
        <v>37.79</v>
      </c>
      <c r="G66" s="33">
        <f t="shared" si="1"/>
        <v>0</v>
      </c>
      <c r="I66" s="47"/>
    </row>
    <row r="67" spans="1:12" ht="15.75" x14ac:dyDescent="0.25">
      <c r="A67" s="32"/>
      <c r="B67" s="11" t="s">
        <v>177</v>
      </c>
      <c r="C67" s="11"/>
      <c r="D67" s="32" t="s">
        <v>121</v>
      </c>
      <c r="E67" s="33"/>
      <c r="F67" s="33">
        <v>31.28</v>
      </c>
      <c r="G67" s="33">
        <f t="shared" si="1"/>
        <v>0</v>
      </c>
      <c r="I67" s="47"/>
    </row>
    <row r="68" spans="1:12" x14ac:dyDescent="0.25">
      <c r="A68" s="3"/>
      <c r="B68" s="36" t="s">
        <v>99</v>
      </c>
      <c r="C68" s="36"/>
      <c r="D68" s="32"/>
      <c r="E68" s="32"/>
      <c r="F68" s="32"/>
      <c r="G68" s="35">
        <f>SUM(G61:G67)</f>
        <v>878.11899999999991</v>
      </c>
    </row>
    <row r="69" spans="1:12" ht="15.75" x14ac:dyDescent="0.25">
      <c r="A69" s="54"/>
      <c r="B69" s="130" t="s">
        <v>164</v>
      </c>
      <c r="C69" s="130"/>
      <c r="D69" s="130"/>
      <c r="E69" s="130"/>
      <c r="F69" s="130"/>
      <c r="G69" s="130"/>
      <c r="I69" s="47"/>
      <c r="L69" s="47"/>
    </row>
    <row r="70" spans="1:12" ht="47.25" x14ac:dyDescent="0.25">
      <c r="A70" s="55">
        <v>39</v>
      </c>
      <c r="B70" s="56" t="s">
        <v>192</v>
      </c>
      <c r="C70" s="55" t="s">
        <v>4</v>
      </c>
      <c r="D70" s="55" t="s">
        <v>6</v>
      </c>
      <c r="E70" s="25">
        <v>13.5</v>
      </c>
      <c r="F70" s="25">
        <v>22.59</v>
      </c>
      <c r="G70" s="25">
        <f>E70*F70</f>
        <v>304.96499999999997</v>
      </c>
    </row>
    <row r="71" spans="1:12" ht="47.25" x14ac:dyDescent="0.25">
      <c r="A71" s="55">
        <v>40</v>
      </c>
      <c r="B71" s="58" t="s">
        <v>193</v>
      </c>
      <c r="C71" s="55" t="s">
        <v>7</v>
      </c>
      <c r="D71" s="55" t="s">
        <v>6</v>
      </c>
      <c r="E71" s="55">
        <v>9.1300000000000008</v>
      </c>
      <c r="F71" s="25">
        <v>27.22</v>
      </c>
      <c r="G71" s="25">
        <f t="shared" ref="G71:G110" si="2">E71*F71</f>
        <v>248.51860000000002</v>
      </c>
    </row>
    <row r="72" spans="1:12" ht="15" customHeight="1" x14ac:dyDescent="0.25">
      <c r="A72" s="131">
        <v>41</v>
      </c>
      <c r="B72" s="145" t="s">
        <v>10</v>
      </c>
      <c r="C72" s="131" t="s">
        <v>9</v>
      </c>
      <c r="D72" s="131" t="s">
        <v>6</v>
      </c>
      <c r="E72" s="135"/>
      <c r="F72" s="135">
        <v>17.38</v>
      </c>
      <c r="G72" s="135">
        <f t="shared" si="2"/>
        <v>0</v>
      </c>
    </row>
    <row r="73" spans="1:12" ht="30.75" customHeight="1" x14ac:dyDescent="0.25">
      <c r="A73" s="131"/>
      <c r="B73" s="145"/>
      <c r="C73" s="131"/>
      <c r="D73" s="131"/>
      <c r="E73" s="136"/>
      <c r="F73" s="136"/>
      <c r="G73" s="136"/>
    </row>
    <row r="74" spans="1:12" ht="39.75" customHeight="1" x14ac:dyDescent="0.25">
      <c r="A74" s="55">
        <v>42</v>
      </c>
      <c r="B74" s="58" t="s">
        <v>12</v>
      </c>
      <c r="C74" s="55" t="s">
        <v>11</v>
      </c>
      <c r="D74" s="55" t="s">
        <v>6</v>
      </c>
      <c r="E74" s="55"/>
      <c r="F74" s="25">
        <v>20.85</v>
      </c>
      <c r="G74" s="25">
        <f t="shared" si="2"/>
        <v>0</v>
      </c>
    </row>
    <row r="75" spans="1:12" ht="31.5" x14ac:dyDescent="0.25">
      <c r="A75" s="55">
        <v>43</v>
      </c>
      <c r="B75" s="56" t="s">
        <v>194</v>
      </c>
      <c r="C75" s="55" t="s">
        <v>13</v>
      </c>
      <c r="D75" s="55" t="s">
        <v>6</v>
      </c>
      <c r="E75" s="25">
        <v>4</v>
      </c>
      <c r="F75" s="25">
        <v>18.829999999999998</v>
      </c>
      <c r="G75" s="25">
        <f t="shared" si="2"/>
        <v>75.319999999999993</v>
      </c>
    </row>
    <row r="76" spans="1:12" ht="18.75" x14ac:dyDescent="0.25">
      <c r="A76" s="55">
        <v>44</v>
      </c>
      <c r="B76" s="56" t="s">
        <v>16</v>
      </c>
      <c r="C76" s="55" t="s">
        <v>15</v>
      </c>
      <c r="D76" s="55" t="s">
        <v>6</v>
      </c>
      <c r="E76" s="55"/>
      <c r="F76" s="25">
        <v>22.59</v>
      </c>
      <c r="G76" s="25">
        <f t="shared" si="2"/>
        <v>0</v>
      </c>
    </row>
    <row r="77" spans="1:12" ht="78.75" x14ac:dyDescent="0.25">
      <c r="A77" s="55">
        <v>45</v>
      </c>
      <c r="B77" s="56" t="s">
        <v>195</v>
      </c>
      <c r="C77" s="55" t="s">
        <v>17</v>
      </c>
      <c r="D77" s="55" t="s">
        <v>6</v>
      </c>
      <c r="E77" s="25">
        <v>79</v>
      </c>
      <c r="F77" s="25">
        <v>15.93</v>
      </c>
      <c r="G77" s="25">
        <f t="shared" si="2"/>
        <v>1258.47</v>
      </c>
      <c r="J77" s="47"/>
    </row>
    <row r="78" spans="1:12" ht="47.25" x14ac:dyDescent="0.25">
      <c r="A78" s="55">
        <v>46</v>
      </c>
      <c r="B78" s="56" t="s">
        <v>20</v>
      </c>
      <c r="C78" s="55" t="s">
        <v>19</v>
      </c>
      <c r="D78" s="55" t="s">
        <v>6</v>
      </c>
      <c r="E78" s="25"/>
      <c r="F78" s="25">
        <v>17.670000000000002</v>
      </c>
      <c r="G78" s="25">
        <f t="shared" si="2"/>
        <v>0</v>
      </c>
    </row>
    <row r="79" spans="1:12" ht="15.75" x14ac:dyDescent="0.25">
      <c r="A79" s="55">
        <v>47</v>
      </c>
      <c r="B79" s="56" t="s">
        <v>22</v>
      </c>
      <c r="C79" s="55" t="s">
        <v>21</v>
      </c>
      <c r="D79" s="55" t="s">
        <v>23</v>
      </c>
      <c r="E79" s="25">
        <v>3</v>
      </c>
      <c r="F79" s="25">
        <v>69.5</v>
      </c>
      <c r="G79" s="25">
        <f t="shared" si="2"/>
        <v>208.5</v>
      </c>
    </row>
    <row r="80" spans="1:12" x14ac:dyDescent="0.25">
      <c r="A80" s="43" t="s">
        <v>183</v>
      </c>
      <c r="B80" s="44" t="s">
        <v>196</v>
      </c>
      <c r="C80" s="43"/>
      <c r="D80" s="43" t="s">
        <v>121</v>
      </c>
      <c r="E80" s="45">
        <v>1</v>
      </c>
      <c r="F80" s="45">
        <v>0</v>
      </c>
      <c r="G80" s="45">
        <f t="shared" si="2"/>
        <v>0</v>
      </c>
    </row>
    <row r="81" spans="1:7" ht="15.75" x14ac:dyDescent="0.25">
      <c r="A81" s="55">
        <v>48</v>
      </c>
      <c r="B81" s="56" t="s">
        <v>25</v>
      </c>
      <c r="C81" s="55" t="s">
        <v>24</v>
      </c>
      <c r="D81" s="55" t="s">
        <v>23</v>
      </c>
      <c r="E81" s="25"/>
      <c r="F81" s="25">
        <v>46.3</v>
      </c>
      <c r="G81" s="25">
        <f t="shared" si="2"/>
        <v>0</v>
      </c>
    </row>
    <row r="82" spans="1:7" ht="15.75" x14ac:dyDescent="0.25">
      <c r="A82" s="55">
        <v>49</v>
      </c>
      <c r="B82" s="56" t="s">
        <v>27</v>
      </c>
      <c r="C82" s="55" t="s">
        <v>26</v>
      </c>
      <c r="D82" s="55" t="s">
        <v>23</v>
      </c>
      <c r="E82" s="25">
        <v>1</v>
      </c>
      <c r="F82" s="25">
        <v>23</v>
      </c>
      <c r="G82" s="25">
        <f t="shared" si="2"/>
        <v>23</v>
      </c>
    </row>
    <row r="83" spans="1:7" ht="18.75" customHeight="1" x14ac:dyDescent="0.25">
      <c r="A83" s="59" t="s">
        <v>197</v>
      </c>
      <c r="B83" s="44" t="s">
        <v>196</v>
      </c>
      <c r="C83" s="43"/>
      <c r="D83" s="43" t="s">
        <v>121</v>
      </c>
      <c r="E83" s="45">
        <v>3</v>
      </c>
      <c r="F83" s="45">
        <v>0</v>
      </c>
      <c r="G83" s="45">
        <f t="shared" ref="G83" si="3">E83*F83</f>
        <v>0</v>
      </c>
    </row>
    <row r="84" spans="1:7" ht="15.75" x14ac:dyDescent="0.25">
      <c r="A84" s="55">
        <v>50</v>
      </c>
      <c r="B84" s="56" t="s">
        <v>29</v>
      </c>
      <c r="C84" s="55" t="s">
        <v>28</v>
      </c>
      <c r="D84" s="55" t="s">
        <v>23</v>
      </c>
      <c r="E84" s="25"/>
      <c r="F84" s="25">
        <v>14.48</v>
      </c>
      <c r="G84" s="25">
        <f t="shared" si="2"/>
        <v>0</v>
      </c>
    </row>
    <row r="85" spans="1:7" ht="47.25" x14ac:dyDescent="0.25">
      <c r="A85" s="55">
        <v>51</v>
      </c>
      <c r="B85" s="56" t="s">
        <v>31</v>
      </c>
      <c r="C85" s="55" t="s">
        <v>30</v>
      </c>
      <c r="D85" s="55" t="s">
        <v>32</v>
      </c>
      <c r="E85" s="25">
        <v>32</v>
      </c>
      <c r="F85" s="25">
        <v>20.25</v>
      </c>
      <c r="G85" s="25">
        <f t="shared" si="2"/>
        <v>648</v>
      </c>
    </row>
    <row r="86" spans="1:7" ht="31.5" x14ac:dyDescent="0.25">
      <c r="A86" s="55">
        <v>52</v>
      </c>
      <c r="B86" s="56" t="s">
        <v>34</v>
      </c>
      <c r="C86" s="55" t="s">
        <v>33</v>
      </c>
      <c r="D86" s="55" t="s">
        <v>35</v>
      </c>
      <c r="E86" s="25">
        <v>1</v>
      </c>
      <c r="F86" s="25">
        <v>1320.66</v>
      </c>
      <c r="G86" s="25">
        <f t="shared" si="2"/>
        <v>1320.66</v>
      </c>
    </row>
    <row r="87" spans="1:7" ht="15.75" x14ac:dyDescent="0.25">
      <c r="A87" s="55">
        <v>53</v>
      </c>
      <c r="B87" s="56" t="s">
        <v>37</v>
      </c>
      <c r="C87" s="55" t="s">
        <v>36</v>
      </c>
      <c r="D87" s="55" t="s">
        <v>38</v>
      </c>
      <c r="E87" s="25"/>
      <c r="F87" s="25">
        <v>724</v>
      </c>
      <c r="G87" s="25">
        <f t="shared" si="2"/>
        <v>0</v>
      </c>
    </row>
    <row r="88" spans="1:7" ht="31.5" x14ac:dyDescent="0.25">
      <c r="A88" s="55">
        <v>54</v>
      </c>
      <c r="B88" s="56" t="s">
        <v>40</v>
      </c>
      <c r="C88" s="55" t="s">
        <v>39</v>
      </c>
      <c r="D88" s="55" t="s">
        <v>38</v>
      </c>
      <c r="E88" s="25"/>
      <c r="F88" s="25">
        <v>724</v>
      </c>
      <c r="G88" s="25">
        <f t="shared" si="2"/>
        <v>0</v>
      </c>
    </row>
    <row r="89" spans="1:7" ht="47.25" x14ac:dyDescent="0.25">
      <c r="A89" s="55">
        <v>55</v>
      </c>
      <c r="B89" s="56" t="s">
        <v>157</v>
      </c>
      <c r="C89" s="55" t="s">
        <v>41</v>
      </c>
      <c r="D89" s="55" t="s">
        <v>38</v>
      </c>
      <c r="E89" s="28">
        <v>50.4</v>
      </c>
      <c r="F89" s="25">
        <v>2.9</v>
      </c>
      <c r="G89" s="25">
        <f t="shared" si="2"/>
        <v>146.16</v>
      </c>
    </row>
    <row r="90" spans="1:7" ht="47.25" x14ac:dyDescent="0.25">
      <c r="A90" s="55">
        <v>56</v>
      </c>
      <c r="B90" s="56" t="s">
        <v>180</v>
      </c>
      <c r="C90" s="55" t="s">
        <v>43</v>
      </c>
      <c r="D90" s="55" t="s">
        <v>38</v>
      </c>
      <c r="E90" s="50">
        <v>1580.79</v>
      </c>
      <c r="F90" s="25">
        <v>0.38</v>
      </c>
      <c r="G90" s="25">
        <f t="shared" si="2"/>
        <v>600.7002</v>
      </c>
    </row>
    <row r="91" spans="1:7" ht="47.25" x14ac:dyDescent="0.25">
      <c r="A91" s="55">
        <v>57</v>
      </c>
      <c r="B91" s="56" t="s">
        <v>46</v>
      </c>
      <c r="C91" s="55" t="s">
        <v>45</v>
      </c>
      <c r="D91" s="55" t="s">
        <v>47</v>
      </c>
      <c r="E91" s="29">
        <v>4</v>
      </c>
      <c r="F91" s="25">
        <v>30.7</v>
      </c>
      <c r="G91" s="25">
        <f t="shared" si="2"/>
        <v>122.8</v>
      </c>
    </row>
    <row r="92" spans="1:7" ht="47.25" x14ac:dyDescent="0.25">
      <c r="A92" s="55">
        <v>58</v>
      </c>
      <c r="B92" s="56" t="s">
        <v>49</v>
      </c>
      <c r="C92" s="55" t="s">
        <v>48</v>
      </c>
      <c r="D92" s="55" t="s">
        <v>47</v>
      </c>
      <c r="E92" s="55"/>
      <c r="F92" s="25">
        <v>27.8</v>
      </c>
      <c r="G92" s="25">
        <f t="shared" si="2"/>
        <v>0</v>
      </c>
    </row>
    <row r="93" spans="1:7" ht="15.75" x14ac:dyDescent="0.25">
      <c r="A93" s="55">
        <v>59</v>
      </c>
      <c r="B93" s="56" t="s">
        <v>51</v>
      </c>
      <c r="C93" s="55" t="s">
        <v>50</v>
      </c>
      <c r="D93" s="55" t="s">
        <v>23</v>
      </c>
      <c r="E93" s="25">
        <v>80</v>
      </c>
      <c r="F93" s="25">
        <v>0.26</v>
      </c>
      <c r="G93" s="25">
        <f t="shared" si="2"/>
        <v>20.8</v>
      </c>
    </row>
    <row r="94" spans="1:7" ht="15.75" x14ac:dyDescent="0.25">
      <c r="A94" s="55">
        <v>60</v>
      </c>
      <c r="B94" s="56" t="s">
        <v>53</v>
      </c>
      <c r="C94" s="55" t="s">
        <v>52</v>
      </c>
      <c r="D94" s="55" t="s">
        <v>23</v>
      </c>
      <c r="E94" s="25"/>
      <c r="F94" s="25">
        <v>4.34</v>
      </c>
      <c r="G94" s="25">
        <f t="shared" si="2"/>
        <v>0</v>
      </c>
    </row>
    <row r="95" spans="1:7" ht="15.75" x14ac:dyDescent="0.25">
      <c r="A95" s="55">
        <v>61</v>
      </c>
      <c r="B95" s="56" t="s">
        <v>55</v>
      </c>
      <c r="C95" s="55" t="s">
        <v>54</v>
      </c>
      <c r="D95" s="55" t="s">
        <v>23</v>
      </c>
      <c r="E95" s="25">
        <v>96</v>
      </c>
      <c r="F95" s="25">
        <v>0.06</v>
      </c>
      <c r="G95" s="25">
        <f t="shared" si="2"/>
        <v>5.76</v>
      </c>
    </row>
    <row r="96" spans="1:7" ht="15.75" x14ac:dyDescent="0.25">
      <c r="A96" s="55">
        <v>62</v>
      </c>
      <c r="B96" s="56" t="s">
        <v>57</v>
      </c>
      <c r="C96" s="55" t="s">
        <v>56</v>
      </c>
      <c r="D96" s="55" t="s">
        <v>23</v>
      </c>
      <c r="E96" s="25"/>
      <c r="F96" s="25">
        <v>27.51</v>
      </c>
      <c r="G96" s="25">
        <f t="shared" si="2"/>
        <v>0</v>
      </c>
    </row>
    <row r="97" spans="1:7" ht="31.5" x14ac:dyDescent="0.25">
      <c r="A97" s="55">
        <v>63</v>
      </c>
      <c r="B97" s="56" t="s">
        <v>59</v>
      </c>
      <c r="C97" s="55" t="s">
        <v>58</v>
      </c>
      <c r="D97" s="55" t="s">
        <v>38</v>
      </c>
      <c r="E97" s="28"/>
      <c r="F97" s="25">
        <v>218.95</v>
      </c>
      <c r="G97" s="25">
        <f t="shared" si="2"/>
        <v>0</v>
      </c>
    </row>
    <row r="98" spans="1:7" ht="31.5" x14ac:dyDescent="0.25">
      <c r="A98" s="55">
        <v>64</v>
      </c>
      <c r="B98" s="56" t="s">
        <v>61</v>
      </c>
      <c r="C98" s="55" t="s">
        <v>60</v>
      </c>
      <c r="D98" s="55" t="s">
        <v>38</v>
      </c>
      <c r="E98" s="28"/>
      <c r="F98" s="25">
        <v>218.95</v>
      </c>
      <c r="G98" s="25">
        <f t="shared" si="2"/>
        <v>0</v>
      </c>
    </row>
    <row r="99" spans="1:7" ht="31.5" x14ac:dyDescent="0.25">
      <c r="A99" s="55">
        <v>65</v>
      </c>
      <c r="B99" s="56" t="s">
        <v>63</v>
      </c>
      <c r="C99" s="55" t="s">
        <v>62</v>
      </c>
      <c r="D99" s="55" t="s">
        <v>38</v>
      </c>
      <c r="E99" s="28">
        <f>E98+E97</f>
        <v>0</v>
      </c>
      <c r="F99" s="25">
        <v>9</v>
      </c>
      <c r="G99" s="25">
        <f t="shared" si="2"/>
        <v>0</v>
      </c>
    </row>
    <row r="100" spans="1:7" ht="15.75" x14ac:dyDescent="0.25">
      <c r="A100" s="55">
        <v>66</v>
      </c>
      <c r="B100" s="56" t="s">
        <v>65</v>
      </c>
      <c r="C100" s="55" t="s">
        <v>64</v>
      </c>
      <c r="D100" s="55" t="s">
        <v>38</v>
      </c>
      <c r="E100" s="60">
        <v>8.0000000000000002E-3</v>
      </c>
      <c r="F100" s="25">
        <v>10.43</v>
      </c>
      <c r="G100" s="25">
        <f t="shared" si="2"/>
        <v>8.344E-2</v>
      </c>
    </row>
    <row r="101" spans="1:7" ht="15.75" x14ac:dyDescent="0.25">
      <c r="A101" s="55">
        <v>67</v>
      </c>
      <c r="B101" s="56" t="s">
        <v>68</v>
      </c>
      <c r="C101" s="55" t="s">
        <v>67</v>
      </c>
      <c r="D101" s="55" t="s">
        <v>38</v>
      </c>
      <c r="E101" s="25"/>
      <c r="F101" s="25">
        <v>19.670000000000002</v>
      </c>
      <c r="G101" s="25">
        <f t="shared" si="2"/>
        <v>0</v>
      </c>
    </row>
    <row r="102" spans="1:7" ht="17.25" customHeight="1" x14ac:dyDescent="0.25">
      <c r="A102" s="55">
        <v>68</v>
      </c>
      <c r="B102" s="56" t="s">
        <v>70</v>
      </c>
      <c r="C102" s="55" t="s">
        <v>69</v>
      </c>
      <c r="D102" s="55" t="s">
        <v>38</v>
      </c>
      <c r="E102" s="61">
        <v>0.20680000000000001</v>
      </c>
      <c r="F102" s="25">
        <v>3.27</v>
      </c>
      <c r="G102" s="25">
        <f t="shared" si="2"/>
        <v>0.67623600000000006</v>
      </c>
    </row>
    <row r="103" spans="1:7" ht="19.5" customHeight="1" x14ac:dyDescent="0.25">
      <c r="A103" s="55">
        <v>69</v>
      </c>
      <c r="B103" s="56" t="s">
        <v>72</v>
      </c>
      <c r="C103" s="55" t="s">
        <v>71</v>
      </c>
      <c r="D103" s="55" t="s">
        <v>38</v>
      </c>
      <c r="E103" s="25"/>
      <c r="F103" s="25">
        <v>6.81</v>
      </c>
      <c r="G103" s="25">
        <f t="shared" si="2"/>
        <v>0</v>
      </c>
    </row>
    <row r="104" spans="1:7" ht="15.75" x14ac:dyDescent="0.25">
      <c r="A104" s="55">
        <v>70</v>
      </c>
      <c r="B104" s="56" t="s">
        <v>74</v>
      </c>
      <c r="C104" s="55" t="s">
        <v>73</v>
      </c>
      <c r="D104" s="55" t="s">
        <v>75</v>
      </c>
      <c r="E104" s="55"/>
      <c r="F104" s="25">
        <v>33.31</v>
      </c>
      <c r="G104" s="25">
        <f t="shared" si="2"/>
        <v>0</v>
      </c>
    </row>
    <row r="105" spans="1:7" ht="15.75" x14ac:dyDescent="0.25">
      <c r="A105" s="55">
        <v>71</v>
      </c>
      <c r="B105" s="56" t="s">
        <v>77</v>
      </c>
      <c r="C105" s="55" t="s">
        <v>76</v>
      </c>
      <c r="D105" s="55" t="s">
        <v>75</v>
      </c>
      <c r="E105" s="55"/>
      <c r="F105" s="25">
        <v>63.14</v>
      </c>
      <c r="G105" s="25">
        <f t="shared" si="2"/>
        <v>0</v>
      </c>
    </row>
    <row r="106" spans="1:7" ht="15.75" x14ac:dyDescent="0.25">
      <c r="A106" s="55">
        <v>72</v>
      </c>
      <c r="B106" s="56" t="s">
        <v>79</v>
      </c>
      <c r="C106" s="55" t="s">
        <v>78</v>
      </c>
      <c r="D106" s="55" t="s">
        <v>23</v>
      </c>
      <c r="E106" s="55"/>
      <c r="F106" s="25">
        <v>10.14</v>
      </c>
      <c r="G106" s="25">
        <f t="shared" si="2"/>
        <v>0</v>
      </c>
    </row>
    <row r="107" spans="1:7" ht="31.5" x14ac:dyDescent="0.25">
      <c r="A107" s="55">
        <v>73</v>
      </c>
      <c r="B107" s="56" t="s">
        <v>81</v>
      </c>
      <c r="C107" s="55" t="s">
        <v>80</v>
      </c>
      <c r="D107" s="55" t="s">
        <v>23</v>
      </c>
      <c r="E107" s="55"/>
      <c r="F107" s="25">
        <v>72.41</v>
      </c>
      <c r="G107" s="25">
        <f t="shared" si="2"/>
        <v>0</v>
      </c>
    </row>
    <row r="108" spans="1:7" ht="31.5" x14ac:dyDescent="0.25">
      <c r="A108" s="55">
        <v>74</v>
      </c>
      <c r="B108" s="56" t="s">
        <v>167</v>
      </c>
      <c r="C108" s="55" t="s">
        <v>84</v>
      </c>
      <c r="D108" s="55" t="s">
        <v>47</v>
      </c>
      <c r="E108" s="25">
        <v>9</v>
      </c>
      <c r="F108" s="25">
        <v>72.41</v>
      </c>
      <c r="G108" s="25">
        <f t="shared" si="2"/>
        <v>651.68999999999994</v>
      </c>
    </row>
    <row r="109" spans="1:7" ht="31.5" x14ac:dyDescent="0.25">
      <c r="A109" s="55">
        <v>75</v>
      </c>
      <c r="B109" s="56" t="s">
        <v>168</v>
      </c>
      <c r="C109" s="55" t="s">
        <v>86</v>
      </c>
      <c r="D109" s="55" t="s">
        <v>23</v>
      </c>
      <c r="E109" s="49">
        <v>4</v>
      </c>
      <c r="F109" s="25">
        <v>10.14</v>
      </c>
      <c r="G109" s="25">
        <f t="shared" si="2"/>
        <v>40.56</v>
      </c>
    </row>
    <row r="110" spans="1:7" ht="31.5" x14ac:dyDescent="0.25">
      <c r="A110" s="55">
        <v>76</v>
      </c>
      <c r="B110" s="56" t="s">
        <v>89</v>
      </c>
      <c r="C110" s="55" t="s">
        <v>88</v>
      </c>
      <c r="D110" s="55" t="s">
        <v>23</v>
      </c>
      <c r="E110" s="55"/>
      <c r="F110" s="25">
        <v>11.58</v>
      </c>
      <c r="G110" s="25">
        <f t="shared" si="2"/>
        <v>0</v>
      </c>
    </row>
    <row r="111" spans="1:7" ht="15.75" x14ac:dyDescent="0.25">
      <c r="A111" s="32"/>
      <c r="B111" s="10" t="s">
        <v>97</v>
      </c>
      <c r="C111" s="10"/>
      <c r="D111" s="32"/>
      <c r="E111" s="32"/>
      <c r="F111" s="32"/>
      <c r="G111" s="35">
        <f>SUM(G70:G110)</f>
        <v>5676.6634760000015</v>
      </c>
    </row>
    <row r="112" spans="1:7" ht="15.75" x14ac:dyDescent="0.25">
      <c r="A112" s="32"/>
      <c r="B112" s="11" t="s">
        <v>98</v>
      </c>
      <c r="C112" s="11"/>
      <c r="D112" s="32"/>
      <c r="E112" s="32"/>
      <c r="F112" s="32"/>
      <c r="G112" s="33"/>
    </row>
    <row r="113" spans="1:7" ht="15.75" x14ac:dyDescent="0.25">
      <c r="A113" s="32"/>
      <c r="B113" s="11" t="s">
        <v>149</v>
      </c>
      <c r="C113" s="11"/>
      <c r="D113" s="32" t="s">
        <v>121</v>
      </c>
      <c r="E113" s="33">
        <v>3</v>
      </c>
      <c r="F113" s="32">
        <v>21.05</v>
      </c>
      <c r="G113" s="33">
        <f t="shared" ref="G113:G118" si="4">E113*F113</f>
        <v>63.150000000000006</v>
      </c>
    </row>
    <row r="114" spans="1:7" ht="15.75" x14ac:dyDescent="0.25">
      <c r="A114" s="32"/>
      <c r="B114" s="11" t="s">
        <v>120</v>
      </c>
      <c r="C114" s="11"/>
      <c r="D114" s="32" t="s">
        <v>121</v>
      </c>
      <c r="E114" s="33">
        <v>12.4</v>
      </c>
      <c r="F114" s="33">
        <v>17.329999999999998</v>
      </c>
      <c r="G114" s="33">
        <f t="shared" si="4"/>
        <v>214.892</v>
      </c>
    </row>
    <row r="115" spans="1:7" ht="15.75" x14ac:dyDescent="0.25">
      <c r="A115" s="32"/>
      <c r="B115" s="11" t="s">
        <v>124</v>
      </c>
      <c r="C115" s="11"/>
      <c r="D115" s="32" t="s">
        <v>121</v>
      </c>
      <c r="E115" s="33">
        <v>4.63</v>
      </c>
      <c r="F115" s="33">
        <v>14.86</v>
      </c>
      <c r="G115" s="33">
        <f t="shared" si="4"/>
        <v>68.8018</v>
      </c>
    </row>
    <row r="116" spans="1:7" ht="15.75" x14ac:dyDescent="0.25">
      <c r="A116" s="32"/>
      <c r="B116" s="11" t="s">
        <v>122</v>
      </c>
      <c r="C116" s="11"/>
      <c r="D116" s="32" t="s">
        <v>121</v>
      </c>
      <c r="E116" s="33"/>
      <c r="F116" s="33">
        <v>19.809999999999999</v>
      </c>
      <c r="G116" s="33">
        <f t="shared" si="4"/>
        <v>0</v>
      </c>
    </row>
    <row r="117" spans="1:7" ht="15.75" x14ac:dyDescent="0.25">
      <c r="A117" s="32"/>
      <c r="B117" s="11" t="s">
        <v>123</v>
      </c>
      <c r="C117" s="11"/>
      <c r="D117" s="32" t="s">
        <v>121</v>
      </c>
      <c r="E117" s="33"/>
      <c r="F117" s="33">
        <v>31.28</v>
      </c>
      <c r="G117" s="33">
        <f t="shared" si="4"/>
        <v>0</v>
      </c>
    </row>
    <row r="118" spans="1:7" ht="15.75" x14ac:dyDescent="0.25">
      <c r="A118" s="32"/>
      <c r="B118" s="11" t="s">
        <v>150</v>
      </c>
      <c r="C118" s="11"/>
      <c r="D118" s="32" t="s">
        <v>121</v>
      </c>
      <c r="E118" s="33"/>
      <c r="F118" s="33">
        <v>37.79</v>
      </c>
      <c r="G118" s="33">
        <f t="shared" si="4"/>
        <v>0</v>
      </c>
    </row>
    <row r="119" spans="1:7" x14ac:dyDescent="0.25">
      <c r="A119" s="32"/>
      <c r="B119" s="36" t="s">
        <v>99</v>
      </c>
      <c r="C119" s="36"/>
      <c r="D119" s="32"/>
      <c r="E119" s="32"/>
      <c r="F119" s="32"/>
      <c r="G119" s="35">
        <f>SUM(G113:G118)</f>
        <v>346.84380000000004</v>
      </c>
    </row>
    <row r="120" spans="1:7" ht="15.75" x14ac:dyDescent="0.25">
      <c r="A120" s="53"/>
      <c r="B120" s="130" t="s">
        <v>165</v>
      </c>
      <c r="C120" s="130"/>
      <c r="D120" s="130"/>
      <c r="E120" s="130"/>
      <c r="F120" s="130"/>
      <c r="G120" s="130"/>
    </row>
    <row r="121" spans="1:7" ht="47.25" x14ac:dyDescent="0.25">
      <c r="A121" s="55">
        <v>77</v>
      </c>
      <c r="B121" s="56" t="s">
        <v>198</v>
      </c>
      <c r="C121" s="55" t="s">
        <v>4</v>
      </c>
      <c r="D121" s="55" t="s">
        <v>6</v>
      </c>
      <c r="E121" s="28">
        <v>5.0999999999999996</v>
      </c>
      <c r="F121" s="25">
        <v>22.59</v>
      </c>
      <c r="G121" s="25">
        <f>E121*F121</f>
        <v>115.20899999999999</v>
      </c>
    </row>
    <row r="122" spans="1:7" ht="47.25" x14ac:dyDescent="0.25">
      <c r="A122" s="55">
        <v>78</v>
      </c>
      <c r="B122" s="56" t="s">
        <v>199</v>
      </c>
      <c r="C122" s="55" t="s">
        <v>7</v>
      </c>
      <c r="D122" s="55" t="s">
        <v>6</v>
      </c>
      <c r="E122" s="28">
        <v>31</v>
      </c>
      <c r="F122" s="25">
        <v>27.22</v>
      </c>
      <c r="G122" s="25">
        <f t="shared" ref="G122:G123" si="5">E122*F122</f>
        <v>843.81999999999994</v>
      </c>
    </row>
    <row r="123" spans="1:7" ht="15" customHeight="1" x14ac:dyDescent="0.25">
      <c r="A123" s="131">
        <v>79</v>
      </c>
      <c r="B123" s="132" t="s">
        <v>10</v>
      </c>
      <c r="C123" s="131" t="s">
        <v>9</v>
      </c>
      <c r="D123" s="131" t="s">
        <v>6</v>
      </c>
      <c r="E123" s="146"/>
      <c r="F123" s="135">
        <v>17.38</v>
      </c>
      <c r="G123" s="135">
        <f t="shared" si="5"/>
        <v>0</v>
      </c>
    </row>
    <row r="124" spans="1:7" ht="15" customHeight="1" x14ac:dyDescent="0.25">
      <c r="A124" s="131"/>
      <c r="B124" s="132"/>
      <c r="C124" s="131"/>
      <c r="D124" s="131"/>
      <c r="E124" s="147"/>
      <c r="F124" s="136"/>
      <c r="G124" s="136"/>
    </row>
    <row r="125" spans="1:7" ht="31.5" x14ac:dyDescent="0.25">
      <c r="A125" s="55">
        <v>80</v>
      </c>
      <c r="B125" s="56" t="s">
        <v>12</v>
      </c>
      <c r="C125" s="55" t="s">
        <v>11</v>
      </c>
      <c r="D125" s="55" t="s">
        <v>6</v>
      </c>
      <c r="E125" s="28"/>
      <c r="F125" s="25">
        <v>20.85</v>
      </c>
      <c r="G125" s="25">
        <f t="shared" ref="G125:G161" si="6">E125*F125</f>
        <v>0</v>
      </c>
    </row>
    <row r="126" spans="1:7" ht="31.5" x14ac:dyDescent="0.25">
      <c r="A126" s="55">
        <v>81</v>
      </c>
      <c r="B126" s="56" t="s">
        <v>14</v>
      </c>
      <c r="C126" s="55" t="s">
        <v>13</v>
      </c>
      <c r="D126" s="55" t="s">
        <v>6</v>
      </c>
      <c r="E126" s="28"/>
      <c r="F126" s="25">
        <v>18.829999999999998</v>
      </c>
      <c r="G126" s="25">
        <f t="shared" si="6"/>
        <v>0</v>
      </c>
    </row>
    <row r="127" spans="1:7" ht="18.75" x14ac:dyDescent="0.25">
      <c r="A127" s="55">
        <v>82</v>
      </c>
      <c r="B127" s="56" t="s">
        <v>16</v>
      </c>
      <c r="C127" s="55" t="s">
        <v>15</v>
      </c>
      <c r="D127" s="55" t="s">
        <v>6</v>
      </c>
      <c r="E127" s="28"/>
      <c r="F127" s="25">
        <v>22.59</v>
      </c>
      <c r="G127" s="25">
        <f t="shared" si="6"/>
        <v>0</v>
      </c>
    </row>
    <row r="128" spans="1:7" ht="63" x14ac:dyDescent="0.25">
      <c r="A128" s="55">
        <v>83</v>
      </c>
      <c r="B128" s="56" t="s">
        <v>200</v>
      </c>
      <c r="C128" s="55" t="s">
        <v>17</v>
      </c>
      <c r="D128" s="55" t="s">
        <v>6</v>
      </c>
      <c r="E128" s="28">
        <v>28.8</v>
      </c>
      <c r="F128" s="25">
        <v>15.93</v>
      </c>
      <c r="G128" s="25">
        <f t="shared" si="6"/>
        <v>458.78399999999999</v>
      </c>
    </row>
    <row r="129" spans="1:7" ht="47.25" x14ac:dyDescent="0.25">
      <c r="A129" s="55">
        <v>84</v>
      </c>
      <c r="B129" s="56" t="s">
        <v>20</v>
      </c>
      <c r="C129" s="55" t="s">
        <v>19</v>
      </c>
      <c r="D129" s="55" t="s">
        <v>6</v>
      </c>
      <c r="E129" s="28"/>
      <c r="F129" s="25">
        <v>17.670000000000002</v>
      </c>
      <c r="G129" s="25">
        <f t="shared" si="6"/>
        <v>0</v>
      </c>
    </row>
    <row r="130" spans="1:7" ht="15.75" x14ac:dyDescent="0.25">
      <c r="A130" s="55">
        <v>85</v>
      </c>
      <c r="B130" s="56" t="s">
        <v>22</v>
      </c>
      <c r="C130" s="55" t="s">
        <v>21</v>
      </c>
      <c r="D130" s="55" t="s">
        <v>23</v>
      </c>
      <c r="E130" s="28">
        <v>9</v>
      </c>
      <c r="F130" s="25">
        <v>69.5</v>
      </c>
      <c r="G130" s="25">
        <f t="shared" si="6"/>
        <v>625.5</v>
      </c>
    </row>
    <row r="131" spans="1:7" x14ac:dyDescent="0.25">
      <c r="A131" s="42" t="s">
        <v>184</v>
      </c>
      <c r="B131" s="41" t="s">
        <v>196</v>
      </c>
      <c r="C131" s="42"/>
      <c r="D131" s="42" t="s">
        <v>121</v>
      </c>
      <c r="E131" s="45">
        <v>10.1</v>
      </c>
      <c r="F131" s="46">
        <v>0</v>
      </c>
      <c r="G131" s="46">
        <f t="shared" si="6"/>
        <v>0</v>
      </c>
    </row>
    <row r="132" spans="1:7" ht="15.75" x14ac:dyDescent="0.25">
      <c r="A132" s="55">
        <v>86</v>
      </c>
      <c r="B132" s="56" t="s">
        <v>25</v>
      </c>
      <c r="C132" s="55" t="s">
        <v>24</v>
      </c>
      <c r="D132" s="55" t="s">
        <v>23</v>
      </c>
      <c r="E132" s="28">
        <v>18</v>
      </c>
      <c r="F132" s="25">
        <v>46.3</v>
      </c>
      <c r="G132" s="25">
        <f t="shared" si="6"/>
        <v>833.4</v>
      </c>
    </row>
    <row r="133" spans="1:7" ht="15.75" x14ac:dyDescent="0.25">
      <c r="A133" s="55">
        <v>87</v>
      </c>
      <c r="B133" s="56" t="s">
        <v>27</v>
      </c>
      <c r="C133" s="55" t="s">
        <v>26</v>
      </c>
      <c r="D133" s="55" t="s">
        <v>23</v>
      </c>
      <c r="E133" s="28">
        <v>19</v>
      </c>
      <c r="F133" s="25">
        <v>23</v>
      </c>
      <c r="G133" s="25">
        <f t="shared" si="6"/>
        <v>437</v>
      </c>
    </row>
    <row r="134" spans="1:7" x14ac:dyDescent="0.25">
      <c r="A134" s="42" t="s">
        <v>185</v>
      </c>
      <c r="B134" s="41" t="s">
        <v>154</v>
      </c>
      <c r="C134" s="42"/>
      <c r="D134" s="42" t="s">
        <v>121</v>
      </c>
      <c r="E134" s="45">
        <v>35.4</v>
      </c>
      <c r="F134" s="46">
        <v>0</v>
      </c>
      <c r="G134" s="46">
        <f t="shared" si="6"/>
        <v>0</v>
      </c>
    </row>
    <row r="135" spans="1:7" ht="15.75" x14ac:dyDescent="0.25">
      <c r="A135" s="55">
        <v>88</v>
      </c>
      <c r="B135" s="56" t="s">
        <v>29</v>
      </c>
      <c r="C135" s="55" t="s">
        <v>28</v>
      </c>
      <c r="D135" s="55" t="s">
        <v>23</v>
      </c>
      <c r="E135" s="28"/>
      <c r="F135" s="25">
        <v>14.48</v>
      </c>
      <c r="G135" s="25">
        <f t="shared" si="6"/>
        <v>0</v>
      </c>
    </row>
    <row r="136" spans="1:7" ht="47.25" x14ac:dyDescent="0.25">
      <c r="A136" s="55">
        <v>89</v>
      </c>
      <c r="B136" s="56" t="s">
        <v>155</v>
      </c>
      <c r="C136" s="55" t="s">
        <v>30</v>
      </c>
      <c r="D136" s="55" t="s">
        <v>32</v>
      </c>
      <c r="E136" s="25">
        <v>17</v>
      </c>
      <c r="F136" s="25">
        <v>20.25</v>
      </c>
      <c r="G136" s="25">
        <f t="shared" si="6"/>
        <v>344.25</v>
      </c>
    </row>
    <row r="137" spans="1:7" ht="31.5" x14ac:dyDescent="0.25">
      <c r="A137" s="55">
        <v>90</v>
      </c>
      <c r="B137" s="56" t="s">
        <v>34</v>
      </c>
      <c r="C137" s="55" t="s">
        <v>33</v>
      </c>
      <c r="D137" s="55" t="s">
        <v>35</v>
      </c>
      <c r="E137" s="25"/>
      <c r="F137" s="25">
        <v>1320.66</v>
      </c>
      <c r="G137" s="25">
        <f t="shared" si="6"/>
        <v>0</v>
      </c>
    </row>
    <row r="138" spans="1:7" ht="15.75" x14ac:dyDescent="0.25">
      <c r="A138" s="55">
        <v>91</v>
      </c>
      <c r="B138" s="56" t="s">
        <v>37</v>
      </c>
      <c r="C138" s="55" t="s">
        <v>36</v>
      </c>
      <c r="D138" s="55" t="s">
        <v>38</v>
      </c>
      <c r="E138" s="25"/>
      <c r="F138" s="25">
        <v>724</v>
      </c>
      <c r="G138" s="25">
        <f t="shared" si="6"/>
        <v>0</v>
      </c>
    </row>
    <row r="139" spans="1:7" ht="31.5" x14ac:dyDescent="0.25">
      <c r="A139" s="55">
        <v>92</v>
      </c>
      <c r="B139" s="56" t="s">
        <v>40</v>
      </c>
      <c r="C139" s="55" t="s">
        <v>39</v>
      </c>
      <c r="D139" s="55" t="s">
        <v>38</v>
      </c>
      <c r="E139" s="25"/>
      <c r="F139" s="25">
        <v>724</v>
      </c>
      <c r="G139" s="25">
        <f t="shared" si="6"/>
        <v>0</v>
      </c>
    </row>
    <row r="140" spans="1:7" ht="47.25" x14ac:dyDescent="0.25">
      <c r="A140" s="55">
        <v>93</v>
      </c>
      <c r="B140" s="56" t="s">
        <v>158</v>
      </c>
      <c r="C140" s="55" t="s">
        <v>41</v>
      </c>
      <c r="D140" s="55" t="s">
        <v>38</v>
      </c>
      <c r="E140" s="28">
        <v>48</v>
      </c>
      <c r="F140" s="25">
        <v>2.9</v>
      </c>
      <c r="G140" s="25">
        <f t="shared" si="6"/>
        <v>139.19999999999999</v>
      </c>
    </row>
    <row r="141" spans="1:7" ht="47.25" x14ac:dyDescent="0.25">
      <c r="A141" s="55">
        <v>94</v>
      </c>
      <c r="B141" s="56" t="s">
        <v>179</v>
      </c>
      <c r="C141" s="55" t="s">
        <v>43</v>
      </c>
      <c r="D141" s="55" t="s">
        <v>38</v>
      </c>
      <c r="E141" s="28">
        <v>1568.17</v>
      </c>
      <c r="F141" s="25">
        <v>0.38</v>
      </c>
      <c r="G141" s="25">
        <f t="shared" si="6"/>
        <v>595.90460000000007</v>
      </c>
    </row>
    <row r="142" spans="1:7" ht="47.25" x14ac:dyDescent="0.25">
      <c r="A142" s="55">
        <v>95</v>
      </c>
      <c r="B142" s="56" t="s">
        <v>46</v>
      </c>
      <c r="C142" s="55" t="s">
        <v>45</v>
      </c>
      <c r="D142" s="55" t="s">
        <v>47</v>
      </c>
      <c r="E142" s="28"/>
      <c r="F142" s="25">
        <v>30.7</v>
      </c>
      <c r="G142" s="25">
        <f t="shared" si="6"/>
        <v>0</v>
      </c>
    </row>
    <row r="143" spans="1:7" ht="47.25" x14ac:dyDescent="0.25">
      <c r="A143" s="55">
        <v>96</v>
      </c>
      <c r="B143" s="56" t="s">
        <v>49</v>
      </c>
      <c r="C143" s="55" t="s">
        <v>48</v>
      </c>
      <c r="D143" s="55" t="s">
        <v>47</v>
      </c>
      <c r="E143" s="28"/>
      <c r="F143" s="25">
        <v>27.8</v>
      </c>
      <c r="G143" s="25">
        <f t="shared" si="6"/>
        <v>0</v>
      </c>
    </row>
    <row r="144" spans="1:7" ht="15.75" x14ac:dyDescent="0.25">
      <c r="A144" s="55">
        <v>97</v>
      </c>
      <c r="B144" s="56" t="s">
        <v>51</v>
      </c>
      <c r="C144" s="55" t="s">
        <v>50</v>
      </c>
      <c r="D144" s="55" t="s">
        <v>23</v>
      </c>
      <c r="E144" s="25">
        <v>72</v>
      </c>
      <c r="F144" s="25">
        <v>0.26</v>
      </c>
      <c r="G144" s="25">
        <f t="shared" si="6"/>
        <v>18.72</v>
      </c>
    </row>
    <row r="145" spans="1:7" ht="15.75" x14ac:dyDescent="0.25">
      <c r="A145" s="55">
        <v>98</v>
      </c>
      <c r="B145" s="56" t="s">
        <v>53</v>
      </c>
      <c r="C145" s="55" t="s">
        <v>52</v>
      </c>
      <c r="D145" s="55" t="s">
        <v>23</v>
      </c>
      <c r="E145" s="28"/>
      <c r="F145" s="25">
        <v>4.34</v>
      </c>
      <c r="G145" s="25">
        <f t="shared" si="6"/>
        <v>0</v>
      </c>
    </row>
    <row r="146" spans="1:7" ht="15.75" x14ac:dyDescent="0.25">
      <c r="A146" s="55">
        <v>99</v>
      </c>
      <c r="B146" s="56" t="s">
        <v>55</v>
      </c>
      <c r="C146" s="55" t="s">
        <v>54</v>
      </c>
      <c r="D146" s="55" t="s">
        <v>23</v>
      </c>
      <c r="E146" s="28">
        <v>56</v>
      </c>
      <c r="F146" s="25">
        <v>0.06</v>
      </c>
      <c r="G146" s="25">
        <f t="shared" si="6"/>
        <v>3.36</v>
      </c>
    </row>
    <row r="147" spans="1:7" ht="15.75" x14ac:dyDescent="0.25">
      <c r="A147" s="55">
        <v>100</v>
      </c>
      <c r="B147" s="56" t="s">
        <v>57</v>
      </c>
      <c r="C147" s="55" t="s">
        <v>56</v>
      </c>
      <c r="D147" s="55" t="s">
        <v>23</v>
      </c>
      <c r="E147" s="28"/>
      <c r="F147" s="25">
        <v>27.51</v>
      </c>
      <c r="G147" s="25">
        <f t="shared" si="6"/>
        <v>0</v>
      </c>
    </row>
    <row r="148" spans="1:7" ht="31.5" x14ac:dyDescent="0.25">
      <c r="A148" s="55">
        <v>101</v>
      </c>
      <c r="B148" s="56" t="s">
        <v>59</v>
      </c>
      <c r="C148" s="55" t="s">
        <v>58</v>
      </c>
      <c r="D148" s="55" t="s">
        <v>38</v>
      </c>
      <c r="E148" s="28">
        <v>2</v>
      </c>
      <c r="F148" s="25">
        <v>218.95</v>
      </c>
      <c r="G148" s="25">
        <f t="shared" si="6"/>
        <v>437.9</v>
      </c>
    </row>
    <row r="149" spans="1:7" ht="31.5" x14ac:dyDescent="0.25">
      <c r="A149" s="55">
        <v>102</v>
      </c>
      <c r="B149" s="56" t="s">
        <v>61</v>
      </c>
      <c r="C149" s="55" t="s">
        <v>60</v>
      </c>
      <c r="D149" s="55" t="s">
        <v>38</v>
      </c>
      <c r="E149" s="28">
        <v>16</v>
      </c>
      <c r="F149" s="25">
        <v>218.95</v>
      </c>
      <c r="G149" s="25">
        <f t="shared" si="6"/>
        <v>3503.2</v>
      </c>
    </row>
    <row r="150" spans="1:7" ht="31.5" x14ac:dyDescent="0.25">
      <c r="A150" s="55">
        <v>103</v>
      </c>
      <c r="B150" s="56" t="s">
        <v>63</v>
      </c>
      <c r="C150" s="55" t="s">
        <v>62</v>
      </c>
      <c r="D150" s="55" t="s">
        <v>38</v>
      </c>
      <c r="E150" s="28">
        <f>E149+E148</f>
        <v>18</v>
      </c>
      <c r="F150" s="25">
        <v>9</v>
      </c>
      <c r="G150" s="25">
        <f t="shared" si="6"/>
        <v>162</v>
      </c>
    </row>
    <row r="151" spans="1:7" ht="15.75" x14ac:dyDescent="0.25">
      <c r="A151" s="55">
        <v>104</v>
      </c>
      <c r="B151" s="56" t="s">
        <v>65</v>
      </c>
      <c r="C151" s="55" t="s">
        <v>64</v>
      </c>
      <c r="D151" s="55" t="s">
        <v>38</v>
      </c>
      <c r="E151" s="61">
        <v>0.23200000000000001</v>
      </c>
      <c r="F151" s="25">
        <v>10.43</v>
      </c>
      <c r="G151" s="25">
        <f t="shared" si="6"/>
        <v>2.4197600000000001</v>
      </c>
    </row>
    <row r="152" spans="1:7" ht="15.75" x14ac:dyDescent="0.25">
      <c r="A152" s="55">
        <v>105</v>
      </c>
      <c r="B152" s="56" t="s">
        <v>68</v>
      </c>
      <c r="C152" s="55" t="s">
        <v>67</v>
      </c>
      <c r="D152" s="55" t="s">
        <v>38</v>
      </c>
      <c r="E152" s="25"/>
      <c r="F152" s="25">
        <v>19.670000000000002</v>
      </c>
      <c r="G152" s="25">
        <f t="shared" si="6"/>
        <v>0</v>
      </c>
    </row>
    <row r="153" spans="1:7" ht="16.5" customHeight="1" x14ac:dyDescent="0.25">
      <c r="A153" s="55">
        <v>106</v>
      </c>
      <c r="B153" s="56" t="s">
        <v>70</v>
      </c>
      <c r="C153" s="55" t="s">
        <v>69</v>
      </c>
      <c r="D153" s="55" t="s">
        <v>38</v>
      </c>
      <c r="E153" s="61">
        <v>4.7399999999999998E-2</v>
      </c>
      <c r="F153" s="25">
        <v>3.27</v>
      </c>
      <c r="G153" s="25">
        <f t="shared" si="6"/>
        <v>0.154998</v>
      </c>
    </row>
    <row r="154" spans="1:7" ht="18.75" customHeight="1" x14ac:dyDescent="0.25">
      <c r="A154" s="55">
        <v>107</v>
      </c>
      <c r="B154" s="56" t="s">
        <v>72</v>
      </c>
      <c r="C154" s="55" t="s">
        <v>71</v>
      </c>
      <c r="D154" s="55" t="s">
        <v>38</v>
      </c>
      <c r="E154" s="25"/>
      <c r="F154" s="25">
        <v>6.81</v>
      </c>
      <c r="G154" s="25">
        <f t="shared" si="6"/>
        <v>0</v>
      </c>
    </row>
    <row r="155" spans="1:7" ht="15.75" x14ac:dyDescent="0.25">
      <c r="A155" s="55">
        <v>108</v>
      </c>
      <c r="B155" s="56" t="s">
        <v>74</v>
      </c>
      <c r="C155" s="55" t="s">
        <v>73</v>
      </c>
      <c r="D155" s="55" t="s">
        <v>75</v>
      </c>
      <c r="E155" s="28"/>
      <c r="F155" s="25">
        <v>33.31</v>
      </c>
      <c r="G155" s="25">
        <f t="shared" si="6"/>
        <v>0</v>
      </c>
    </row>
    <row r="156" spans="1:7" ht="15.75" x14ac:dyDescent="0.25">
      <c r="A156" s="55">
        <v>109</v>
      </c>
      <c r="B156" s="56" t="s">
        <v>77</v>
      </c>
      <c r="C156" s="55" t="s">
        <v>76</v>
      </c>
      <c r="D156" s="55" t="s">
        <v>75</v>
      </c>
      <c r="E156" s="28"/>
      <c r="F156" s="25">
        <v>63.14</v>
      </c>
      <c r="G156" s="25">
        <f t="shared" si="6"/>
        <v>0</v>
      </c>
    </row>
    <row r="157" spans="1:7" ht="15.75" x14ac:dyDescent="0.25">
      <c r="A157" s="55">
        <v>110</v>
      </c>
      <c r="B157" s="56" t="s">
        <v>79</v>
      </c>
      <c r="C157" s="55" t="s">
        <v>78</v>
      </c>
      <c r="D157" s="55" t="s">
        <v>23</v>
      </c>
      <c r="E157" s="28"/>
      <c r="F157" s="25">
        <v>10.14</v>
      </c>
      <c r="G157" s="25">
        <f t="shared" si="6"/>
        <v>0</v>
      </c>
    </row>
    <row r="158" spans="1:7" ht="31.5" x14ac:dyDescent="0.25">
      <c r="A158" s="55">
        <v>111</v>
      </c>
      <c r="B158" s="56" t="s">
        <v>81</v>
      </c>
      <c r="C158" s="55" t="s">
        <v>80</v>
      </c>
      <c r="D158" s="55" t="s">
        <v>23</v>
      </c>
      <c r="E158" s="25"/>
      <c r="F158" s="25">
        <v>72.41</v>
      </c>
      <c r="G158" s="25">
        <f t="shared" si="6"/>
        <v>0</v>
      </c>
    </row>
    <row r="159" spans="1:7" ht="31.5" x14ac:dyDescent="0.25">
      <c r="A159" s="55">
        <v>112</v>
      </c>
      <c r="B159" s="56" t="s">
        <v>85</v>
      </c>
      <c r="C159" s="55" t="s">
        <v>84</v>
      </c>
      <c r="D159" s="55" t="s">
        <v>47</v>
      </c>
      <c r="E159" s="25">
        <v>4</v>
      </c>
      <c r="F159" s="25">
        <v>72.41</v>
      </c>
      <c r="G159" s="25">
        <f t="shared" si="6"/>
        <v>289.64</v>
      </c>
    </row>
    <row r="160" spans="1:7" ht="15.75" x14ac:dyDescent="0.25">
      <c r="A160" s="55">
        <v>113</v>
      </c>
      <c r="B160" s="56" t="s">
        <v>87</v>
      </c>
      <c r="C160" s="55" t="s">
        <v>86</v>
      </c>
      <c r="D160" s="55" t="s">
        <v>23</v>
      </c>
      <c r="E160" s="48"/>
      <c r="F160" s="25">
        <v>10.14</v>
      </c>
      <c r="G160" s="25">
        <f t="shared" si="6"/>
        <v>0</v>
      </c>
    </row>
    <row r="161" spans="1:9" ht="31.5" x14ac:dyDescent="0.25">
      <c r="A161" s="55">
        <v>114</v>
      </c>
      <c r="B161" s="56" t="s">
        <v>89</v>
      </c>
      <c r="C161" s="55" t="s">
        <v>88</v>
      </c>
      <c r="D161" s="55" t="s">
        <v>23</v>
      </c>
      <c r="E161" s="25"/>
      <c r="F161" s="25">
        <v>11.58</v>
      </c>
      <c r="G161" s="25">
        <f t="shared" si="6"/>
        <v>0</v>
      </c>
    </row>
    <row r="162" spans="1:9" ht="15.75" x14ac:dyDescent="0.25">
      <c r="A162" s="3"/>
      <c r="B162" s="10" t="s">
        <v>97</v>
      </c>
      <c r="C162" s="10"/>
      <c r="D162" s="32"/>
      <c r="E162" s="32"/>
      <c r="F162" s="32"/>
      <c r="G162" s="35">
        <f>SUM(G121:G161)</f>
        <v>8810.4623579999989</v>
      </c>
      <c r="I162" s="47"/>
    </row>
    <row r="163" spans="1:9" ht="15.75" x14ac:dyDescent="0.25">
      <c r="A163" s="3"/>
      <c r="B163" s="11" t="s">
        <v>98</v>
      </c>
      <c r="C163" s="11"/>
      <c r="D163" s="32"/>
      <c r="E163" s="32"/>
      <c r="F163" s="32"/>
      <c r="G163" s="32"/>
    </row>
    <row r="164" spans="1:9" ht="15.75" x14ac:dyDescent="0.25">
      <c r="A164" s="3"/>
      <c r="B164" s="11" t="s">
        <v>149</v>
      </c>
      <c r="C164" s="11"/>
      <c r="D164" s="32" t="s">
        <v>121</v>
      </c>
      <c r="E164" s="32">
        <v>12.1</v>
      </c>
      <c r="F164" s="32">
        <v>21.05</v>
      </c>
      <c r="G164" s="33">
        <f>E164*F164</f>
        <v>254.70500000000001</v>
      </c>
    </row>
    <row r="165" spans="1:9" ht="15.75" x14ac:dyDescent="0.25">
      <c r="A165" s="3"/>
      <c r="B165" s="11" t="s">
        <v>120</v>
      </c>
      <c r="C165" s="11"/>
      <c r="D165" s="32" t="s">
        <v>121</v>
      </c>
      <c r="E165" s="32">
        <v>27.7</v>
      </c>
      <c r="F165" s="33">
        <v>17.329999999999998</v>
      </c>
      <c r="G165" s="33">
        <f>E165*F165</f>
        <v>480.04099999999994</v>
      </c>
    </row>
    <row r="166" spans="1:9" ht="15.75" x14ac:dyDescent="0.25">
      <c r="A166" s="3"/>
      <c r="B166" s="51" t="s">
        <v>124</v>
      </c>
      <c r="C166" s="34"/>
      <c r="D166" s="32" t="s">
        <v>121</v>
      </c>
      <c r="E166" s="33">
        <v>21.8</v>
      </c>
      <c r="F166" s="33">
        <v>14.86</v>
      </c>
      <c r="G166" s="33">
        <f>E166*F166</f>
        <v>323.94799999999998</v>
      </c>
    </row>
    <row r="167" spans="1:9" ht="15.75" x14ac:dyDescent="0.25">
      <c r="A167" s="3"/>
      <c r="B167" s="51" t="s">
        <v>122</v>
      </c>
      <c r="C167" s="34"/>
      <c r="D167" s="32" t="s">
        <v>121</v>
      </c>
      <c r="E167" s="33"/>
      <c r="F167" s="33"/>
      <c r="G167" s="33">
        <f t="shared" ref="G167:G169" si="7">E167*F167</f>
        <v>0</v>
      </c>
    </row>
    <row r="168" spans="1:9" ht="15.75" x14ac:dyDescent="0.25">
      <c r="A168" s="3"/>
      <c r="B168" s="51" t="s">
        <v>123</v>
      </c>
      <c r="C168" s="34"/>
      <c r="D168" s="32" t="s">
        <v>121</v>
      </c>
      <c r="E168" s="33"/>
      <c r="F168" s="33"/>
      <c r="G168" s="33">
        <f t="shared" si="7"/>
        <v>0</v>
      </c>
    </row>
    <row r="169" spans="1:9" ht="15.75" x14ac:dyDescent="0.25">
      <c r="A169" s="3"/>
      <c r="B169" s="51" t="s">
        <v>150</v>
      </c>
      <c r="C169" s="34"/>
      <c r="D169" s="32" t="s">
        <v>121</v>
      </c>
      <c r="E169" s="33"/>
      <c r="F169" s="33"/>
      <c r="G169" s="33">
        <f t="shared" si="7"/>
        <v>0</v>
      </c>
    </row>
    <row r="170" spans="1:9" x14ac:dyDescent="0.25">
      <c r="A170" s="3"/>
      <c r="B170" s="36" t="s">
        <v>99</v>
      </c>
      <c r="C170" s="36"/>
      <c r="D170" s="32"/>
      <c r="E170" s="32"/>
      <c r="F170" s="32"/>
      <c r="G170" s="35">
        <f>SUM(G164:G169)</f>
        <v>1058.694</v>
      </c>
      <c r="H170" s="39"/>
    </row>
    <row r="171" spans="1:9" ht="15.75" x14ac:dyDescent="0.25">
      <c r="A171" s="53"/>
      <c r="B171" s="130" t="s">
        <v>166</v>
      </c>
      <c r="C171" s="130"/>
      <c r="D171" s="130"/>
      <c r="E171" s="130"/>
      <c r="F171" s="130"/>
      <c r="G171" s="130"/>
    </row>
    <row r="172" spans="1:9" ht="31.5" x14ac:dyDescent="0.25">
      <c r="A172" s="55">
        <v>115</v>
      </c>
      <c r="B172" s="56" t="s">
        <v>201</v>
      </c>
      <c r="C172" s="55" t="s">
        <v>4</v>
      </c>
      <c r="D172" s="55" t="s">
        <v>6</v>
      </c>
      <c r="E172" s="25">
        <v>0.9</v>
      </c>
      <c r="F172" s="25">
        <v>22.59</v>
      </c>
      <c r="G172" s="25">
        <f>E172*F172</f>
        <v>20.331</v>
      </c>
    </row>
    <row r="173" spans="1:9" ht="18.75" x14ac:dyDescent="0.25">
      <c r="A173" s="55">
        <v>116</v>
      </c>
      <c r="B173" s="56" t="s">
        <v>8</v>
      </c>
      <c r="C173" s="55" t="s">
        <v>7</v>
      </c>
      <c r="D173" s="55" t="s">
        <v>6</v>
      </c>
      <c r="E173" s="25"/>
      <c r="F173" s="25">
        <v>27.22</v>
      </c>
      <c r="G173" s="25">
        <f t="shared" ref="G173:G174" si="8">E173*F173</f>
        <v>0</v>
      </c>
    </row>
    <row r="174" spans="1:9" ht="15" customHeight="1" x14ac:dyDescent="0.25">
      <c r="A174" s="131">
        <v>117</v>
      </c>
      <c r="B174" s="132" t="s">
        <v>10</v>
      </c>
      <c r="C174" s="131" t="s">
        <v>9</v>
      </c>
      <c r="D174" s="131" t="s">
        <v>6</v>
      </c>
      <c r="E174" s="135"/>
      <c r="F174" s="135">
        <v>17.38</v>
      </c>
      <c r="G174" s="135">
        <f t="shared" si="8"/>
        <v>0</v>
      </c>
    </row>
    <row r="175" spans="1:9" ht="21" customHeight="1" x14ac:dyDescent="0.25">
      <c r="A175" s="131"/>
      <c r="B175" s="132"/>
      <c r="C175" s="131"/>
      <c r="D175" s="131"/>
      <c r="E175" s="136"/>
      <c r="F175" s="136"/>
      <c r="G175" s="136"/>
    </row>
    <row r="176" spans="1:9" ht="31.5" x14ac:dyDescent="0.25">
      <c r="A176" s="55">
        <v>118</v>
      </c>
      <c r="B176" s="56" t="s">
        <v>12</v>
      </c>
      <c r="C176" s="55" t="s">
        <v>11</v>
      </c>
      <c r="D176" s="55" t="s">
        <v>6</v>
      </c>
      <c r="E176" s="25"/>
      <c r="F176" s="25">
        <v>20.85</v>
      </c>
      <c r="G176" s="25">
        <f t="shared" ref="G176:G211" si="9">E176*F176</f>
        <v>0</v>
      </c>
    </row>
    <row r="177" spans="1:11" ht="31.5" x14ac:dyDescent="0.25">
      <c r="A177" s="55">
        <v>119</v>
      </c>
      <c r="B177" s="56" t="s">
        <v>14</v>
      </c>
      <c r="C177" s="55" t="s">
        <v>13</v>
      </c>
      <c r="D177" s="55" t="s">
        <v>6</v>
      </c>
      <c r="E177" s="25"/>
      <c r="F177" s="25">
        <v>18.829999999999998</v>
      </c>
      <c r="G177" s="25">
        <f t="shared" si="9"/>
        <v>0</v>
      </c>
    </row>
    <row r="178" spans="1:11" ht="18.75" x14ac:dyDescent="0.25">
      <c r="A178" s="55">
        <v>120</v>
      </c>
      <c r="B178" s="56" t="s">
        <v>16</v>
      </c>
      <c r="C178" s="55" t="s">
        <v>15</v>
      </c>
      <c r="D178" s="55" t="s">
        <v>6</v>
      </c>
      <c r="E178" s="25"/>
      <c r="F178" s="25">
        <v>22.59</v>
      </c>
      <c r="G178" s="25">
        <f t="shared" si="9"/>
        <v>0</v>
      </c>
    </row>
    <row r="179" spans="1:11" ht="47.25" x14ac:dyDescent="0.25">
      <c r="A179" s="55">
        <v>121</v>
      </c>
      <c r="B179" s="56" t="s">
        <v>202</v>
      </c>
      <c r="C179" s="55" t="s">
        <v>17</v>
      </c>
      <c r="D179" s="55" t="s">
        <v>6</v>
      </c>
      <c r="E179" s="25">
        <v>26</v>
      </c>
      <c r="F179" s="25">
        <v>15.93</v>
      </c>
      <c r="G179" s="25">
        <f t="shared" si="9"/>
        <v>414.18</v>
      </c>
      <c r="I179" s="52"/>
      <c r="K179" s="47"/>
    </row>
    <row r="180" spans="1:11" ht="47.25" x14ac:dyDescent="0.25">
      <c r="A180" s="55">
        <v>122</v>
      </c>
      <c r="B180" s="56" t="s">
        <v>20</v>
      </c>
      <c r="C180" s="55" t="s">
        <v>19</v>
      </c>
      <c r="D180" s="55" t="s">
        <v>6</v>
      </c>
      <c r="E180" s="25"/>
      <c r="F180" s="25">
        <v>17.670000000000002</v>
      </c>
      <c r="G180" s="25">
        <f t="shared" si="9"/>
        <v>0</v>
      </c>
      <c r="I180" s="47"/>
    </row>
    <row r="181" spans="1:11" ht="15.75" x14ac:dyDescent="0.25">
      <c r="A181" s="55">
        <v>123</v>
      </c>
      <c r="B181" s="56" t="s">
        <v>153</v>
      </c>
      <c r="C181" s="55" t="s">
        <v>21</v>
      </c>
      <c r="D181" s="55" t="s">
        <v>23</v>
      </c>
      <c r="E181" s="25">
        <v>5</v>
      </c>
      <c r="F181" s="25">
        <v>69.5</v>
      </c>
      <c r="G181" s="25">
        <f t="shared" si="9"/>
        <v>347.5</v>
      </c>
    </row>
    <row r="182" spans="1:11" ht="25.5" x14ac:dyDescent="0.25">
      <c r="A182" s="42" t="s">
        <v>186</v>
      </c>
      <c r="B182" s="41" t="s">
        <v>203</v>
      </c>
      <c r="C182" s="55"/>
      <c r="D182" s="55" t="s">
        <v>121</v>
      </c>
      <c r="E182" s="28">
        <v>0.5</v>
      </c>
      <c r="F182" s="25">
        <v>0</v>
      </c>
      <c r="G182" s="25">
        <f t="shared" si="9"/>
        <v>0</v>
      </c>
    </row>
    <row r="183" spans="1:11" ht="15.75" x14ac:dyDescent="0.25">
      <c r="A183" s="55">
        <v>124</v>
      </c>
      <c r="B183" s="56" t="s">
        <v>25</v>
      </c>
      <c r="C183" s="55" t="s">
        <v>24</v>
      </c>
      <c r="D183" s="55" t="s">
        <v>23</v>
      </c>
      <c r="E183" s="25">
        <v>9</v>
      </c>
      <c r="F183" s="25">
        <v>46.3</v>
      </c>
      <c r="G183" s="25">
        <f t="shared" si="9"/>
        <v>416.7</v>
      </c>
      <c r="J183" s="47"/>
    </row>
    <row r="184" spans="1:11" ht="15.75" x14ac:dyDescent="0.25">
      <c r="A184" s="55">
        <v>125</v>
      </c>
      <c r="B184" s="56" t="s">
        <v>27</v>
      </c>
      <c r="C184" s="55" t="s">
        <v>26</v>
      </c>
      <c r="D184" s="55" t="s">
        <v>23</v>
      </c>
      <c r="E184" s="25"/>
      <c r="F184" s="25">
        <v>23</v>
      </c>
      <c r="G184" s="25">
        <f t="shared" si="9"/>
        <v>0</v>
      </c>
    </row>
    <row r="185" spans="1:11" ht="15.75" x14ac:dyDescent="0.25">
      <c r="A185" s="55">
        <v>126</v>
      </c>
      <c r="B185" s="56" t="s">
        <v>29</v>
      </c>
      <c r="C185" s="55" t="s">
        <v>28</v>
      </c>
      <c r="D185" s="55" t="s">
        <v>23</v>
      </c>
      <c r="E185" s="25">
        <v>2</v>
      </c>
      <c r="F185" s="25">
        <v>14.48</v>
      </c>
      <c r="G185" s="25">
        <f t="shared" si="9"/>
        <v>28.96</v>
      </c>
    </row>
    <row r="186" spans="1:11" ht="63" x14ac:dyDescent="0.25">
      <c r="A186" s="55">
        <v>127</v>
      </c>
      <c r="B186" s="56" t="s">
        <v>204</v>
      </c>
      <c r="C186" s="55" t="s">
        <v>30</v>
      </c>
      <c r="D186" s="55" t="s">
        <v>32</v>
      </c>
      <c r="E186" s="25">
        <v>20</v>
      </c>
      <c r="F186" s="25">
        <v>20.25</v>
      </c>
      <c r="G186" s="25">
        <f t="shared" si="9"/>
        <v>405</v>
      </c>
      <c r="K186" s="47"/>
    </row>
    <row r="187" spans="1:11" ht="31.5" x14ac:dyDescent="0.25">
      <c r="A187" s="55">
        <v>128</v>
      </c>
      <c r="B187" s="56" t="s">
        <v>34</v>
      </c>
      <c r="C187" s="55" t="s">
        <v>33</v>
      </c>
      <c r="D187" s="55" t="s">
        <v>35</v>
      </c>
      <c r="E187" s="25"/>
      <c r="F187" s="25">
        <v>1320.66</v>
      </c>
      <c r="G187" s="25">
        <f t="shared" si="9"/>
        <v>0</v>
      </c>
    </row>
    <row r="188" spans="1:11" ht="15.75" x14ac:dyDescent="0.25">
      <c r="A188" s="55">
        <v>129</v>
      </c>
      <c r="B188" s="56" t="s">
        <v>37</v>
      </c>
      <c r="C188" s="55" t="s">
        <v>36</v>
      </c>
      <c r="D188" s="55" t="s">
        <v>38</v>
      </c>
      <c r="E188" s="25"/>
      <c r="F188" s="25">
        <v>724</v>
      </c>
      <c r="G188" s="25">
        <f t="shared" si="9"/>
        <v>0</v>
      </c>
    </row>
    <row r="189" spans="1:11" ht="31.5" x14ac:dyDescent="0.25">
      <c r="A189" s="55">
        <v>130</v>
      </c>
      <c r="B189" s="56" t="s">
        <v>40</v>
      </c>
      <c r="C189" s="55" t="s">
        <v>39</v>
      </c>
      <c r="D189" s="55" t="s">
        <v>38</v>
      </c>
      <c r="E189" s="25"/>
      <c r="F189" s="25">
        <v>724</v>
      </c>
      <c r="G189" s="25">
        <f t="shared" si="9"/>
        <v>0</v>
      </c>
    </row>
    <row r="190" spans="1:11" ht="31.5" x14ac:dyDescent="0.25">
      <c r="A190" s="55">
        <v>131</v>
      </c>
      <c r="B190" s="56" t="s">
        <v>42</v>
      </c>
      <c r="C190" s="55" t="s">
        <v>41</v>
      </c>
      <c r="D190" s="55" t="s">
        <v>38</v>
      </c>
      <c r="E190" s="25"/>
      <c r="F190" s="25">
        <v>2.9</v>
      </c>
      <c r="G190" s="25">
        <f t="shared" si="9"/>
        <v>0</v>
      </c>
    </row>
    <row r="191" spans="1:11" ht="47.25" x14ac:dyDescent="0.25">
      <c r="A191" s="55">
        <v>132</v>
      </c>
      <c r="B191" s="56" t="s">
        <v>159</v>
      </c>
      <c r="C191" s="55" t="s">
        <v>43</v>
      </c>
      <c r="D191" s="55" t="s">
        <v>38</v>
      </c>
      <c r="E191" s="25">
        <v>1257</v>
      </c>
      <c r="F191" s="25">
        <v>0.38</v>
      </c>
      <c r="G191" s="25">
        <f t="shared" si="9"/>
        <v>477.66</v>
      </c>
    </row>
    <row r="192" spans="1:11" ht="47.25" x14ac:dyDescent="0.25">
      <c r="A192" s="55">
        <v>133</v>
      </c>
      <c r="B192" s="56" t="s">
        <v>46</v>
      </c>
      <c r="C192" s="55" t="s">
        <v>45</v>
      </c>
      <c r="D192" s="55" t="s">
        <v>47</v>
      </c>
      <c r="E192" s="25">
        <v>18</v>
      </c>
      <c r="F192" s="25">
        <v>30.7</v>
      </c>
      <c r="G192" s="25">
        <f t="shared" si="9"/>
        <v>552.6</v>
      </c>
    </row>
    <row r="193" spans="1:7" ht="47.25" x14ac:dyDescent="0.25">
      <c r="A193" s="55">
        <v>134</v>
      </c>
      <c r="B193" s="56" t="s">
        <v>49</v>
      </c>
      <c r="C193" s="55" t="s">
        <v>48</v>
      </c>
      <c r="D193" s="55" t="s">
        <v>47</v>
      </c>
      <c r="E193" s="25"/>
      <c r="F193" s="25">
        <v>27.8</v>
      </c>
      <c r="G193" s="25">
        <f t="shared" si="9"/>
        <v>0</v>
      </c>
    </row>
    <row r="194" spans="1:7" ht="15.75" x14ac:dyDescent="0.25">
      <c r="A194" s="55">
        <v>135</v>
      </c>
      <c r="B194" s="56" t="s">
        <v>51</v>
      </c>
      <c r="C194" s="55" t="s">
        <v>50</v>
      </c>
      <c r="D194" s="55" t="s">
        <v>23</v>
      </c>
      <c r="E194" s="25">
        <v>65</v>
      </c>
      <c r="F194" s="25">
        <v>0.26</v>
      </c>
      <c r="G194" s="25">
        <f t="shared" si="9"/>
        <v>16.900000000000002</v>
      </c>
    </row>
    <row r="195" spans="1:7" ht="15.75" x14ac:dyDescent="0.25">
      <c r="A195" s="55">
        <v>136</v>
      </c>
      <c r="B195" s="56" t="s">
        <v>53</v>
      </c>
      <c r="C195" s="55" t="s">
        <v>52</v>
      </c>
      <c r="D195" s="55" t="s">
        <v>23</v>
      </c>
      <c r="E195" s="25">
        <v>1</v>
      </c>
      <c r="F195" s="25">
        <v>4.34</v>
      </c>
      <c r="G195" s="25">
        <f t="shared" si="9"/>
        <v>4.34</v>
      </c>
    </row>
    <row r="196" spans="1:7" ht="15.75" x14ac:dyDescent="0.25">
      <c r="A196" s="55">
        <v>137</v>
      </c>
      <c r="B196" s="56" t="s">
        <v>55</v>
      </c>
      <c r="C196" s="55" t="s">
        <v>54</v>
      </c>
      <c r="D196" s="55" t="s">
        <v>23</v>
      </c>
      <c r="E196" s="25">
        <v>96</v>
      </c>
      <c r="F196" s="25">
        <v>0.06</v>
      </c>
      <c r="G196" s="25">
        <f t="shared" si="9"/>
        <v>5.76</v>
      </c>
    </row>
    <row r="197" spans="1:7" ht="15.75" x14ac:dyDescent="0.25">
      <c r="A197" s="55">
        <v>138</v>
      </c>
      <c r="B197" s="56" t="s">
        <v>57</v>
      </c>
      <c r="C197" s="55" t="s">
        <v>56</v>
      </c>
      <c r="D197" s="55" t="s">
        <v>23</v>
      </c>
      <c r="E197" s="25">
        <v>1</v>
      </c>
      <c r="F197" s="25">
        <v>27.51</v>
      </c>
      <c r="G197" s="25">
        <f t="shared" si="9"/>
        <v>27.51</v>
      </c>
    </row>
    <row r="198" spans="1:7" ht="31.5" x14ac:dyDescent="0.25">
      <c r="A198" s="55">
        <v>139</v>
      </c>
      <c r="B198" s="56" t="s">
        <v>59</v>
      </c>
      <c r="C198" s="55" t="s">
        <v>58</v>
      </c>
      <c r="D198" s="55" t="s">
        <v>38</v>
      </c>
      <c r="E198" s="25"/>
      <c r="F198" s="25">
        <v>218.95</v>
      </c>
      <c r="G198" s="25">
        <f t="shared" si="9"/>
        <v>0</v>
      </c>
    </row>
    <row r="199" spans="1:7" ht="31.5" x14ac:dyDescent="0.25">
      <c r="A199" s="55">
        <v>140</v>
      </c>
      <c r="B199" s="56" t="s">
        <v>61</v>
      </c>
      <c r="C199" s="55" t="s">
        <v>60</v>
      </c>
      <c r="D199" s="55" t="s">
        <v>38</v>
      </c>
      <c r="E199" s="25">
        <v>4</v>
      </c>
      <c r="F199" s="25">
        <v>218.95</v>
      </c>
      <c r="G199" s="25">
        <f t="shared" si="9"/>
        <v>875.8</v>
      </c>
    </row>
    <row r="200" spans="1:7" ht="31.5" x14ac:dyDescent="0.25">
      <c r="A200" s="55">
        <v>141</v>
      </c>
      <c r="B200" s="56" t="s">
        <v>63</v>
      </c>
      <c r="C200" s="55" t="s">
        <v>62</v>
      </c>
      <c r="D200" s="55" t="s">
        <v>38</v>
      </c>
      <c r="E200" s="28">
        <v>4</v>
      </c>
      <c r="F200" s="25">
        <v>9</v>
      </c>
      <c r="G200" s="25">
        <f t="shared" si="9"/>
        <v>36</v>
      </c>
    </row>
    <row r="201" spans="1:7" ht="15.75" x14ac:dyDescent="0.25">
      <c r="A201" s="55">
        <v>142</v>
      </c>
      <c r="B201" s="56" t="s">
        <v>65</v>
      </c>
      <c r="C201" s="55" t="s">
        <v>64</v>
      </c>
      <c r="D201" s="55" t="s">
        <v>38</v>
      </c>
      <c r="E201" s="28">
        <v>0.11</v>
      </c>
      <c r="F201" s="25">
        <v>10.43</v>
      </c>
      <c r="G201" s="25">
        <f t="shared" si="9"/>
        <v>1.1473</v>
      </c>
    </row>
    <row r="202" spans="1:7" ht="15.75" x14ac:dyDescent="0.25">
      <c r="A202" s="55">
        <v>143</v>
      </c>
      <c r="B202" s="56" t="s">
        <v>68</v>
      </c>
      <c r="C202" s="55" t="s">
        <v>67</v>
      </c>
      <c r="D202" s="55" t="s">
        <v>38</v>
      </c>
      <c r="E202" s="28"/>
      <c r="F202" s="25">
        <v>19.670000000000002</v>
      </c>
      <c r="G202" s="25">
        <f t="shared" si="9"/>
        <v>0</v>
      </c>
    </row>
    <row r="203" spans="1:7" ht="16.5" customHeight="1" x14ac:dyDescent="0.25">
      <c r="A203" s="55">
        <v>144</v>
      </c>
      <c r="B203" s="56" t="s">
        <v>70</v>
      </c>
      <c r="C203" s="55" t="s">
        <v>69</v>
      </c>
      <c r="D203" s="55" t="s">
        <v>38</v>
      </c>
      <c r="E203" s="50">
        <v>0.25</v>
      </c>
      <c r="F203" s="25">
        <v>3.27</v>
      </c>
      <c r="G203" s="25">
        <f t="shared" si="9"/>
        <v>0.8175</v>
      </c>
    </row>
    <row r="204" spans="1:7" ht="17.25" customHeight="1" x14ac:dyDescent="0.25">
      <c r="A204" s="55">
        <v>145</v>
      </c>
      <c r="B204" s="56" t="s">
        <v>72</v>
      </c>
      <c r="C204" s="55" t="s">
        <v>71</v>
      </c>
      <c r="D204" s="55" t="s">
        <v>38</v>
      </c>
      <c r="E204" s="28"/>
      <c r="F204" s="25">
        <v>6.81</v>
      </c>
      <c r="G204" s="25">
        <f t="shared" si="9"/>
        <v>0</v>
      </c>
    </row>
    <row r="205" spans="1:7" ht="15.75" x14ac:dyDescent="0.25">
      <c r="A205" s="55">
        <v>146</v>
      </c>
      <c r="B205" s="56" t="s">
        <v>74</v>
      </c>
      <c r="C205" s="55" t="s">
        <v>73</v>
      </c>
      <c r="D205" s="55" t="s">
        <v>75</v>
      </c>
      <c r="E205" s="25"/>
      <c r="F205" s="25">
        <v>33.31</v>
      </c>
      <c r="G205" s="25">
        <f t="shared" si="9"/>
        <v>0</v>
      </c>
    </row>
    <row r="206" spans="1:7" ht="15.75" x14ac:dyDescent="0.25">
      <c r="A206" s="55">
        <v>147</v>
      </c>
      <c r="B206" s="56" t="s">
        <v>77</v>
      </c>
      <c r="C206" s="55" t="s">
        <v>76</v>
      </c>
      <c r="D206" s="55" t="s">
        <v>75</v>
      </c>
      <c r="E206" s="25"/>
      <c r="F206" s="25">
        <v>63.14</v>
      </c>
      <c r="G206" s="25">
        <f t="shared" si="9"/>
        <v>0</v>
      </c>
    </row>
    <row r="207" spans="1:7" ht="15.75" x14ac:dyDescent="0.25">
      <c r="A207" s="55">
        <v>148</v>
      </c>
      <c r="B207" s="56" t="s">
        <v>79</v>
      </c>
      <c r="C207" s="55" t="s">
        <v>78</v>
      </c>
      <c r="D207" s="55" t="s">
        <v>23</v>
      </c>
      <c r="E207" s="25"/>
      <c r="F207" s="25">
        <v>10.14</v>
      </c>
      <c r="G207" s="25">
        <f t="shared" si="9"/>
        <v>0</v>
      </c>
    </row>
    <row r="208" spans="1:7" ht="31.5" x14ac:dyDescent="0.25">
      <c r="A208" s="55">
        <v>149</v>
      </c>
      <c r="B208" s="56" t="s">
        <v>81</v>
      </c>
      <c r="C208" s="55" t="s">
        <v>80</v>
      </c>
      <c r="D208" s="55" t="s">
        <v>23</v>
      </c>
      <c r="E208" s="25"/>
      <c r="F208" s="25">
        <v>72.41</v>
      </c>
      <c r="G208" s="25">
        <f t="shared" si="9"/>
        <v>0</v>
      </c>
    </row>
    <row r="209" spans="1:12" ht="31.5" x14ac:dyDescent="0.25">
      <c r="A209" s="55">
        <v>150</v>
      </c>
      <c r="B209" s="56" t="s">
        <v>85</v>
      </c>
      <c r="C209" s="55" t="s">
        <v>84</v>
      </c>
      <c r="D209" s="55" t="s">
        <v>47</v>
      </c>
      <c r="E209" s="25"/>
      <c r="F209" s="25">
        <v>72.41</v>
      </c>
      <c r="G209" s="25">
        <f t="shared" si="9"/>
        <v>0</v>
      </c>
    </row>
    <row r="210" spans="1:12" ht="15.75" x14ac:dyDescent="0.25">
      <c r="A210" s="55">
        <v>151</v>
      </c>
      <c r="B210" s="56" t="s">
        <v>87</v>
      </c>
      <c r="C210" s="55" t="s">
        <v>86</v>
      </c>
      <c r="D210" s="55" t="s">
        <v>23</v>
      </c>
      <c r="E210" s="48">
        <v>20</v>
      </c>
      <c r="F210" s="25">
        <v>10.14</v>
      </c>
      <c r="G210" s="25">
        <f t="shared" si="9"/>
        <v>202.8</v>
      </c>
    </row>
    <row r="211" spans="1:12" ht="31.5" x14ac:dyDescent="0.25">
      <c r="A211" s="55">
        <v>152</v>
      </c>
      <c r="B211" s="56" t="s">
        <v>89</v>
      </c>
      <c r="C211" s="55" t="s">
        <v>88</v>
      </c>
      <c r="D211" s="55" t="s">
        <v>23</v>
      </c>
      <c r="E211" s="55">
        <v>2</v>
      </c>
      <c r="F211" s="25">
        <v>11.58</v>
      </c>
      <c r="G211" s="25">
        <f t="shared" si="9"/>
        <v>23.16</v>
      </c>
    </row>
    <row r="212" spans="1:12" ht="15.75" x14ac:dyDescent="0.25">
      <c r="A212" s="32"/>
      <c r="B212" s="10" t="s">
        <v>97</v>
      </c>
      <c r="C212" s="10"/>
      <c r="D212" s="32"/>
      <c r="E212" s="32"/>
      <c r="F212" s="32"/>
      <c r="G212" s="35">
        <f>SUM(G172:G211)</f>
        <v>3857.1658000000011</v>
      </c>
    </row>
    <row r="213" spans="1:12" ht="15.75" x14ac:dyDescent="0.25">
      <c r="A213" s="32"/>
      <c r="B213" s="11" t="s">
        <v>98</v>
      </c>
      <c r="C213" s="11"/>
      <c r="D213" s="32"/>
      <c r="E213" s="32"/>
      <c r="F213" s="32"/>
      <c r="G213" s="32"/>
    </row>
    <row r="214" spans="1:12" x14ac:dyDescent="0.25">
      <c r="A214" s="32"/>
      <c r="B214" s="34" t="s">
        <v>149</v>
      </c>
      <c r="C214" s="34"/>
      <c r="D214" s="32" t="s">
        <v>121</v>
      </c>
      <c r="E214" s="26">
        <v>1</v>
      </c>
      <c r="F214" s="32">
        <v>21.05</v>
      </c>
      <c r="G214" s="33">
        <f>E214*F214</f>
        <v>21.05</v>
      </c>
    </row>
    <row r="215" spans="1:12" x14ac:dyDescent="0.25">
      <c r="A215" s="32"/>
      <c r="B215" s="34" t="s">
        <v>120</v>
      </c>
      <c r="C215" s="34"/>
      <c r="D215" s="32" t="s">
        <v>121</v>
      </c>
      <c r="E215" s="3"/>
      <c r="F215" s="33">
        <v>17.329999999999998</v>
      </c>
      <c r="G215" s="33">
        <f t="shared" ref="G215:G220" si="10">E215*F215</f>
        <v>0</v>
      </c>
    </row>
    <row r="216" spans="1:12" x14ac:dyDescent="0.25">
      <c r="A216" s="32"/>
      <c r="B216" s="34" t="s">
        <v>124</v>
      </c>
      <c r="C216" s="34"/>
      <c r="D216" s="32" t="s">
        <v>121</v>
      </c>
      <c r="E216" s="3"/>
      <c r="F216" s="33">
        <v>14.86</v>
      </c>
      <c r="G216" s="33">
        <f t="shared" si="10"/>
        <v>0</v>
      </c>
    </row>
    <row r="217" spans="1:12" x14ac:dyDescent="0.25">
      <c r="A217" s="32"/>
      <c r="B217" s="34" t="s">
        <v>176</v>
      </c>
      <c r="C217" s="34"/>
      <c r="D217" s="32" t="s">
        <v>121</v>
      </c>
      <c r="E217" s="3"/>
      <c r="F217" s="33">
        <v>37.79</v>
      </c>
      <c r="G217" s="33">
        <f t="shared" si="10"/>
        <v>0</v>
      </c>
    </row>
    <row r="218" spans="1:12" x14ac:dyDescent="0.25">
      <c r="A218" s="32"/>
      <c r="B218" s="34" t="s">
        <v>178</v>
      </c>
      <c r="C218" s="34"/>
      <c r="D218" s="32" t="s">
        <v>121</v>
      </c>
      <c r="E218" s="3"/>
      <c r="F218" s="33">
        <v>31.28</v>
      </c>
      <c r="G218" s="33">
        <f t="shared" si="10"/>
        <v>0</v>
      </c>
    </row>
    <row r="219" spans="1:12" x14ac:dyDescent="0.25">
      <c r="A219" s="32"/>
      <c r="B219" s="34" t="s">
        <v>122</v>
      </c>
      <c r="C219" s="34"/>
      <c r="D219" s="32" t="s">
        <v>121</v>
      </c>
      <c r="E219" s="3"/>
      <c r="F219" s="33">
        <v>19.809999999999999</v>
      </c>
      <c r="G219" s="33">
        <f t="shared" si="10"/>
        <v>0</v>
      </c>
      <c r="L219" s="47"/>
    </row>
    <row r="220" spans="1:12" x14ac:dyDescent="0.25">
      <c r="A220" s="32"/>
      <c r="B220" s="34" t="s">
        <v>175</v>
      </c>
      <c r="C220" s="34"/>
      <c r="D220" s="32" t="s">
        <v>121</v>
      </c>
      <c r="E220" s="33"/>
      <c r="F220" s="33">
        <v>19.809999999999999</v>
      </c>
      <c r="G220" s="33">
        <f t="shared" si="10"/>
        <v>0</v>
      </c>
    </row>
    <row r="221" spans="1:12" x14ac:dyDescent="0.25">
      <c r="A221" s="32"/>
      <c r="B221" s="36" t="s">
        <v>99</v>
      </c>
      <c r="C221" s="36"/>
      <c r="D221" s="32"/>
      <c r="E221" s="32"/>
      <c r="F221" s="32"/>
      <c r="G221" s="35">
        <f>SUM(G214:G220)</f>
        <v>21.05</v>
      </c>
      <c r="J221" s="47"/>
    </row>
    <row r="222" spans="1:12" x14ac:dyDescent="0.25">
      <c r="A222" s="24"/>
      <c r="B222" s="24"/>
      <c r="C222" s="24"/>
      <c r="D222" s="24"/>
      <c r="E222" s="24"/>
      <c r="F222" s="24"/>
      <c r="G222" s="24"/>
    </row>
    <row r="223" spans="1:12" x14ac:dyDescent="0.25">
      <c r="A223" s="24"/>
      <c r="B223" s="24" t="s">
        <v>116</v>
      </c>
      <c r="C223" s="24"/>
      <c r="D223" s="24"/>
      <c r="E223" s="24"/>
      <c r="F223" s="24"/>
      <c r="G223" s="27">
        <f>ROUND(G59+G111+G162+G212,2)</f>
        <v>34372.79</v>
      </c>
    </row>
    <row r="224" spans="1:12" x14ac:dyDescent="0.25">
      <c r="A224" s="24"/>
      <c r="B224" s="24" t="s">
        <v>117</v>
      </c>
      <c r="C224" s="24"/>
      <c r="D224" s="24"/>
      <c r="E224" s="24"/>
      <c r="F224" s="24"/>
      <c r="G224" s="27">
        <f>ROUND(G68+G119+G170+G221,2)</f>
        <v>2304.71</v>
      </c>
    </row>
    <row r="225" spans="1:7" x14ac:dyDescent="0.25">
      <c r="A225" s="24"/>
      <c r="B225" s="24"/>
      <c r="C225" s="24"/>
      <c r="D225" s="24"/>
      <c r="E225" s="24"/>
      <c r="F225" s="24"/>
      <c r="G225" s="24"/>
    </row>
    <row r="226" spans="1:7" x14ac:dyDescent="0.25">
      <c r="A226" s="24"/>
      <c r="B226" s="24" t="s">
        <v>170</v>
      </c>
      <c r="C226" s="24"/>
      <c r="D226" s="24"/>
      <c r="E226" s="24"/>
      <c r="F226" s="24"/>
      <c r="G226" s="27">
        <f>G223</f>
        <v>34372.79</v>
      </c>
    </row>
    <row r="227" spans="1:7" x14ac:dyDescent="0.25">
      <c r="A227" s="24"/>
      <c r="B227" s="24" t="s">
        <v>171</v>
      </c>
      <c r="C227" s="24"/>
      <c r="D227" s="24"/>
      <c r="E227" s="24"/>
      <c r="F227" s="24"/>
      <c r="G227" s="27">
        <f>G226*0.21</f>
        <v>7218.2858999999999</v>
      </c>
    </row>
    <row r="228" spans="1:7" x14ac:dyDescent="0.25">
      <c r="A228" s="24"/>
      <c r="B228" s="24" t="s">
        <v>172</v>
      </c>
      <c r="C228" s="24"/>
      <c r="D228" s="24"/>
      <c r="E228" s="24"/>
      <c r="F228" s="24"/>
      <c r="G228" s="27">
        <f>G226+G227</f>
        <v>41591.075900000003</v>
      </c>
    </row>
    <row r="231" spans="1:7" x14ac:dyDescent="0.25">
      <c r="A231" s="37" t="s">
        <v>138</v>
      </c>
    </row>
    <row r="232" spans="1:7" x14ac:dyDescent="0.25">
      <c r="A232" s="40" t="s">
        <v>147</v>
      </c>
    </row>
    <row r="233" spans="1:7" x14ac:dyDescent="0.25">
      <c r="A233" s="40" t="s">
        <v>148</v>
      </c>
    </row>
    <row r="234" spans="1:7" x14ac:dyDescent="0.25">
      <c r="A234" s="37"/>
    </row>
    <row r="235" spans="1:7" x14ac:dyDescent="0.25">
      <c r="A235" s="37"/>
    </row>
    <row r="236" spans="1:7" x14ac:dyDescent="0.25">
      <c r="A236" s="37"/>
    </row>
    <row r="237" spans="1:7" x14ac:dyDescent="0.25">
      <c r="A237" s="37" t="s">
        <v>139</v>
      </c>
    </row>
    <row r="238" spans="1:7" x14ac:dyDescent="0.25">
      <c r="A238" s="37"/>
    </row>
  </sheetData>
  <mergeCells count="43">
    <mergeCell ref="B171:G171"/>
    <mergeCell ref="A174:A175"/>
    <mergeCell ref="B174:B175"/>
    <mergeCell ref="C174:C175"/>
    <mergeCell ref="D174:D175"/>
    <mergeCell ref="E174:E175"/>
    <mergeCell ref="F174:F175"/>
    <mergeCell ref="G174:G175"/>
    <mergeCell ref="B120:G120"/>
    <mergeCell ref="A123:A124"/>
    <mergeCell ref="B123:B124"/>
    <mergeCell ref="C123:C124"/>
    <mergeCell ref="D123:D124"/>
    <mergeCell ref="E123:E124"/>
    <mergeCell ref="F123:F124"/>
    <mergeCell ref="G123:G124"/>
    <mergeCell ref="B69:G69"/>
    <mergeCell ref="A72:A73"/>
    <mergeCell ref="B72:B73"/>
    <mergeCell ref="C72:C73"/>
    <mergeCell ref="D72:D73"/>
    <mergeCell ref="E72:E73"/>
    <mergeCell ref="F72:F73"/>
    <mergeCell ref="G72:G73"/>
    <mergeCell ref="B17:G17"/>
    <mergeCell ref="A20:A21"/>
    <mergeCell ref="B20:B21"/>
    <mergeCell ref="C20:C21"/>
    <mergeCell ref="D20:D21"/>
    <mergeCell ref="E20:E21"/>
    <mergeCell ref="F20:F21"/>
    <mergeCell ref="G20:G21"/>
    <mergeCell ref="A6:B6"/>
    <mergeCell ref="C6:G7"/>
    <mergeCell ref="A9:B9"/>
    <mergeCell ref="C9:G9"/>
    <mergeCell ref="A14:A15"/>
    <mergeCell ref="B14:B15"/>
    <mergeCell ref="C14:C15"/>
    <mergeCell ref="D14:D15"/>
    <mergeCell ref="E14:E15"/>
    <mergeCell ref="F14:F15"/>
    <mergeCell ref="G14:G15"/>
  </mergeCells>
  <pageMargins left="0.51181102362204722" right="0.11811023622047245"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8"/>
  <sheetViews>
    <sheetView topLeftCell="A133" workbookViewId="0">
      <selection activeCell="E38" sqref="E38"/>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62"/>
      <c r="D8" s="62"/>
      <c r="E8" s="22"/>
      <c r="F8" s="62"/>
      <c r="G8" s="62"/>
    </row>
    <row r="9" spans="1:7" ht="18.75" x14ac:dyDescent="0.3">
      <c r="A9" s="129" t="s">
        <v>224</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206</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66">
        <v>1</v>
      </c>
      <c r="B16" s="66">
        <v>2</v>
      </c>
      <c r="C16" s="66"/>
      <c r="D16" s="66">
        <v>3</v>
      </c>
      <c r="E16" s="66"/>
      <c r="F16" s="66"/>
      <c r="G16" s="66"/>
    </row>
    <row r="17" spans="1:10" ht="15.75" x14ac:dyDescent="0.25">
      <c r="A17" s="63"/>
      <c r="B17" s="130" t="s">
        <v>163</v>
      </c>
      <c r="C17" s="130"/>
      <c r="D17" s="130"/>
      <c r="E17" s="130"/>
      <c r="F17" s="130"/>
      <c r="G17" s="130"/>
    </row>
    <row r="18" spans="1:10" ht="47.25" customHeight="1" x14ac:dyDescent="0.25">
      <c r="A18" s="64">
        <v>1</v>
      </c>
      <c r="B18" s="65" t="s">
        <v>207</v>
      </c>
      <c r="C18" s="64" t="s">
        <v>4</v>
      </c>
      <c r="D18" s="64" t="s">
        <v>6</v>
      </c>
      <c r="E18" s="25">
        <v>30.6</v>
      </c>
      <c r="F18" s="25">
        <v>22.59</v>
      </c>
      <c r="G18" s="25">
        <f>E18*F18</f>
        <v>691.25400000000002</v>
      </c>
    </row>
    <row r="19" spans="1:10" ht="18.75" x14ac:dyDescent="0.25">
      <c r="A19" s="64">
        <v>2</v>
      </c>
      <c r="B19" s="65" t="s">
        <v>161</v>
      </c>
      <c r="C19" s="64" t="s">
        <v>7</v>
      </c>
      <c r="D19" s="64" t="s">
        <v>6</v>
      </c>
      <c r="E19" s="64"/>
      <c r="F19" s="25">
        <v>27.22</v>
      </c>
      <c r="G19" s="25">
        <f t="shared" ref="G19:G58" si="0">E19*F19</f>
        <v>0</v>
      </c>
    </row>
    <row r="20" spans="1:10" x14ac:dyDescent="0.25">
      <c r="A20" s="131">
        <v>3</v>
      </c>
      <c r="B20" s="132" t="s">
        <v>208</v>
      </c>
      <c r="C20" s="131" t="s">
        <v>9</v>
      </c>
      <c r="D20" s="131" t="s">
        <v>6</v>
      </c>
      <c r="E20" s="135">
        <v>60.2</v>
      </c>
      <c r="F20" s="135">
        <v>17.38</v>
      </c>
      <c r="G20" s="135">
        <f t="shared" si="0"/>
        <v>1046.2760000000001</v>
      </c>
    </row>
    <row r="21" spans="1:10" ht="31.5" customHeight="1" x14ac:dyDescent="0.25">
      <c r="A21" s="131"/>
      <c r="B21" s="132"/>
      <c r="C21" s="131"/>
      <c r="D21" s="131"/>
      <c r="E21" s="136"/>
      <c r="F21" s="136"/>
      <c r="G21" s="136"/>
    </row>
    <row r="22" spans="1:10" ht="31.5" x14ac:dyDescent="0.25">
      <c r="A22" s="64">
        <v>4</v>
      </c>
      <c r="B22" s="65" t="s">
        <v>162</v>
      </c>
      <c r="C22" s="64" t="s">
        <v>11</v>
      </c>
      <c r="D22" s="64" t="s">
        <v>6</v>
      </c>
      <c r="E22" s="64"/>
      <c r="F22" s="25">
        <v>20.85</v>
      </c>
      <c r="G22" s="25">
        <f t="shared" si="0"/>
        <v>0</v>
      </c>
    </row>
    <row r="23" spans="1:10" ht="31.5" x14ac:dyDescent="0.25">
      <c r="A23" s="64">
        <v>5</v>
      </c>
      <c r="B23" s="65" t="s">
        <v>14</v>
      </c>
      <c r="C23" s="64" t="s">
        <v>13</v>
      </c>
      <c r="D23" s="64" t="s">
        <v>6</v>
      </c>
      <c r="E23" s="25"/>
      <c r="F23" s="25">
        <v>18.829999999999998</v>
      </c>
      <c r="G23" s="25">
        <f t="shared" si="0"/>
        <v>0</v>
      </c>
    </row>
    <row r="24" spans="1:10" ht="18.75" x14ac:dyDescent="0.25">
      <c r="A24" s="64">
        <v>6</v>
      </c>
      <c r="B24" s="65" t="s">
        <v>16</v>
      </c>
      <c r="C24" s="64" t="s">
        <v>15</v>
      </c>
      <c r="D24" s="64" t="s">
        <v>6</v>
      </c>
      <c r="E24" s="29"/>
      <c r="F24" s="25">
        <v>22.59</v>
      </c>
      <c r="G24" s="25">
        <f t="shared" si="0"/>
        <v>0</v>
      </c>
    </row>
    <row r="25" spans="1:10" ht="63" x14ac:dyDescent="0.25">
      <c r="A25" s="64">
        <v>7</v>
      </c>
      <c r="B25" s="65" t="s">
        <v>209</v>
      </c>
      <c r="C25" s="64" t="s">
        <v>17</v>
      </c>
      <c r="D25" s="64" t="s">
        <v>6</v>
      </c>
      <c r="E25" s="25">
        <v>33</v>
      </c>
      <c r="F25" s="25">
        <v>15.93</v>
      </c>
      <c r="G25" s="25">
        <f t="shared" si="0"/>
        <v>525.68999999999994</v>
      </c>
      <c r="J25" s="47"/>
    </row>
    <row r="26" spans="1:10" ht="47.25" x14ac:dyDescent="0.25">
      <c r="A26" s="64">
        <v>8</v>
      </c>
      <c r="B26" s="65" t="s">
        <v>210</v>
      </c>
      <c r="C26" s="64" t="s">
        <v>19</v>
      </c>
      <c r="D26" s="64" t="s">
        <v>6</v>
      </c>
      <c r="E26" s="28">
        <v>9</v>
      </c>
      <c r="F26" s="25">
        <v>17.670000000000002</v>
      </c>
      <c r="G26" s="25">
        <f t="shared" si="0"/>
        <v>159.03000000000003</v>
      </c>
    </row>
    <row r="27" spans="1:10" ht="15.75" x14ac:dyDescent="0.25">
      <c r="A27" s="64">
        <v>9</v>
      </c>
      <c r="B27" s="65" t="s">
        <v>151</v>
      </c>
      <c r="C27" s="64" t="s">
        <v>21</v>
      </c>
      <c r="D27" s="64" t="s">
        <v>23</v>
      </c>
      <c r="E27" s="28">
        <v>15</v>
      </c>
      <c r="F27" s="25">
        <v>69.5</v>
      </c>
      <c r="G27" s="25">
        <f t="shared" si="0"/>
        <v>1042.5</v>
      </c>
    </row>
    <row r="28" spans="1:10" ht="25.5" x14ac:dyDescent="0.25">
      <c r="A28" s="42" t="s">
        <v>152</v>
      </c>
      <c r="B28" s="41" t="s">
        <v>211</v>
      </c>
      <c r="C28" s="64"/>
      <c r="D28" s="64" t="s">
        <v>121</v>
      </c>
      <c r="E28" s="28">
        <v>9</v>
      </c>
      <c r="F28" s="25">
        <v>0</v>
      </c>
      <c r="G28" s="25">
        <f t="shared" si="0"/>
        <v>0</v>
      </c>
    </row>
    <row r="29" spans="1:10" ht="15.75" x14ac:dyDescent="0.25">
      <c r="A29" s="64">
        <v>10</v>
      </c>
      <c r="B29" s="65" t="s">
        <v>25</v>
      </c>
      <c r="C29" s="64" t="s">
        <v>24</v>
      </c>
      <c r="D29" s="64" t="s">
        <v>23</v>
      </c>
      <c r="E29" s="29">
        <v>26</v>
      </c>
      <c r="F29" s="25">
        <v>46.3</v>
      </c>
      <c r="G29" s="25">
        <f t="shared" si="0"/>
        <v>1203.8</v>
      </c>
    </row>
    <row r="30" spans="1:10" ht="15.75" x14ac:dyDescent="0.25">
      <c r="A30" s="64">
        <v>11</v>
      </c>
      <c r="B30" s="65" t="s">
        <v>27</v>
      </c>
      <c r="C30" s="64" t="s">
        <v>26</v>
      </c>
      <c r="D30" s="64" t="s">
        <v>23</v>
      </c>
      <c r="E30" s="29">
        <v>1</v>
      </c>
      <c r="F30" s="25">
        <v>23</v>
      </c>
      <c r="G30" s="25">
        <f t="shared" si="0"/>
        <v>23</v>
      </c>
    </row>
    <row r="31" spans="1:10" ht="15.75" x14ac:dyDescent="0.25">
      <c r="A31" s="42" t="s">
        <v>160</v>
      </c>
      <c r="B31" s="41" t="s">
        <v>212</v>
      </c>
      <c r="C31" s="64"/>
      <c r="D31" s="64" t="s">
        <v>121</v>
      </c>
      <c r="E31" s="28">
        <v>0.6</v>
      </c>
      <c r="F31" s="25">
        <v>0</v>
      </c>
      <c r="G31" s="25">
        <f t="shared" si="0"/>
        <v>0</v>
      </c>
    </row>
    <row r="32" spans="1:10" ht="15.75" x14ac:dyDescent="0.25">
      <c r="A32" s="64">
        <v>12</v>
      </c>
      <c r="B32" s="65" t="s">
        <v>29</v>
      </c>
      <c r="C32" s="64" t="s">
        <v>28</v>
      </c>
      <c r="D32" s="64" t="s">
        <v>23</v>
      </c>
      <c r="E32" s="64"/>
      <c r="F32" s="25">
        <v>14.48</v>
      </c>
      <c r="G32" s="25">
        <f t="shared" si="0"/>
        <v>0</v>
      </c>
    </row>
    <row r="33" spans="1:7" ht="47.25" x14ac:dyDescent="0.25">
      <c r="A33" s="64">
        <v>13</v>
      </c>
      <c r="B33" s="65" t="s">
        <v>31</v>
      </c>
      <c r="C33" s="64" t="s">
        <v>30</v>
      </c>
      <c r="D33" s="64" t="s">
        <v>32</v>
      </c>
      <c r="E33" s="25">
        <v>72</v>
      </c>
      <c r="F33" s="25">
        <v>20.25</v>
      </c>
      <c r="G33" s="25">
        <f t="shared" si="0"/>
        <v>1458</v>
      </c>
    </row>
    <row r="34" spans="1:7" ht="31.5" x14ac:dyDescent="0.25">
      <c r="A34" s="64">
        <v>14</v>
      </c>
      <c r="B34" s="65" t="s">
        <v>34</v>
      </c>
      <c r="C34" s="64" t="s">
        <v>33</v>
      </c>
      <c r="D34" s="64" t="s">
        <v>35</v>
      </c>
      <c r="E34" s="25"/>
      <c r="F34" s="25">
        <v>1320.66</v>
      </c>
      <c r="G34" s="25">
        <f t="shared" si="0"/>
        <v>0</v>
      </c>
    </row>
    <row r="35" spans="1:7" ht="15.75" x14ac:dyDescent="0.25">
      <c r="A35" s="64">
        <v>15</v>
      </c>
      <c r="B35" s="65" t="s">
        <v>37</v>
      </c>
      <c r="C35" s="64" t="s">
        <v>36</v>
      </c>
      <c r="D35" s="64" t="s">
        <v>38</v>
      </c>
      <c r="E35" s="25"/>
      <c r="F35" s="25">
        <v>724</v>
      </c>
      <c r="G35" s="25">
        <f t="shared" si="0"/>
        <v>0</v>
      </c>
    </row>
    <row r="36" spans="1:7" ht="31.5" x14ac:dyDescent="0.25">
      <c r="A36" s="64">
        <v>16</v>
      </c>
      <c r="B36" s="65" t="s">
        <v>40</v>
      </c>
      <c r="C36" s="64" t="s">
        <v>39</v>
      </c>
      <c r="D36" s="64" t="s">
        <v>38</v>
      </c>
      <c r="E36" s="25"/>
      <c r="F36" s="25">
        <v>724</v>
      </c>
      <c r="G36" s="25">
        <f t="shared" si="0"/>
        <v>0</v>
      </c>
    </row>
    <row r="37" spans="1:7" ht="47.25" x14ac:dyDescent="0.25">
      <c r="A37" s="64">
        <v>17</v>
      </c>
      <c r="B37" s="65" t="s">
        <v>156</v>
      </c>
      <c r="C37" s="64" t="s">
        <v>41</v>
      </c>
      <c r="D37" s="64" t="s">
        <v>38</v>
      </c>
      <c r="E37" s="25">
        <v>533.6</v>
      </c>
      <c r="F37" s="25">
        <v>2.9</v>
      </c>
      <c r="G37" s="25">
        <f t="shared" si="0"/>
        <v>1547.44</v>
      </c>
    </row>
    <row r="38" spans="1:7" ht="47.25" x14ac:dyDescent="0.25">
      <c r="A38" s="64">
        <v>18</v>
      </c>
      <c r="B38" s="65" t="s">
        <v>169</v>
      </c>
      <c r="C38" s="64" t="s">
        <v>43</v>
      </c>
      <c r="D38" s="64" t="s">
        <v>38</v>
      </c>
      <c r="E38" s="25">
        <v>1075</v>
      </c>
      <c r="F38" s="25">
        <v>0.38</v>
      </c>
      <c r="G38" s="25">
        <f t="shared" si="0"/>
        <v>408.5</v>
      </c>
    </row>
    <row r="39" spans="1:7" ht="47.25" x14ac:dyDescent="0.25">
      <c r="A39" s="64">
        <v>19</v>
      </c>
      <c r="B39" s="65" t="s">
        <v>46</v>
      </c>
      <c r="C39" s="64" t="s">
        <v>45</v>
      </c>
      <c r="D39" s="64" t="s">
        <v>47</v>
      </c>
      <c r="E39" s="28">
        <v>15</v>
      </c>
      <c r="F39" s="25">
        <v>30.7</v>
      </c>
      <c r="G39" s="25">
        <f t="shared" si="0"/>
        <v>460.5</v>
      </c>
    </row>
    <row r="40" spans="1:7" ht="47.25" x14ac:dyDescent="0.25">
      <c r="A40" s="64">
        <v>20</v>
      </c>
      <c r="B40" s="65" t="s">
        <v>49</v>
      </c>
      <c r="C40" s="64" t="s">
        <v>48</v>
      </c>
      <c r="D40" s="64" t="s">
        <v>47</v>
      </c>
      <c r="E40" s="25"/>
      <c r="F40" s="25">
        <v>27.8</v>
      </c>
      <c r="G40" s="25">
        <f t="shared" si="0"/>
        <v>0</v>
      </c>
    </row>
    <row r="41" spans="1:7" ht="15.75" x14ac:dyDescent="0.25">
      <c r="A41" s="64">
        <v>21</v>
      </c>
      <c r="B41" s="65" t="s">
        <v>51</v>
      </c>
      <c r="C41" s="64" t="s">
        <v>50</v>
      </c>
      <c r="D41" s="64" t="s">
        <v>23</v>
      </c>
      <c r="E41" s="25">
        <v>296</v>
      </c>
      <c r="F41" s="25">
        <v>0.26</v>
      </c>
      <c r="G41" s="25">
        <f t="shared" si="0"/>
        <v>76.960000000000008</v>
      </c>
    </row>
    <row r="42" spans="1:7" ht="15.75" x14ac:dyDescent="0.25">
      <c r="A42" s="64">
        <v>22</v>
      </c>
      <c r="B42" s="65" t="s">
        <v>53</v>
      </c>
      <c r="C42" s="64" t="s">
        <v>52</v>
      </c>
      <c r="D42" s="64" t="s">
        <v>23</v>
      </c>
      <c r="E42" s="25"/>
      <c r="F42" s="25">
        <v>4.34</v>
      </c>
      <c r="G42" s="25">
        <f t="shared" si="0"/>
        <v>0</v>
      </c>
    </row>
    <row r="43" spans="1:7" ht="15.75" x14ac:dyDescent="0.25">
      <c r="A43" s="64">
        <v>23</v>
      </c>
      <c r="B43" s="65" t="s">
        <v>55</v>
      </c>
      <c r="C43" s="64" t="s">
        <v>54</v>
      </c>
      <c r="D43" s="64" t="s">
        <v>23</v>
      </c>
      <c r="E43" s="25">
        <v>552</v>
      </c>
      <c r="F43" s="25">
        <v>0.06</v>
      </c>
      <c r="G43" s="25">
        <f t="shared" si="0"/>
        <v>33.119999999999997</v>
      </c>
    </row>
    <row r="44" spans="1:7" ht="15.75" x14ac:dyDescent="0.25">
      <c r="A44" s="64">
        <v>24</v>
      </c>
      <c r="B44" s="65" t="s">
        <v>57</v>
      </c>
      <c r="C44" s="64" t="s">
        <v>56</v>
      </c>
      <c r="D44" s="64" t="s">
        <v>23</v>
      </c>
      <c r="E44" s="25"/>
      <c r="F44" s="25">
        <v>27.51</v>
      </c>
      <c r="G44" s="25">
        <f t="shared" si="0"/>
        <v>0</v>
      </c>
    </row>
    <row r="45" spans="1:7" ht="31.5" x14ac:dyDescent="0.25">
      <c r="A45" s="64">
        <v>25</v>
      </c>
      <c r="B45" s="65" t="s">
        <v>59</v>
      </c>
      <c r="C45" s="64" t="s">
        <v>58</v>
      </c>
      <c r="D45" s="64" t="s">
        <v>38</v>
      </c>
      <c r="E45" s="28">
        <v>4.5</v>
      </c>
      <c r="F45" s="25">
        <v>218.95</v>
      </c>
      <c r="G45" s="25">
        <f t="shared" si="0"/>
        <v>985.27499999999998</v>
      </c>
    </row>
    <row r="46" spans="1:7" ht="31.5" x14ac:dyDescent="0.25">
      <c r="A46" s="64">
        <v>26</v>
      </c>
      <c r="B46" s="65" t="s">
        <v>61</v>
      </c>
      <c r="C46" s="64" t="s">
        <v>60</v>
      </c>
      <c r="D46" s="64" t="s">
        <v>38</v>
      </c>
      <c r="E46" s="28">
        <v>20.5</v>
      </c>
      <c r="F46" s="25">
        <v>218.95</v>
      </c>
      <c r="G46" s="25">
        <f t="shared" si="0"/>
        <v>4488.4749999999995</v>
      </c>
    </row>
    <row r="47" spans="1:7" ht="31.5" x14ac:dyDescent="0.25">
      <c r="A47" s="64">
        <v>27</v>
      </c>
      <c r="B47" s="65" t="s">
        <v>63</v>
      </c>
      <c r="C47" s="64" t="s">
        <v>62</v>
      </c>
      <c r="D47" s="64" t="s">
        <v>38</v>
      </c>
      <c r="E47" s="28">
        <f>E45+E46</f>
        <v>25</v>
      </c>
      <c r="F47" s="25">
        <v>9</v>
      </c>
      <c r="G47" s="25">
        <f t="shared" si="0"/>
        <v>225</v>
      </c>
    </row>
    <row r="48" spans="1:7" ht="15.75" x14ac:dyDescent="0.25">
      <c r="A48" s="64">
        <v>28</v>
      </c>
      <c r="B48" s="65" t="s">
        <v>65</v>
      </c>
      <c r="C48" s="64" t="s">
        <v>64</v>
      </c>
      <c r="D48" s="64" t="s">
        <v>38</v>
      </c>
      <c r="E48" s="60">
        <v>6.4000000000000001E-2</v>
      </c>
      <c r="F48" s="25">
        <v>10.43</v>
      </c>
      <c r="G48" s="25">
        <f t="shared" si="0"/>
        <v>0.66752</v>
      </c>
    </row>
    <row r="49" spans="1:7" ht="15.75" x14ac:dyDescent="0.25">
      <c r="A49" s="64">
        <v>29</v>
      </c>
      <c r="B49" s="65" t="s">
        <v>68</v>
      </c>
      <c r="C49" s="64" t="s">
        <v>67</v>
      </c>
      <c r="D49" s="64" t="s">
        <v>38</v>
      </c>
      <c r="E49" s="25"/>
      <c r="F49" s="25">
        <v>19.670000000000002</v>
      </c>
      <c r="G49" s="25">
        <f t="shared" si="0"/>
        <v>0</v>
      </c>
    </row>
    <row r="50" spans="1:7" ht="17.25" customHeight="1" x14ac:dyDescent="0.25">
      <c r="A50" s="64">
        <v>30</v>
      </c>
      <c r="B50" s="65" t="s">
        <v>70</v>
      </c>
      <c r="C50" s="64" t="s">
        <v>69</v>
      </c>
      <c r="D50" s="64" t="s">
        <v>38</v>
      </c>
      <c r="E50" s="25">
        <v>1.2</v>
      </c>
      <c r="F50" s="25">
        <v>3.27</v>
      </c>
      <c r="G50" s="25">
        <f t="shared" si="0"/>
        <v>3.9239999999999999</v>
      </c>
    </row>
    <row r="51" spans="1:7" ht="16.5" customHeight="1" x14ac:dyDescent="0.25">
      <c r="A51" s="64">
        <v>31</v>
      </c>
      <c r="B51" s="65" t="s">
        <v>72</v>
      </c>
      <c r="C51" s="64" t="s">
        <v>71</v>
      </c>
      <c r="D51" s="64" t="s">
        <v>38</v>
      </c>
      <c r="E51" s="25"/>
      <c r="F51" s="25">
        <v>6.81</v>
      </c>
      <c r="G51" s="25">
        <f t="shared" si="0"/>
        <v>0</v>
      </c>
    </row>
    <row r="52" spans="1:7" ht="15.75" x14ac:dyDescent="0.25">
      <c r="A52" s="64">
        <v>32</v>
      </c>
      <c r="B52" s="65" t="s">
        <v>74</v>
      </c>
      <c r="C52" s="64" t="s">
        <v>73</v>
      </c>
      <c r="D52" s="64" t="s">
        <v>75</v>
      </c>
      <c r="E52" s="25"/>
      <c r="F52" s="25">
        <v>33.31</v>
      </c>
      <c r="G52" s="25">
        <f t="shared" si="0"/>
        <v>0</v>
      </c>
    </row>
    <row r="53" spans="1:7" ht="15.75" x14ac:dyDescent="0.25">
      <c r="A53" s="64">
        <v>33</v>
      </c>
      <c r="B53" s="65" t="s">
        <v>77</v>
      </c>
      <c r="C53" s="64" t="s">
        <v>76</v>
      </c>
      <c r="D53" s="64" t="s">
        <v>75</v>
      </c>
      <c r="E53" s="25"/>
      <c r="F53" s="25">
        <v>63.14</v>
      </c>
      <c r="G53" s="25">
        <f t="shared" si="0"/>
        <v>0</v>
      </c>
    </row>
    <row r="54" spans="1:7" ht="15.75" x14ac:dyDescent="0.25">
      <c r="A54" s="64">
        <v>34</v>
      </c>
      <c r="B54" s="65" t="s">
        <v>79</v>
      </c>
      <c r="C54" s="64" t="s">
        <v>78</v>
      </c>
      <c r="D54" s="64" t="s">
        <v>23</v>
      </c>
      <c r="E54" s="25">
        <v>53</v>
      </c>
      <c r="F54" s="25">
        <v>10.14</v>
      </c>
      <c r="G54" s="25">
        <f t="shared" si="0"/>
        <v>537.42000000000007</v>
      </c>
    </row>
    <row r="55" spans="1:7" ht="31.5" x14ac:dyDescent="0.25">
      <c r="A55" s="29">
        <v>35</v>
      </c>
      <c r="B55" s="67" t="s">
        <v>81</v>
      </c>
      <c r="C55" s="29" t="s">
        <v>80</v>
      </c>
      <c r="D55" s="29" t="s">
        <v>23</v>
      </c>
      <c r="E55" s="28"/>
      <c r="F55" s="28">
        <v>72.41</v>
      </c>
      <c r="G55" s="28">
        <f t="shared" si="0"/>
        <v>0</v>
      </c>
    </row>
    <row r="56" spans="1:7" ht="31.5" x14ac:dyDescent="0.25">
      <c r="A56" s="64">
        <v>36</v>
      </c>
      <c r="B56" s="67" t="s">
        <v>85</v>
      </c>
      <c r="C56" s="29" t="s">
        <v>84</v>
      </c>
      <c r="D56" s="29" t="s">
        <v>47</v>
      </c>
      <c r="E56" s="28"/>
      <c r="F56" s="28">
        <v>72.41</v>
      </c>
      <c r="G56" s="28">
        <f t="shared" si="0"/>
        <v>0</v>
      </c>
    </row>
    <row r="57" spans="1:7" ht="31.5" x14ac:dyDescent="0.25">
      <c r="A57" s="64">
        <v>37</v>
      </c>
      <c r="B57" s="65" t="s">
        <v>174</v>
      </c>
      <c r="C57" s="64" t="s">
        <v>86</v>
      </c>
      <c r="D57" s="64" t="s">
        <v>23</v>
      </c>
      <c r="E57" s="25"/>
      <c r="F57" s="25">
        <v>10.14</v>
      </c>
      <c r="G57" s="25">
        <f t="shared" si="0"/>
        <v>0</v>
      </c>
    </row>
    <row r="58" spans="1:7" ht="31.5" x14ac:dyDescent="0.25">
      <c r="A58" s="64">
        <v>38</v>
      </c>
      <c r="B58" s="65" t="s">
        <v>89</v>
      </c>
      <c r="C58" s="64" t="s">
        <v>88</v>
      </c>
      <c r="D58" s="64" t="s">
        <v>23</v>
      </c>
      <c r="E58" s="64"/>
      <c r="F58" s="25">
        <v>11.58</v>
      </c>
      <c r="G58" s="25">
        <f t="shared" si="0"/>
        <v>0</v>
      </c>
    </row>
    <row r="59" spans="1:7" ht="15.75" x14ac:dyDescent="0.25">
      <c r="A59" s="32"/>
      <c r="B59" s="10" t="s">
        <v>97</v>
      </c>
      <c r="C59" s="10"/>
      <c r="D59" s="32"/>
      <c r="E59" s="32"/>
      <c r="F59" s="32"/>
      <c r="G59" s="35">
        <f>SUM(G18:G58)</f>
        <v>14916.831520000002</v>
      </c>
    </row>
    <row r="60" spans="1:7" ht="15.75" x14ac:dyDescent="0.25">
      <c r="A60" s="32"/>
      <c r="B60" s="11" t="s">
        <v>98</v>
      </c>
      <c r="C60" s="11"/>
      <c r="D60" s="32"/>
      <c r="E60" s="32"/>
      <c r="F60" s="32"/>
      <c r="G60" s="32"/>
    </row>
    <row r="61" spans="1:7" ht="15.75" x14ac:dyDescent="0.25">
      <c r="A61" s="32"/>
      <c r="B61" s="11" t="s">
        <v>149</v>
      </c>
      <c r="C61" s="11"/>
      <c r="D61" s="32" t="s">
        <v>121</v>
      </c>
      <c r="E61" s="33">
        <v>2</v>
      </c>
      <c r="F61" s="32">
        <v>21.05</v>
      </c>
      <c r="G61" s="32">
        <f t="shared" ref="G61:G67" si="1">E61*F61</f>
        <v>42.1</v>
      </c>
    </row>
    <row r="62" spans="1:7" ht="15.75" x14ac:dyDescent="0.25">
      <c r="A62" s="32"/>
      <c r="B62" s="11" t="s">
        <v>120</v>
      </c>
      <c r="C62" s="11"/>
      <c r="D62" s="32" t="s">
        <v>121</v>
      </c>
      <c r="E62" s="33">
        <v>40</v>
      </c>
      <c r="F62" s="33">
        <v>17.329999999999998</v>
      </c>
      <c r="G62" s="33">
        <f t="shared" si="1"/>
        <v>693.19999999999993</v>
      </c>
    </row>
    <row r="63" spans="1:7" ht="15.75" x14ac:dyDescent="0.25">
      <c r="A63" s="32"/>
      <c r="B63" s="11" t="s">
        <v>124</v>
      </c>
      <c r="C63" s="11"/>
      <c r="D63" s="32" t="s">
        <v>121</v>
      </c>
      <c r="E63" s="33">
        <v>23.2</v>
      </c>
      <c r="F63" s="33">
        <v>14.86</v>
      </c>
      <c r="G63" s="33">
        <f t="shared" si="1"/>
        <v>344.75199999999995</v>
      </c>
    </row>
    <row r="64" spans="1:7" ht="15.75" x14ac:dyDescent="0.25">
      <c r="A64" s="32"/>
      <c r="B64" s="11" t="s">
        <v>122</v>
      </c>
      <c r="C64" s="11"/>
      <c r="D64" s="32" t="s">
        <v>121</v>
      </c>
      <c r="E64" s="33">
        <v>19.899999999999999</v>
      </c>
      <c r="F64" s="33">
        <v>19.809999999999999</v>
      </c>
      <c r="G64" s="33">
        <f t="shared" si="1"/>
        <v>394.21899999999994</v>
      </c>
    </row>
    <row r="65" spans="1:12" ht="15.75" x14ac:dyDescent="0.25">
      <c r="A65" s="32"/>
      <c r="B65" s="11" t="s">
        <v>173</v>
      </c>
      <c r="C65" s="11"/>
      <c r="D65" s="32" t="s">
        <v>121</v>
      </c>
      <c r="E65" s="33">
        <v>15.3</v>
      </c>
      <c r="F65" s="33">
        <v>31.28</v>
      </c>
      <c r="G65" s="33">
        <f t="shared" si="1"/>
        <v>478.58400000000006</v>
      </c>
    </row>
    <row r="66" spans="1:12" ht="15.75" x14ac:dyDescent="0.25">
      <c r="A66" s="32"/>
      <c r="B66" s="11" t="s">
        <v>176</v>
      </c>
      <c r="C66" s="11"/>
      <c r="D66" s="32" t="s">
        <v>121</v>
      </c>
      <c r="E66" s="33"/>
      <c r="F66" s="33">
        <v>37.79</v>
      </c>
      <c r="G66" s="33">
        <f t="shared" si="1"/>
        <v>0</v>
      </c>
      <c r="I66" s="47"/>
    </row>
    <row r="67" spans="1:12" ht="15.75" x14ac:dyDescent="0.25">
      <c r="A67" s="32"/>
      <c r="B67" s="11" t="s">
        <v>177</v>
      </c>
      <c r="C67" s="11"/>
      <c r="D67" s="32" t="s">
        <v>121</v>
      </c>
      <c r="E67" s="33"/>
      <c r="F67" s="33">
        <v>31.28</v>
      </c>
      <c r="G67" s="33">
        <f t="shared" si="1"/>
        <v>0</v>
      </c>
      <c r="I67" s="47"/>
    </row>
    <row r="68" spans="1:12" x14ac:dyDescent="0.25">
      <c r="A68" s="3"/>
      <c r="B68" s="36" t="s">
        <v>99</v>
      </c>
      <c r="C68" s="36"/>
      <c r="D68" s="32"/>
      <c r="E68" s="32"/>
      <c r="F68" s="32"/>
      <c r="G68" s="35">
        <f>SUM(G61:G67)</f>
        <v>1952.8549999999998</v>
      </c>
    </row>
    <row r="69" spans="1:12" ht="15.75" x14ac:dyDescent="0.25">
      <c r="A69" s="63"/>
      <c r="B69" s="130" t="s">
        <v>164</v>
      </c>
      <c r="C69" s="130"/>
      <c r="D69" s="130"/>
      <c r="E69" s="130"/>
      <c r="F69" s="130"/>
      <c r="G69" s="130"/>
      <c r="I69" s="47"/>
      <c r="L69" s="47"/>
    </row>
    <row r="70" spans="1:12" ht="47.25" x14ac:dyDescent="0.25">
      <c r="A70" s="64">
        <v>39</v>
      </c>
      <c r="B70" s="65" t="s">
        <v>213</v>
      </c>
      <c r="C70" s="64" t="s">
        <v>4</v>
      </c>
      <c r="D70" s="64" t="s">
        <v>6</v>
      </c>
      <c r="E70" s="25">
        <v>12.7</v>
      </c>
      <c r="F70" s="25">
        <v>22.59</v>
      </c>
      <c r="G70" s="25">
        <f>E70*F70</f>
        <v>286.89299999999997</v>
      </c>
    </row>
    <row r="71" spans="1:12" ht="31.5" x14ac:dyDescent="0.25">
      <c r="A71" s="64">
        <v>40</v>
      </c>
      <c r="B71" s="67" t="s">
        <v>214</v>
      </c>
      <c r="C71" s="64" t="s">
        <v>7</v>
      </c>
      <c r="D71" s="64" t="s">
        <v>6</v>
      </c>
      <c r="E71" s="64">
        <v>1.9</v>
      </c>
      <c r="F71" s="25">
        <v>27.22</v>
      </c>
      <c r="G71" s="25">
        <f t="shared" ref="G71:G110" si="2">E71*F71</f>
        <v>51.717999999999996</v>
      </c>
    </row>
    <row r="72" spans="1:12" ht="15" customHeight="1" x14ac:dyDescent="0.25">
      <c r="A72" s="131">
        <v>41</v>
      </c>
      <c r="B72" s="145" t="s">
        <v>215</v>
      </c>
      <c r="C72" s="131" t="s">
        <v>9</v>
      </c>
      <c r="D72" s="131" t="s">
        <v>6</v>
      </c>
      <c r="E72" s="135">
        <v>100.32</v>
      </c>
      <c r="F72" s="135">
        <v>17.38</v>
      </c>
      <c r="G72" s="135">
        <f t="shared" si="2"/>
        <v>1743.5615999999998</v>
      </c>
    </row>
    <row r="73" spans="1:12" ht="30.75" customHeight="1" x14ac:dyDescent="0.25">
      <c r="A73" s="131"/>
      <c r="B73" s="145"/>
      <c r="C73" s="131"/>
      <c r="D73" s="131"/>
      <c r="E73" s="136"/>
      <c r="F73" s="136"/>
      <c r="G73" s="136"/>
    </row>
    <row r="74" spans="1:12" ht="39.75" customHeight="1" x14ac:dyDescent="0.25">
      <c r="A74" s="64">
        <v>42</v>
      </c>
      <c r="B74" s="67" t="s">
        <v>12</v>
      </c>
      <c r="C74" s="64" t="s">
        <v>11</v>
      </c>
      <c r="D74" s="64" t="s">
        <v>6</v>
      </c>
      <c r="E74" s="64"/>
      <c r="F74" s="25">
        <v>20.85</v>
      </c>
      <c r="G74" s="25">
        <f t="shared" si="2"/>
        <v>0</v>
      </c>
    </row>
    <row r="75" spans="1:12" ht="31.5" x14ac:dyDescent="0.25">
      <c r="A75" s="64">
        <v>43</v>
      </c>
      <c r="B75" s="65" t="s">
        <v>216</v>
      </c>
      <c r="C75" s="64" t="s">
        <v>13</v>
      </c>
      <c r="D75" s="64" t="s">
        <v>6</v>
      </c>
      <c r="E75" s="25"/>
      <c r="F75" s="25">
        <v>18.829999999999998</v>
      </c>
      <c r="G75" s="25">
        <f t="shared" si="2"/>
        <v>0</v>
      </c>
    </row>
    <row r="76" spans="1:12" ht="18.75" x14ac:dyDescent="0.25">
      <c r="A76" s="64">
        <v>44</v>
      </c>
      <c r="B76" s="65" t="s">
        <v>16</v>
      </c>
      <c r="C76" s="64" t="s">
        <v>15</v>
      </c>
      <c r="D76" s="64" t="s">
        <v>6</v>
      </c>
      <c r="E76" s="64"/>
      <c r="F76" s="25">
        <v>22.59</v>
      </c>
      <c r="G76" s="25">
        <f t="shared" si="2"/>
        <v>0</v>
      </c>
    </row>
    <row r="77" spans="1:12" ht="78.75" x14ac:dyDescent="0.25">
      <c r="A77" s="64">
        <v>45</v>
      </c>
      <c r="B77" s="65" t="s">
        <v>217</v>
      </c>
      <c r="C77" s="64" t="s">
        <v>17</v>
      </c>
      <c r="D77" s="64" t="s">
        <v>6</v>
      </c>
      <c r="E77" s="25">
        <v>28</v>
      </c>
      <c r="F77" s="25">
        <v>15.93</v>
      </c>
      <c r="G77" s="25">
        <f t="shared" si="2"/>
        <v>446.03999999999996</v>
      </c>
      <c r="J77" s="47"/>
    </row>
    <row r="78" spans="1:12" ht="47.25" x14ac:dyDescent="0.25">
      <c r="A78" s="64">
        <v>46</v>
      </c>
      <c r="B78" s="65" t="s">
        <v>20</v>
      </c>
      <c r="C78" s="64" t="s">
        <v>19</v>
      </c>
      <c r="D78" s="64" t="s">
        <v>6</v>
      </c>
      <c r="E78" s="25">
        <v>48</v>
      </c>
      <c r="F78" s="25">
        <v>17.670000000000002</v>
      </c>
      <c r="G78" s="25">
        <f t="shared" si="2"/>
        <v>848.16000000000008</v>
      </c>
    </row>
    <row r="79" spans="1:12" ht="15.75" x14ac:dyDescent="0.25">
      <c r="A79" s="64">
        <v>47</v>
      </c>
      <c r="B79" s="65" t="s">
        <v>22</v>
      </c>
      <c r="C79" s="64" t="s">
        <v>21</v>
      </c>
      <c r="D79" s="64" t="s">
        <v>23</v>
      </c>
      <c r="E79" s="25">
        <v>3</v>
      </c>
      <c r="F79" s="25">
        <v>69.5</v>
      </c>
      <c r="G79" s="25">
        <f t="shared" si="2"/>
        <v>208.5</v>
      </c>
    </row>
    <row r="80" spans="1:12" x14ac:dyDescent="0.25">
      <c r="A80" s="43" t="s">
        <v>183</v>
      </c>
      <c r="B80" s="44" t="s">
        <v>196</v>
      </c>
      <c r="C80" s="43"/>
      <c r="D80" s="43" t="s">
        <v>121</v>
      </c>
      <c r="E80" s="45">
        <v>2</v>
      </c>
      <c r="F80" s="45">
        <v>0</v>
      </c>
      <c r="G80" s="45">
        <f t="shared" si="2"/>
        <v>0</v>
      </c>
    </row>
    <row r="81" spans="1:7" ht="15.75" x14ac:dyDescent="0.25">
      <c r="A81" s="64">
        <v>48</v>
      </c>
      <c r="B81" s="65" t="s">
        <v>25</v>
      </c>
      <c r="C81" s="64" t="s">
        <v>24</v>
      </c>
      <c r="D81" s="64" t="s">
        <v>23</v>
      </c>
      <c r="E81" s="25">
        <v>2</v>
      </c>
      <c r="F81" s="25">
        <v>46.3</v>
      </c>
      <c r="G81" s="25">
        <f t="shared" si="2"/>
        <v>92.6</v>
      </c>
    </row>
    <row r="82" spans="1:7" ht="15.75" x14ac:dyDescent="0.25">
      <c r="A82" s="64">
        <v>49</v>
      </c>
      <c r="B82" s="65" t="s">
        <v>27</v>
      </c>
      <c r="C82" s="64" t="s">
        <v>26</v>
      </c>
      <c r="D82" s="64" t="s">
        <v>23</v>
      </c>
      <c r="E82" s="25"/>
      <c r="F82" s="25">
        <v>23</v>
      </c>
      <c r="G82" s="25">
        <f t="shared" si="2"/>
        <v>0</v>
      </c>
    </row>
    <row r="83" spans="1:7" ht="18.75" customHeight="1" x14ac:dyDescent="0.25">
      <c r="A83" s="64" t="s">
        <v>197</v>
      </c>
      <c r="B83" s="44" t="s">
        <v>196</v>
      </c>
      <c r="C83" s="43"/>
      <c r="D83" s="43" t="s">
        <v>121</v>
      </c>
      <c r="E83" s="45"/>
      <c r="F83" s="45">
        <v>0</v>
      </c>
      <c r="G83" s="45">
        <f t="shared" si="2"/>
        <v>0</v>
      </c>
    </row>
    <row r="84" spans="1:7" ht="15.75" x14ac:dyDescent="0.25">
      <c r="A84" s="64">
        <v>50</v>
      </c>
      <c r="B84" s="65" t="s">
        <v>29</v>
      </c>
      <c r="C84" s="64" t="s">
        <v>28</v>
      </c>
      <c r="D84" s="64" t="s">
        <v>23</v>
      </c>
      <c r="E84" s="25"/>
      <c r="F84" s="25">
        <v>14.48</v>
      </c>
      <c r="G84" s="25">
        <f t="shared" si="2"/>
        <v>0</v>
      </c>
    </row>
    <row r="85" spans="1:7" ht="47.25" x14ac:dyDescent="0.25">
      <c r="A85" s="64">
        <v>51</v>
      </c>
      <c r="B85" s="65" t="s">
        <v>31</v>
      </c>
      <c r="C85" s="64" t="s">
        <v>30</v>
      </c>
      <c r="D85" s="64" t="s">
        <v>32</v>
      </c>
      <c r="E85" s="25">
        <v>81.5</v>
      </c>
      <c r="F85" s="25">
        <v>20.25</v>
      </c>
      <c r="G85" s="25">
        <f t="shared" si="2"/>
        <v>1650.375</v>
      </c>
    </row>
    <row r="86" spans="1:7" ht="31.5" x14ac:dyDescent="0.25">
      <c r="A86" s="64">
        <v>52</v>
      </c>
      <c r="B86" s="65" t="s">
        <v>34</v>
      </c>
      <c r="C86" s="64" t="s">
        <v>33</v>
      </c>
      <c r="D86" s="64" t="s">
        <v>35</v>
      </c>
      <c r="E86" s="25">
        <v>1</v>
      </c>
      <c r="F86" s="25">
        <v>1320.66</v>
      </c>
      <c r="G86" s="25">
        <f t="shared" si="2"/>
        <v>1320.66</v>
      </c>
    </row>
    <row r="87" spans="1:7" ht="15.75" x14ac:dyDescent="0.25">
      <c r="A87" s="64">
        <v>53</v>
      </c>
      <c r="B87" s="65" t="s">
        <v>37</v>
      </c>
      <c r="C87" s="64" t="s">
        <v>36</v>
      </c>
      <c r="D87" s="64" t="s">
        <v>38</v>
      </c>
      <c r="E87" s="25"/>
      <c r="F87" s="25">
        <v>724</v>
      </c>
      <c r="G87" s="25">
        <f t="shared" si="2"/>
        <v>0</v>
      </c>
    </row>
    <row r="88" spans="1:7" ht="31.5" x14ac:dyDescent="0.25">
      <c r="A88" s="64">
        <v>54</v>
      </c>
      <c r="B88" s="65" t="s">
        <v>40</v>
      </c>
      <c r="C88" s="64" t="s">
        <v>39</v>
      </c>
      <c r="D88" s="64" t="s">
        <v>38</v>
      </c>
      <c r="E88" s="25"/>
      <c r="F88" s="25">
        <v>724</v>
      </c>
      <c r="G88" s="25">
        <f t="shared" si="2"/>
        <v>0</v>
      </c>
    </row>
    <row r="89" spans="1:7" ht="47.25" x14ac:dyDescent="0.25">
      <c r="A89" s="64">
        <v>55</v>
      </c>
      <c r="B89" s="65" t="s">
        <v>157</v>
      </c>
      <c r="C89" s="64" t="s">
        <v>41</v>
      </c>
      <c r="D89" s="64" t="s">
        <v>38</v>
      </c>
      <c r="E89" s="28">
        <v>50.4</v>
      </c>
      <c r="F89" s="25">
        <v>2.9</v>
      </c>
      <c r="G89" s="25">
        <f t="shared" si="2"/>
        <v>146.16</v>
      </c>
    </row>
    <row r="90" spans="1:7" ht="47.25" x14ac:dyDescent="0.25">
      <c r="A90" s="64">
        <v>56</v>
      </c>
      <c r="B90" s="65" t="s">
        <v>180</v>
      </c>
      <c r="C90" s="64" t="s">
        <v>43</v>
      </c>
      <c r="D90" s="64" t="s">
        <v>38</v>
      </c>
      <c r="E90" s="50">
        <v>1580.79</v>
      </c>
      <c r="F90" s="25">
        <v>0.38</v>
      </c>
      <c r="G90" s="25">
        <f t="shared" si="2"/>
        <v>600.7002</v>
      </c>
    </row>
    <row r="91" spans="1:7" ht="47.25" x14ac:dyDescent="0.25">
      <c r="A91" s="64">
        <v>57</v>
      </c>
      <c r="B91" s="65" t="s">
        <v>46</v>
      </c>
      <c r="C91" s="64" t="s">
        <v>45</v>
      </c>
      <c r="D91" s="64" t="s">
        <v>47</v>
      </c>
      <c r="E91" s="29">
        <v>22</v>
      </c>
      <c r="F91" s="25">
        <v>30.7</v>
      </c>
      <c r="G91" s="25">
        <f t="shared" si="2"/>
        <v>675.4</v>
      </c>
    </row>
    <row r="92" spans="1:7" ht="47.25" x14ac:dyDescent="0.25">
      <c r="A92" s="64">
        <v>58</v>
      </c>
      <c r="B92" s="65" t="s">
        <v>49</v>
      </c>
      <c r="C92" s="64" t="s">
        <v>48</v>
      </c>
      <c r="D92" s="64" t="s">
        <v>47</v>
      </c>
      <c r="E92" s="64"/>
      <c r="F92" s="25">
        <v>27.8</v>
      </c>
      <c r="G92" s="25">
        <f t="shared" si="2"/>
        <v>0</v>
      </c>
    </row>
    <row r="93" spans="1:7" ht="15.75" x14ac:dyDescent="0.25">
      <c r="A93" s="64">
        <v>59</v>
      </c>
      <c r="B93" s="65" t="s">
        <v>51</v>
      </c>
      <c r="C93" s="64" t="s">
        <v>50</v>
      </c>
      <c r="D93" s="64" t="s">
        <v>23</v>
      </c>
      <c r="E93" s="25">
        <v>80</v>
      </c>
      <c r="F93" s="25">
        <v>0.26</v>
      </c>
      <c r="G93" s="25">
        <f t="shared" si="2"/>
        <v>20.8</v>
      </c>
    </row>
    <row r="94" spans="1:7" ht="15.75" x14ac:dyDescent="0.25">
      <c r="A94" s="64">
        <v>60</v>
      </c>
      <c r="B94" s="65" t="s">
        <v>53</v>
      </c>
      <c r="C94" s="64" t="s">
        <v>52</v>
      </c>
      <c r="D94" s="64" t="s">
        <v>23</v>
      </c>
      <c r="E94" s="25"/>
      <c r="F94" s="25">
        <v>4.34</v>
      </c>
      <c r="G94" s="25">
        <f t="shared" si="2"/>
        <v>0</v>
      </c>
    </row>
    <row r="95" spans="1:7" ht="15.75" x14ac:dyDescent="0.25">
      <c r="A95" s="64">
        <v>61</v>
      </c>
      <c r="B95" s="65" t="s">
        <v>55</v>
      </c>
      <c r="C95" s="64" t="s">
        <v>54</v>
      </c>
      <c r="D95" s="64" t="s">
        <v>23</v>
      </c>
      <c r="E95" s="25">
        <v>96</v>
      </c>
      <c r="F95" s="25">
        <v>0.06</v>
      </c>
      <c r="G95" s="25">
        <f t="shared" si="2"/>
        <v>5.76</v>
      </c>
    </row>
    <row r="96" spans="1:7" ht="15.75" x14ac:dyDescent="0.25">
      <c r="A96" s="64">
        <v>62</v>
      </c>
      <c r="B96" s="65" t="s">
        <v>57</v>
      </c>
      <c r="C96" s="64" t="s">
        <v>56</v>
      </c>
      <c r="D96" s="64" t="s">
        <v>23</v>
      </c>
      <c r="E96" s="25"/>
      <c r="F96" s="25">
        <v>27.51</v>
      </c>
      <c r="G96" s="25">
        <f t="shared" si="2"/>
        <v>0</v>
      </c>
    </row>
    <row r="97" spans="1:7" ht="31.5" x14ac:dyDescent="0.25">
      <c r="A97" s="64">
        <v>63</v>
      </c>
      <c r="B97" s="65" t="s">
        <v>59</v>
      </c>
      <c r="C97" s="64" t="s">
        <v>58</v>
      </c>
      <c r="D97" s="64" t="s">
        <v>38</v>
      </c>
      <c r="E97" s="28">
        <v>3.5</v>
      </c>
      <c r="F97" s="25">
        <v>218.95</v>
      </c>
      <c r="G97" s="25">
        <f t="shared" si="2"/>
        <v>766.32499999999993</v>
      </c>
    </row>
    <row r="98" spans="1:7" ht="31.5" x14ac:dyDescent="0.25">
      <c r="A98" s="64">
        <v>64</v>
      </c>
      <c r="B98" s="65" t="s">
        <v>61</v>
      </c>
      <c r="C98" s="64" t="s">
        <v>60</v>
      </c>
      <c r="D98" s="64" t="s">
        <v>38</v>
      </c>
      <c r="E98" s="28">
        <v>1.5</v>
      </c>
      <c r="F98" s="25">
        <v>218.95</v>
      </c>
      <c r="G98" s="25">
        <f t="shared" si="2"/>
        <v>328.42499999999995</v>
      </c>
    </row>
    <row r="99" spans="1:7" ht="31.5" x14ac:dyDescent="0.25">
      <c r="A99" s="64">
        <v>65</v>
      </c>
      <c r="B99" s="65" t="s">
        <v>63</v>
      </c>
      <c r="C99" s="64" t="s">
        <v>62</v>
      </c>
      <c r="D99" s="64" t="s">
        <v>38</v>
      </c>
      <c r="E99" s="28">
        <f>E98+E97</f>
        <v>5</v>
      </c>
      <c r="F99" s="25">
        <v>9</v>
      </c>
      <c r="G99" s="25">
        <f t="shared" si="2"/>
        <v>45</v>
      </c>
    </row>
    <row r="100" spans="1:7" ht="15.75" x14ac:dyDescent="0.25">
      <c r="A100" s="64">
        <v>66</v>
      </c>
      <c r="B100" s="65" t="s">
        <v>65</v>
      </c>
      <c r="C100" s="64" t="s">
        <v>64</v>
      </c>
      <c r="D100" s="64" t="s">
        <v>38</v>
      </c>
      <c r="E100" s="60">
        <v>8.0000000000000002E-3</v>
      </c>
      <c r="F100" s="25">
        <v>10.43</v>
      </c>
      <c r="G100" s="25">
        <f t="shared" si="2"/>
        <v>8.344E-2</v>
      </c>
    </row>
    <row r="101" spans="1:7" ht="15.75" x14ac:dyDescent="0.25">
      <c r="A101" s="64">
        <v>67</v>
      </c>
      <c r="B101" s="65" t="s">
        <v>68</v>
      </c>
      <c r="C101" s="64" t="s">
        <v>67</v>
      </c>
      <c r="D101" s="64" t="s">
        <v>38</v>
      </c>
      <c r="E101" s="25"/>
      <c r="F101" s="25">
        <v>19.670000000000002</v>
      </c>
      <c r="G101" s="25">
        <f t="shared" si="2"/>
        <v>0</v>
      </c>
    </row>
    <row r="102" spans="1:7" ht="17.25" customHeight="1" x14ac:dyDescent="0.25">
      <c r="A102" s="64">
        <v>68</v>
      </c>
      <c r="B102" s="65" t="s">
        <v>70</v>
      </c>
      <c r="C102" s="64" t="s">
        <v>69</v>
      </c>
      <c r="D102" s="64" t="s">
        <v>38</v>
      </c>
      <c r="E102" s="61">
        <v>0.20680000000000001</v>
      </c>
      <c r="F102" s="25">
        <v>3.27</v>
      </c>
      <c r="G102" s="25">
        <f t="shared" si="2"/>
        <v>0.67623600000000006</v>
      </c>
    </row>
    <row r="103" spans="1:7" ht="19.5" customHeight="1" x14ac:dyDescent="0.25">
      <c r="A103" s="64">
        <v>69</v>
      </c>
      <c r="B103" s="65" t="s">
        <v>72</v>
      </c>
      <c r="C103" s="64" t="s">
        <v>71</v>
      </c>
      <c r="D103" s="64" t="s">
        <v>38</v>
      </c>
      <c r="E103" s="25"/>
      <c r="F103" s="25">
        <v>6.81</v>
      </c>
      <c r="G103" s="25">
        <f t="shared" si="2"/>
        <v>0</v>
      </c>
    </row>
    <row r="104" spans="1:7" ht="15.75" x14ac:dyDescent="0.25">
      <c r="A104" s="64">
        <v>70</v>
      </c>
      <c r="B104" s="65" t="s">
        <v>74</v>
      </c>
      <c r="C104" s="64" t="s">
        <v>73</v>
      </c>
      <c r="D104" s="64" t="s">
        <v>75</v>
      </c>
      <c r="E104" s="64"/>
      <c r="F104" s="25">
        <v>33.31</v>
      </c>
      <c r="G104" s="25">
        <f t="shared" si="2"/>
        <v>0</v>
      </c>
    </row>
    <row r="105" spans="1:7" ht="15.75" x14ac:dyDescent="0.25">
      <c r="A105" s="64">
        <v>71</v>
      </c>
      <c r="B105" s="65" t="s">
        <v>77</v>
      </c>
      <c r="C105" s="64" t="s">
        <v>76</v>
      </c>
      <c r="D105" s="64" t="s">
        <v>75</v>
      </c>
      <c r="E105" s="64"/>
      <c r="F105" s="25">
        <v>63.14</v>
      </c>
      <c r="G105" s="25">
        <f t="shared" si="2"/>
        <v>0</v>
      </c>
    </row>
    <row r="106" spans="1:7" ht="15.75" x14ac:dyDescent="0.25">
      <c r="A106" s="64">
        <v>72</v>
      </c>
      <c r="B106" s="65" t="s">
        <v>79</v>
      </c>
      <c r="C106" s="64" t="s">
        <v>78</v>
      </c>
      <c r="D106" s="64" t="s">
        <v>23</v>
      </c>
      <c r="E106" s="29">
        <v>1</v>
      </c>
      <c r="F106" s="25">
        <v>10.14</v>
      </c>
      <c r="G106" s="25">
        <f t="shared" si="2"/>
        <v>10.14</v>
      </c>
    </row>
    <row r="107" spans="1:7" ht="31.5" x14ac:dyDescent="0.25">
      <c r="A107" s="64">
        <v>73</v>
      </c>
      <c r="B107" s="65" t="s">
        <v>81</v>
      </c>
      <c r="C107" s="64" t="s">
        <v>80</v>
      </c>
      <c r="D107" s="64" t="s">
        <v>23</v>
      </c>
      <c r="E107" s="64"/>
      <c r="F107" s="25">
        <v>72.41</v>
      </c>
      <c r="G107" s="25">
        <f t="shared" si="2"/>
        <v>0</v>
      </c>
    </row>
    <row r="108" spans="1:7" ht="31.5" x14ac:dyDescent="0.25">
      <c r="A108" s="64">
        <v>74</v>
      </c>
      <c r="B108" s="65" t="s">
        <v>167</v>
      </c>
      <c r="C108" s="64" t="s">
        <v>84</v>
      </c>
      <c r="D108" s="64" t="s">
        <v>47</v>
      </c>
      <c r="E108" s="25"/>
      <c r="F108" s="25">
        <v>72.41</v>
      </c>
      <c r="G108" s="25">
        <f t="shared" si="2"/>
        <v>0</v>
      </c>
    </row>
    <row r="109" spans="1:7" ht="31.5" x14ac:dyDescent="0.25">
      <c r="A109" s="64">
        <v>75</v>
      </c>
      <c r="B109" s="65" t="s">
        <v>168</v>
      </c>
      <c r="C109" s="64" t="s">
        <v>86</v>
      </c>
      <c r="D109" s="64" t="s">
        <v>23</v>
      </c>
      <c r="E109" s="49">
        <v>8</v>
      </c>
      <c r="F109" s="25">
        <v>10.14</v>
      </c>
      <c r="G109" s="25">
        <f t="shared" si="2"/>
        <v>81.12</v>
      </c>
    </row>
    <row r="110" spans="1:7" ht="31.5" x14ac:dyDescent="0.25">
      <c r="A110" s="64">
        <v>76</v>
      </c>
      <c r="B110" s="65" t="s">
        <v>89</v>
      </c>
      <c r="C110" s="64" t="s">
        <v>88</v>
      </c>
      <c r="D110" s="64" t="s">
        <v>23</v>
      </c>
      <c r="E110" s="64"/>
      <c r="F110" s="25">
        <v>11.58</v>
      </c>
      <c r="G110" s="25">
        <f t="shared" si="2"/>
        <v>0</v>
      </c>
    </row>
    <row r="111" spans="1:7" ht="15.75" x14ac:dyDescent="0.25">
      <c r="A111" s="32"/>
      <c r="B111" s="10" t="s">
        <v>97</v>
      </c>
      <c r="C111" s="10"/>
      <c r="D111" s="32"/>
      <c r="E111" s="32"/>
      <c r="F111" s="32"/>
      <c r="G111" s="35">
        <f>SUM(G70:G110)</f>
        <v>9329.097475999999</v>
      </c>
    </row>
    <row r="112" spans="1:7" ht="15.75" x14ac:dyDescent="0.25">
      <c r="A112" s="32"/>
      <c r="B112" s="11" t="s">
        <v>98</v>
      </c>
      <c r="C112" s="11"/>
      <c r="D112" s="32"/>
      <c r="E112" s="32"/>
      <c r="F112" s="32"/>
      <c r="G112" s="33"/>
    </row>
    <row r="113" spans="1:10" ht="15.75" x14ac:dyDescent="0.25">
      <c r="A113" s="32"/>
      <c r="B113" s="11" t="s">
        <v>149</v>
      </c>
      <c r="C113" s="11"/>
      <c r="D113" s="32" t="s">
        <v>121</v>
      </c>
      <c r="E113" s="33">
        <v>1.9</v>
      </c>
      <c r="F113" s="32">
        <v>21.05</v>
      </c>
      <c r="G113" s="33">
        <f t="shared" ref="G113:G118" si="3">E113*F113</f>
        <v>39.994999999999997</v>
      </c>
    </row>
    <row r="114" spans="1:10" ht="15.75" x14ac:dyDescent="0.25">
      <c r="A114" s="32"/>
      <c r="B114" s="11" t="s">
        <v>120</v>
      </c>
      <c r="C114" s="11"/>
      <c r="D114" s="32" t="s">
        <v>121</v>
      </c>
      <c r="E114" s="33">
        <v>25.4</v>
      </c>
      <c r="F114" s="33">
        <v>17.329999999999998</v>
      </c>
      <c r="G114" s="33">
        <f t="shared" si="3"/>
        <v>440.18199999999996</v>
      </c>
    </row>
    <row r="115" spans="1:10" ht="15.75" x14ac:dyDescent="0.25">
      <c r="A115" s="32"/>
      <c r="B115" s="11" t="s">
        <v>124</v>
      </c>
      <c r="C115" s="11"/>
      <c r="D115" s="32" t="s">
        <v>121</v>
      </c>
      <c r="E115" s="33">
        <v>31.08</v>
      </c>
      <c r="F115" s="33">
        <v>14.86</v>
      </c>
      <c r="G115" s="33">
        <f t="shared" si="3"/>
        <v>461.84879999999998</v>
      </c>
    </row>
    <row r="116" spans="1:10" ht="15.75" x14ac:dyDescent="0.25">
      <c r="A116" s="32"/>
      <c r="B116" s="11" t="s">
        <v>122</v>
      </c>
      <c r="C116" s="11"/>
      <c r="D116" s="32" t="s">
        <v>121</v>
      </c>
      <c r="E116" s="33">
        <v>50.04</v>
      </c>
      <c r="F116" s="33">
        <v>19.809999999999999</v>
      </c>
      <c r="G116" s="33">
        <f t="shared" si="3"/>
        <v>991.29239999999993</v>
      </c>
    </row>
    <row r="117" spans="1:10" ht="15.75" x14ac:dyDescent="0.25">
      <c r="A117" s="32"/>
      <c r="B117" s="11" t="s">
        <v>123</v>
      </c>
      <c r="C117" s="11"/>
      <c r="D117" s="32" t="s">
        <v>121</v>
      </c>
      <c r="E117" s="33">
        <v>6.51</v>
      </c>
      <c r="F117" s="33">
        <v>31.28</v>
      </c>
      <c r="G117" s="33">
        <f t="shared" si="3"/>
        <v>203.6328</v>
      </c>
    </row>
    <row r="118" spans="1:10" ht="15.75" x14ac:dyDescent="0.25">
      <c r="A118" s="32"/>
      <c r="B118" s="11" t="s">
        <v>150</v>
      </c>
      <c r="C118" s="11"/>
      <c r="D118" s="32" t="s">
        <v>121</v>
      </c>
      <c r="E118" s="33"/>
      <c r="F118" s="33">
        <v>37.79</v>
      </c>
      <c r="G118" s="33">
        <f t="shared" si="3"/>
        <v>0</v>
      </c>
    </row>
    <row r="119" spans="1:10" x14ac:dyDescent="0.25">
      <c r="A119" s="32"/>
      <c r="B119" s="36" t="s">
        <v>99</v>
      </c>
      <c r="C119" s="36"/>
      <c r="D119" s="32"/>
      <c r="E119" s="32"/>
      <c r="F119" s="32"/>
      <c r="G119" s="35">
        <f>SUM(G113:G118)</f>
        <v>2136.9509999999996</v>
      </c>
    </row>
    <row r="120" spans="1:10" ht="15.75" x14ac:dyDescent="0.25">
      <c r="A120" s="66"/>
      <c r="B120" s="130" t="s">
        <v>165</v>
      </c>
      <c r="C120" s="130"/>
      <c r="D120" s="130"/>
      <c r="E120" s="130"/>
      <c r="F120" s="130"/>
      <c r="G120" s="130"/>
      <c r="J120" s="47"/>
    </row>
    <row r="121" spans="1:10" ht="31.5" x14ac:dyDescent="0.25">
      <c r="A121" s="64">
        <v>77</v>
      </c>
      <c r="B121" s="65" t="s">
        <v>218</v>
      </c>
      <c r="C121" s="64" t="s">
        <v>4</v>
      </c>
      <c r="D121" s="64" t="s">
        <v>6</v>
      </c>
      <c r="E121" s="28">
        <v>34</v>
      </c>
      <c r="F121" s="25">
        <v>22.59</v>
      </c>
      <c r="G121" s="25">
        <f>E121*F121</f>
        <v>768.06</v>
      </c>
    </row>
    <row r="122" spans="1:10" ht="31.5" x14ac:dyDescent="0.25">
      <c r="A122" s="64">
        <v>78</v>
      </c>
      <c r="B122" s="65" t="s">
        <v>219</v>
      </c>
      <c r="C122" s="64" t="s">
        <v>7</v>
      </c>
      <c r="D122" s="64" t="s">
        <v>6</v>
      </c>
      <c r="E122" s="28">
        <v>44</v>
      </c>
      <c r="F122" s="25">
        <v>27.22</v>
      </c>
      <c r="G122" s="25">
        <f t="shared" ref="G122:G123" si="4">E122*F122</f>
        <v>1197.6799999999998</v>
      </c>
    </row>
    <row r="123" spans="1:10" ht="15" customHeight="1" x14ac:dyDescent="0.25">
      <c r="A123" s="131">
        <v>79</v>
      </c>
      <c r="B123" s="132" t="s">
        <v>10</v>
      </c>
      <c r="C123" s="131" t="s">
        <v>9</v>
      </c>
      <c r="D123" s="131" t="s">
        <v>6</v>
      </c>
      <c r="E123" s="146"/>
      <c r="F123" s="135">
        <v>17.38</v>
      </c>
      <c r="G123" s="135">
        <f t="shared" si="4"/>
        <v>0</v>
      </c>
    </row>
    <row r="124" spans="1:10" ht="15" customHeight="1" x14ac:dyDescent="0.25">
      <c r="A124" s="131"/>
      <c r="B124" s="132"/>
      <c r="C124" s="131"/>
      <c r="D124" s="131"/>
      <c r="E124" s="147"/>
      <c r="F124" s="136"/>
      <c r="G124" s="136"/>
    </row>
    <row r="125" spans="1:10" ht="47.25" x14ac:dyDescent="0.25">
      <c r="A125" s="64">
        <v>80</v>
      </c>
      <c r="B125" s="65" t="s">
        <v>221</v>
      </c>
      <c r="C125" s="64" t="s">
        <v>11</v>
      </c>
      <c r="D125" s="64" t="s">
        <v>6</v>
      </c>
      <c r="E125" s="28">
        <v>47.43</v>
      </c>
      <c r="F125" s="25">
        <v>20.85</v>
      </c>
      <c r="G125" s="25">
        <f t="shared" ref="G125:G161" si="5">E125*F125</f>
        <v>988.91550000000007</v>
      </c>
    </row>
    <row r="126" spans="1:10" ht="31.5" x14ac:dyDescent="0.25">
      <c r="A126" s="64">
        <v>81</v>
      </c>
      <c r="B126" s="65" t="s">
        <v>14</v>
      </c>
      <c r="C126" s="64" t="s">
        <v>13</v>
      </c>
      <c r="D126" s="64" t="s">
        <v>6</v>
      </c>
      <c r="E126" s="28"/>
      <c r="F126" s="25">
        <v>18.829999999999998</v>
      </c>
      <c r="G126" s="25">
        <f t="shared" si="5"/>
        <v>0</v>
      </c>
    </row>
    <row r="127" spans="1:10" ht="18.75" x14ac:dyDescent="0.25">
      <c r="A127" s="64">
        <v>82</v>
      </c>
      <c r="B127" s="65" t="s">
        <v>16</v>
      </c>
      <c r="C127" s="64" t="s">
        <v>15</v>
      </c>
      <c r="D127" s="64" t="s">
        <v>6</v>
      </c>
      <c r="E127" s="28"/>
      <c r="F127" s="25">
        <v>22.59</v>
      </c>
      <c r="G127" s="25">
        <f t="shared" si="5"/>
        <v>0</v>
      </c>
    </row>
    <row r="128" spans="1:10" ht="47.25" x14ac:dyDescent="0.25">
      <c r="A128" s="64">
        <v>83</v>
      </c>
      <c r="B128" s="65" t="s">
        <v>220</v>
      </c>
      <c r="C128" s="64" t="s">
        <v>17</v>
      </c>
      <c r="D128" s="64" t="s">
        <v>6</v>
      </c>
      <c r="E128" s="28">
        <v>2</v>
      </c>
      <c r="F128" s="25">
        <v>15.93</v>
      </c>
      <c r="G128" s="25">
        <f t="shared" si="5"/>
        <v>31.86</v>
      </c>
    </row>
    <row r="129" spans="1:7" ht="47.25" x14ac:dyDescent="0.25">
      <c r="A129" s="64">
        <v>84</v>
      </c>
      <c r="B129" s="65" t="s">
        <v>20</v>
      </c>
      <c r="C129" s="64" t="s">
        <v>19</v>
      </c>
      <c r="D129" s="64" t="s">
        <v>6</v>
      </c>
      <c r="E129" s="28"/>
      <c r="F129" s="25">
        <v>17.670000000000002</v>
      </c>
      <c r="G129" s="25">
        <f t="shared" si="5"/>
        <v>0</v>
      </c>
    </row>
    <row r="130" spans="1:7" ht="15.75" x14ac:dyDescent="0.25">
      <c r="A130" s="64">
        <v>85</v>
      </c>
      <c r="B130" s="65" t="s">
        <v>22</v>
      </c>
      <c r="C130" s="64" t="s">
        <v>21</v>
      </c>
      <c r="D130" s="64" t="s">
        <v>23</v>
      </c>
      <c r="E130" s="28"/>
      <c r="F130" s="25">
        <v>69.5</v>
      </c>
      <c r="G130" s="25">
        <f t="shared" si="5"/>
        <v>0</v>
      </c>
    </row>
    <row r="131" spans="1:7" x14ac:dyDescent="0.25">
      <c r="A131" s="42" t="s">
        <v>184</v>
      </c>
      <c r="B131" s="41" t="s">
        <v>196</v>
      </c>
      <c r="C131" s="42"/>
      <c r="D131" s="42" t="s">
        <v>121</v>
      </c>
      <c r="E131" s="45"/>
      <c r="F131" s="46">
        <v>0</v>
      </c>
      <c r="G131" s="46">
        <f t="shared" si="5"/>
        <v>0</v>
      </c>
    </row>
    <row r="132" spans="1:7" ht="15.75" x14ac:dyDescent="0.25">
      <c r="A132" s="64">
        <v>86</v>
      </c>
      <c r="B132" s="65" t="s">
        <v>25</v>
      </c>
      <c r="C132" s="64" t="s">
        <v>24</v>
      </c>
      <c r="D132" s="64" t="s">
        <v>23</v>
      </c>
      <c r="E132" s="28"/>
      <c r="F132" s="25">
        <v>46.3</v>
      </c>
      <c r="G132" s="25">
        <f t="shared" si="5"/>
        <v>0</v>
      </c>
    </row>
    <row r="133" spans="1:7" ht="15.75" x14ac:dyDescent="0.25">
      <c r="A133" s="64">
        <v>87</v>
      </c>
      <c r="B133" s="65" t="s">
        <v>27</v>
      </c>
      <c r="C133" s="64" t="s">
        <v>26</v>
      </c>
      <c r="D133" s="64" t="s">
        <v>23</v>
      </c>
      <c r="E133" s="28"/>
      <c r="F133" s="25">
        <v>23</v>
      </c>
      <c r="G133" s="25">
        <f t="shared" si="5"/>
        <v>0</v>
      </c>
    </row>
    <row r="134" spans="1:7" x14ac:dyDescent="0.25">
      <c r="A134" s="42" t="s">
        <v>185</v>
      </c>
      <c r="B134" s="41" t="s">
        <v>196</v>
      </c>
      <c r="C134" s="42"/>
      <c r="D134" s="42" t="s">
        <v>121</v>
      </c>
      <c r="E134" s="45"/>
      <c r="F134" s="46">
        <v>0</v>
      </c>
      <c r="G134" s="46">
        <f t="shared" si="5"/>
        <v>0</v>
      </c>
    </row>
    <row r="135" spans="1:7" ht="15.75" x14ac:dyDescent="0.25">
      <c r="A135" s="64">
        <v>88</v>
      </c>
      <c r="B135" s="65" t="s">
        <v>29</v>
      </c>
      <c r="C135" s="64" t="s">
        <v>28</v>
      </c>
      <c r="D135" s="64" t="s">
        <v>23</v>
      </c>
      <c r="E135" s="28"/>
      <c r="F135" s="25">
        <v>14.48</v>
      </c>
      <c r="G135" s="25">
        <f t="shared" si="5"/>
        <v>0</v>
      </c>
    </row>
    <row r="136" spans="1:7" ht="47.25" x14ac:dyDescent="0.25">
      <c r="A136" s="64">
        <v>89</v>
      </c>
      <c r="B136" s="65" t="s">
        <v>31</v>
      </c>
      <c r="C136" s="64" t="s">
        <v>30</v>
      </c>
      <c r="D136" s="64" t="s">
        <v>32</v>
      </c>
      <c r="E136" s="25">
        <v>15</v>
      </c>
      <c r="F136" s="25">
        <v>20.25</v>
      </c>
      <c r="G136" s="25">
        <f t="shared" si="5"/>
        <v>303.75</v>
      </c>
    </row>
    <row r="137" spans="1:7" ht="31.5" x14ac:dyDescent="0.25">
      <c r="A137" s="64">
        <v>90</v>
      </c>
      <c r="B137" s="65" t="s">
        <v>34</v>
      </c>
      <c r="C137" s="64" t="s">
        <v>33</v>
      </c>
      <c r="D137" s="64" t="s">
        <v>35</v>
      </c>
      <c r="E137" s="25"/>
      <c r="F137" s="25">
        <v>1320.66</v>
      </c>
      <c r="G137" s="25">
        <f t="shared" si="5"/>
        <v>0</v>
      </c>
    </row>
    <row r="138" spans="1:7" ht="15.75" x14ac:dyDescent="0.25">
      <c r="A138" s="64">
        <v>91</v>
      </c>
      <c r="B138" s="65" t="s">
        <v>37</v>
      </c>
      <c r="C138" s="64" t="s">
        <v>36</v>
      </c>
      <c r="D138" s="64" t="s">
        <v>38</v>
      </c>
      <c r="E138" s="25"/>
      <c r="F138" s="25">
        <v>724</v>
      </c>
      <c r="G138" s="25">
        <f t="shared" si="5"/>
        <v>0</v>
      </c>
    </row>
    <row r="139" spans="1:7" ht="31.5" x14ac:dyDescent="0.25">
      <c r="A139" s="64">
        <v>92</v>
      </c>
      <c r="B139" s="65" t="s">
        <v>40</v>
      </c>
      <c r="C139" s="64" t="s">
        <v>39</v>
      </c>
      <c r="D139" s="64" t="s">
        <v>38</v>
      </c>
      <c r="E139" s="25"/>
      <c r="F139" s="25">
        <v>724</v>
      </c>
      <c r="G139" s="25">
        <f t="shared" si="5"/>
        <v>0</v>
      </c>
    </row>
    <row r="140" spans="1:7" ht="47.25" x14ac:dyDescent="0.25">
      <c r="A140" s="64">
        <v>93</v>
      </c>
      <c r="B140" s="65" t="s">
        <v>158</v>
      </c>
      <c r="C140" s="64" t="s">
        <v>41</v>
      </c>
      <c r="D140" s="64" t="s">
        <v>38</v>
      </c>
      <c r="E140" s="28">
        <v>48</v>
      </c>
      <c r="F140" s="25">
        <v>2.9</v>
      </c>
      <c r="G140" s="25">
        <f t="shared" si="5"/>
        <v>139.19999999999999</v>
      </c>
    </row>
    <row r="141" spans="1:7" ht="47.25" x14ac:dyDescent="0.25">
      <c r="A141" s="64">
        <v>94</v>
      </c>
      <c r="B141" s="65" t="s">
        <v>179</v>
      </c>
      <c r="C141" s="64" t="s">
        <v>43</v>
      </c>
      <c r="D141" s="64" t="s">
        <v>38</v>
      </c>
      <c r="E141" s="28">
        <v>1568.17</v>
      </c>
      <c r="F141" s="25">
        <v>0.38</v>
      </c>
      <c r="G141" s="25">
        <f t="shared" si="5"/>
        <v>595.90460000000007</v>
      </c>
    </row>
    <row r="142" spans="1:7" ht="47.25" x14ac:dyDescent="0.25">
      <c r="A142" s="64">
        <v>95</v>
      </c>
      <c r="B142" s="65" t="s">
        <v>46</v>
      </c>
      <c r="C142" s="64" t="s">
        <v>45</v>
      </c>
      <c r="D142" s="64" t="s">
        <v>47</v>
      </c>
      <c r="E142" s="28">
        <v>11</v>
      </c>
      <c r="F142" s="25">
        <v>30.7</v>
      </c>
      <c r="G142" s="25">
        <f t="shared" si="5"/>
        <v>337.7</v>
      </c>
    </row>
    <row r="143" spans="1:7" ht="47.25" x14ac:dyDescent="0.25">
      <c r="A143" s="64">
        <v>96</v>
      </c>
      <c r="B143" s="65" t="s">
        <v>49</v>
      </c>
      <c r="C143" s="64" t="s">
        <v>48</v>
      </c>
      <c r="D143" s="64" t="s">
        <v>47</v>
      </c>
      <c r="E143" s="28"/>
      <c r="F143" s="25">
        <v>27.8</v>
      </c>
      <c r="G143" s="25">
        <f t="shared" si="5"/>
        <v>0</v>
      </c>
    </row>
    <row r="144" spans="1:7" ht="15.75" x14ac:dyDescent="0.25">
      <c r="A144" s="64">
        <v>97</v>
      </c>
      <c r="B144" s="65" t="s">
        <v>51</v>
      </c>
      <c r="C144" s="64" t="s">
        <v>50</v>
      </c>
      <c r="D144" s="64" t="s">
        <v>23</v>
      </c>
      <c r="E144" s="25">
        <v>72</v>
      </c>
      <c r="F144" s="25">
        <v>0.26</v>
      </c>
      <c r="G144" s="25">
        <f t="shared" si="5"/>
        <v>18.72</v>
      </c>
    </row>
    <row r="145" spans="1:7" ht="15.75" x14ac:dyDescent="0.25">
      <c r="A145" s="64">
        <v>98</v>
      </c>
      <c r="B145" s="65" t="s">
        <v>53</v>
      </c>
      <c r="C145" s="64" t="s">
        <v>52</v>
      </c>
      <c r="D145" s="64" t="s">
        <v>23</v>
      </c>
      <c r="E145" s="28"/>
      <c r="F145" s="25">
        <v>4.34</v>
      </c>
      <c r="G145" s="25">
        <f t="shared" si="5"/>
        <v>0</v>
      </c>
    </row>
    <row r="146" spans="1:7" ht="15.75" x14ac:dyDescent="0.25">
      <c r="A146" s="64">
        <v>99</v>
      </c>
      <c r="B146" s="65" t="s">
        <v>55</v>
      </c>
      <c r="C146" s="64" t="s">
        <v>54</v>
      </c>
      <c r="D146" s="64" t="s">
        <v>23</v>
      </c>
      <c r="E146" s="28">
        <v>56</v>
      </c>
      <c r="F146" s="25">
        <v>0.06</v>
      </c>
      <c r="G146" s="25">
        <f t="shared" si="5"/>
        <v>3.36</v>
      </c>
    </row>
    <row r="147" spans="1:7" ht="15.75" x14ac:dyDescent="0.25">
      <c r="A147" s="64">
        <v>100</v>
      </c>
      <c r="B147" s="65" t="s">
        <v>57</v>
      </c>
      <c r="C147" s="64" t="s">
        <v>56</v>
      </c>
      <c r="D147" s="64" t="s">
        <v>23</v>
      </c>
      <c r="E147" s="28"/>
      <c r="F147" s="25">
        <v>27.51</v>
      </c>
      <c r="G147" s="25">
        <f t="shared" si="5"/>
        <v>0</v>
      </c>
    </row>
    <row r="148" spans="1:7" ht="31.5" x14ac:dyDescent="0.25">
      <c r="A148" s="64">
        <v>101</v>
      </c>
      <c r="B148" s="65" t="s">
        <v>59</v>
      </c>
      <c r="C148" s="64" t="s">
        <v>58</v>
      </c>
      <c r="D148" s="64" t="s">
        <v>38</v>
      </c>
      <c r="E148" s="28">
        <v>4</v>
      </c>
      <c r="F148" s="25">
        <v>218.95</v>
      </c>
      <c r="G148" s="25">
        <f t="shared" si="5"/>
        <v>875.8</v>
      </c>
    </row>
    <row r="149" spans="1:7" ht="31.5" x14ac:dyDescent="0.25">
      <c r="A149" s="64">
        <v>102</v>
      </c>
      <c r="B149" s="65" t="s">
        <v>61</v>
      </c>
      <c r="C149" s="64" t="s">
        <v>60</v>
      </c>
      <c r="D149" s="64" t="s">
        <v>38</v>
      </c>
      <c r="E149" s="28">
        <v>8</v>
      </c>
      <c r="F149" s="25">
        <v>218.95</v>
      </c>
      <c r="G149" s="25">
        <f t="shared" si="5"/>
        <v>1751.6</v>
      </c>
    </row>
    <row r="150" spans="1:7" ht="31.5" x14ac:dyDescent="0.25">
      <c r="A150" s="64">
        <v>103</v>
      </c>
      <c r="B150" s="65" t="s">
        <v>63</v>
      </c>
      <c r="C150" s="64" t="s">
        <v>62</v>
      </c>
      <c r="D150" s="64" t="s">
        <v>38</v>
      </c>
      <c r="E150" s="28">
        <f>E149+E148</f>
        <v>12</v>
      </c>
      <c r="F150" s="25">
        <v>9</v>
      </c>
      <c r="G150" s="25">
        <f t="shared" si="5"/>
        <v>108</v>
      </c>
    </row>
    <row r="151" spans="1:7" ht="15.75" x14ac:dyDescent="0.25">
      <c r="A151" s="64">
        <v>104</v>
      </c>
      <c r="B151" s="65" t="s">
        <v>65</v>
      </c>
      <c r="C151" s="64" t="s">
        <v>64</v>
      </c>
      <c r="D151" s="64" t="s">
        <v>38</v>
      </c>
      <c r="E151" s="61">
        <v>0.23200000000000001</v>
      </c>
      <c r="F151" s="25">
        <v>10.43</v>
      </c>
      <c r="G151" s="25">
        <f t="shared" si="5"/>
        <v>2.4197600000000001</v>
      </c>
    </row>
    <row r="152" spans="1:7" ht="15.75" x14ac:dyDescent="0.25">
      <c r="A152" s="64">
        <v>105</v>
      </c>
      <c r="B152" s="65" t="s">
        <v>68</v>
      </c>
      <c r="C152" s="64" t="s">
        <v>67</v>
      </c>
      <c r="D152" s="64" t="s">
        <v>38</v>
      </c>
      <c r="E152" s="25"/>
      <c r="F152" s="25">
        <v>19.670000000000002</v>
      </c>
      <c r="G152" s="25">
        <f t="shared" si="5"/>
        <v>0</v>
      </c>
    </row>
    <row r="153" spans="1:7" ht="16.5" customHeight="1" x14ac:dyDescent="0.25">
      <c r="A153" s="64">
        <v>106</v>
      </c>
      <c r="B153" s="65" t="s">
        <v>70</v>
      </c>
      <c r="C153" s="64" t="s">
        <v>69</v>
      </c>
      <c r="D153" s="64" t="s">
        <v>38</v>
      </c>
      <c r="E153" s="61">
        <v>4.7399999999999998E-2</v>
      </c>
      <c r="F153" s="25">
        <v>3.27</v>
      </c>
      <c r="G153" s="25">
        <f t="shared" si="5"/>
        <v>0.154998</v>
      </c>
    </row>
    <row r="154" spans="1:7" ht="18.75" customHeight="1" x14ac:dyDescent="0.25">
      <c r="A154" s="64">
        <v>107</v>
      </c>
      <c r="B154" s="65" t="s">
        <v>72</v>
      </c>
      <c r="C154" s="64" t="s">
        <v>71</v>
      </c>
      <c r="D154" s="64" t="s">
        <v>38</v>
      </c>
      <c r="E154" s="25"/>
      <c r="F154" s="25">
        <v>6.81</v>
      </c>
      <c r="G154" s="25">
        <f t="shared" si="5"/>
        <v>0</v>
      </c>
    </row>
    <row r="155" spans="1:7" ht="15.75" x14ac:dyDescent="0.25">
      <c r="A155" s="64">
        <v>108</v>
      </c>
      <c r="B155" s="65" t="s">
        <v>74</v>
      </c>
      <c r="C155" s="64" t="s">
        <v>73</v>
      </c>
      <c r="D155" s="64" t="s">
        <v>75</v>
      </c>
      <c r="E155" s="28"/>
      <c r="F155" s="25">
        <v>33.31</v>
      </c>
      <c r="G155" s="25">
        <f t="shared" si="5"/>
        <v>0</v>
      </c>
    </row>
    <row r="156" spans="1:7" ht="15.75" x14ac:dyDescent="0.25">
      <c r="A156" s="64">
        <v>109</v>
      </c>
      <c r="B156" s="65" t="s">
        <v>77</v>
      </c>
      <c r="C156" s="64" t="s">
        <v>76</v>
      </c>
      <c r="D156" s="64" t="s">
        <v>75</v>
      </c>
      <c r="E156" s="28"/>
      <c r="F156" s="25">
        <v>63.14</v>
      </c>
      <c r="G156" s="25">
        <f t="shared" si="5"/>
        <v>0</v>
      </c>
    </row>
    <row r="157" spans="1:7" ht="15.75" x14ac:dyDescent="0.25">
      <c r="A157" s="64">
        <v>110</v>
      </c>
      <c r="B157" s="65" t="s">
        <v>79</v>
      </c>
      <c r="C157" s="64" t="s">
        <v>78</v>
      </c>
      <c r="D157" s="64" t="s">
        <v>23</v>
      </c>
      <c r="E157" s="28">
        <v>1</v>
      </c>
      <c r="F157" s="25">
        <v>10.14</v>
      </c>
      <c r="G157" s="25">
        <f t="shared" si="5"/>
        <v>10.14</v>
      </c>
    </row>
    <row r="158" spans="1:7" ht="31.5" x14ac:dyDescent="0.25">
      <c r="A158" s="64">
        <v>111</v>
      </c>
      <c r="B158" s="65" t="s">
        <v>81</v>
      </c>
      <c r="C158" s="64" t="s">
        <v>80</v>
      </c>
      <c r="D158" s="64" t="s">
        <v>23</v>
      </c>
      <c r="E158" s="25"/>
      <c r="F158" s="25">
        <v>72.41</v>
      </c>
      <c r="G158" s="25">
        <f t="shared" si="5"/>
        <v>0</v>
      </c>
    </row>
    <row r="159" spans="1:7" ht="31.5" x14ac:dyDescent="0.25">
      <c r="A159" s="64">
        <v>112</v>
      </c>
      <c r="B159" s="65" t="s">
        <v>85</v>
      </c>
      <c r="C159" s="64" t="s">
        <v>84</v>
      </c>
      <c r="D159" s="64" t="s">
        <v>47</v>
      </c>
      <c r="E159" s="25"/>
      <c r="F159" s="25">
        <v>72.41</v>
      </c>
      <c r="G159" s="25">
        <f t="shared" si="5"/>
        <v>0</v>
      </c>
    </row>
    <row r="160" spans="1:7" ht="15.75" x14ac:dyDescent="0.25">
      <c r="A160" s="64">
        <v>113</v>
      </c>
      <c r="B160" s="65" t="s">
        <v>87</v>
      </c>
      <c r="C160" s="64" t="s">
        <v>86</v>
      </c>
      <c r="D160" s="64" t="s">
        <v>23</v>
      </c>
      <c r="E160" s="48"/>
      <c r="F160" s="25">
        <v>10.14</v>
      </c>
      <c r="G160" s="25">
        <f t="shared" si="5"/>
        <v>0</v>
      </c>
    </row>
    <row r="161" spans="1:9" ht="31.5" x14ac:dyDescent="0.25">
      <c r="A161" s="64">
        <v>114</v>
      </c>
      <c r="B161" s="65" t="s">
        <v>89</v>
      </c>
      <c r="C161" s="64" t="s">
        <v>88</v>
      </c>
      <c r="D161" s="64" t="s">
        <v>23</v>
      </c>
      <c r="E161" s="25"/>
      <c r="F161" s="25">
        <v>11.58</v>
      </c>
      <c r="G161" s="25">
        <f t="shared" si="5"/>
        <v>0</v>
      </c>
    </row>
    <row r="162" spans="1:9" ht="15.75" x14ac:dyDescent="0.25">
      <c r="A162" s="3"/>
      <c r="B162" s="10" t="s">
        <v>97</v>
      </c>
      <c r="C162" s="10"/>
      <c r="D162" s="32"/>
      <c r="E162" s="32"/>
      <c r="F162" s="32"/>
      <c r="G162" s="35">
        <f>SUM(G121:G161)</f>
        <v>7133.2648580000005</v>
      </c>
      <c r="I162" s="47"/>
    </row>
    <row r="163" spans="1:9" ht="15.75" x14ac:dyDescent="0.25">
      <c r="A163" s="3"/>
      <c r="B163" s="11" t="s">
        <v>98</v>
      </c>
      <c r="C163" s="11"/>
      <c r="D163" s="32"/>
      <c r="E163" s="32"/>
      <c r="F163" s="32"/>
      <c r="G163" s="32"/>
    </row>
    <row r="164" spans="1:9" ht="15.75" x14ac:dyDescent="0.25">
      <c r="A164" s="3"/>
      <c r="B164" s="11" t="s">
        <v>149</v>
      </c>
      <c r="C164" s="11"/>
      <c r="D164" s="32" t="s">
        <v>121</v>
      </c>
      <c r="E164" s="32">
        <v>5</v>
      </c>
      <c r="F164" s="32">
        <v>21.05</v>
      </c>
      <c r="G164" s="33">
        <f>E164*F164</f>
        <v>105.25</v>
      </c>
    </row>
    <row r="165" spans="1:9" ht="15.75" x14ac:dyDescent="0.25">
      <c r="A165" s="3"/>
      <c r="B165" s="11" t="s">
        <v>120</v>
      </c>
      <c r="C165" s="11"/>
      <c r="D165" s="32" t="s">
        <v>121</v>
      </c>
      <c r="E165" s="32">
        <v>20</v>
      </c>
      <c r="F165" s="33">
        <v>17.329999999999998</v>
      </c>
      <c r="G165" s="33">
        <f>E165*F165</f>
        <v>346.59999999999997</v>
      </c>
    </row>
    <row r="166" spans="1:9" ht="15.75" x14ac:dyDescent="0.25">
      <c r="A166" s="3"/>
      <c r="B166" s="51" t="s">
        <v>124</v>
      </c>
      <c r="C166" s="34"/>
      <c r="D166" s="32" t="s">
        <v>121</v>
      </c>
      <c r="E166" s="33">
        <v>28</v>
      </c>
      <c r="F166" s="33">
        <v>14.86</v>
      </c>
      <c r="G166" s="33">
        <f>E166*F166</f>
        <v>416.08</v>
      </c>
    </row>
    <row r="167" spans="1:9" ht="15.75" x14ac:dyDescent="0.25">
      <c r="A167" s="3"/>
      <c r="B167" s="51" t="s">
        <v>122</v>
      </c>
      <c r="C167" s="34"/>
      <c r="D167" s="32" t="s">
        <v>121</v>
      </c>
      <c r="E167" s="33">
        <v>26.93</v>
      </c>
      <c r="F167" s="33">
        <v>19.809999999999999</v>
      </c>
      <c r="G167" s="33">
        <f t="shared" ref="G167:G169" si="6">E167*F167</f>
        <v>533.48329999999999</v>
      </c>
    </row>
    <row r="168" spans="1:9" ht="15.75" x14ac:dyDescent="0.25">
      <c r="A168" s="3"/>
      <c r="B168" s="51" t="s">
        <v>123</v>
      </c>
      <c r="C168" s="34"/>
      <c r="D168" s="32" t="s">
        <v>121</v>
      </c>
      <c r="E168" s="33"/>
      <c r="F168" s="33"/>
      <c r="G168" s="33">
        <f t="shared" si="6"/>
        <v>0</v>
      </c>
    </row>
    <row r="169" spans="1:9" ht="15.75" x14ac:dyDescent="0.25">
      <c r="A169" s="3"/>
      <c r="B169" s="51" t="s">
        <v>150</v>
      </c>
      <c r="C169" s="34"/>
      <c r="D169" s="32" t="s">
        <v>121</v>
      </c>
      <c r="E169" s="33"/>
      <c r="F169" s="33"/>
      <c r="G169" s="33">
        <f t="shared" si="6"/>
        <v>0</v>
      </c>
    </row>
    <row r="170" spans="1:9" x14ac:dyDescent="0.25">
      <c r="A170" s="3"/>
      <c r="B170" s="36" t="s">
        <v>99</v>
      </c>
      <c r="C170" s="36"/>
      <c r="D170" s="32"/>
      <c r="E170" s="32"/>
      <c r="F170" s="32"/>
      <c r="G170" s="35">
        <f>SUM(G164:G169)</f>
        <v>1401.4132999999999</v>
      </c>
      <c r="H170" s="39"/>
    </row>
    <row r="171" spans="1:9" ht="15.75" x14ac:dyDescent="0.25">
      <c r="A171" s="66"/>
      <c r="B171" s="130" t="s">
        <v>166</v>
      </c>
      <c r="C171" s="130"/>
      <c r="D171" s="130"/>
      <c r="E171" s="130"/>
      <c r="F171" s="130"/>
      <c r="G171" s="130"/>
    </row>
    <row r="172" spans="1:9" ht="18.75" x14ac:dyDescent="0.25">
      <c r="A172" s="64">
        <v>115</v>
      </c>
      <c r="B172" s="65" t="s">
        <v>5</v>
      </c>
      <c r="C172" s="64" t="s">
        <v>4</v>
      </c>
      <c r="D172" s="64" t="s">
        <v>6</v>
      </c>
      <c r="E172" s="25"/>
      <c r="F172" s="25">
        <v>22.59</v>
      </c>
      <c r="G172" s="25">
        <f>E172*F172</f>
        <v>0</v>
      </c>
    </row>
    <row r="173" spans="1:9" ht="18.75" x14ac:dyDescent="0.25">
      <c r="A173" s="64">
        <v>116</v>
      </c>
      <c r="B173" s="65" t="s">
        <v>8</v>
      </c>
      <c r="C173" s="64" t="s">
        <v>7</v>
      </c>
      <c r="D173" s="64" t="s">
        <v>6</v>
      </c>
      <c r="E173" s="25"/>
      <c r="F173" s="25">
        <v>27.22</v>
      </c>
      <c r="G173" s="25">
        <f t="shared" ref="G173:G174" si="7">E173*F173</f>
        <v>0</v>
      </c>
    </row>
    <row r="174" spans="1:9" ht="15" customHeight="1" x14ac:dyDescent="0.25">
      <c r="A174" s="131">
        <v>117</v>
      </c>
      <c r="B174" s="132" t="s">
        <v>10</v>
      </c>
      <c r="C174" s="131" t="s">
        <v>9</v>
      </c>
      <c r="D174" s="131" t="s">
        <v>6</v>
      </c>
      <c r="E174" s="135"/>
      <c r="F174" s="135">
        <v>17.38</v>
      </c>
      <c r="G174" s="135">
        <f t="shared" si="7"/>
        <v>0</v>
      </c>
    </row>
    <row r="175" spans="1:9" ht="21" customHeight="1" x14ac:dyDescent="0.25">
      <c r="A175" s="131"/>
      <c r="B175" s="132"/>
      <c r="C175" s="131"/>
      <c r="D175" s="131"/>
      <c r="E175" s="136"/>
      <c r="F175" s="136"/>
      <c r="G175" s="136"/>
    </row>
    <row r="176" spans="1:9" ht="36" customHeight="1" x14ac:dyDescent="0.25">
      <c r="A176" s="64">
        <v>118</v>
      </c>
      <c r="B176" s="65" t="s">
        <v>205</v>
      </c>
      <c r="C176" s="64" t="s">
        <v>11</v>
      </c>
      <c r="D176" s="64" t="s">
        <v>6</v>
      </c>
      <c r="E176" s="25">
        <v>12.73</v>
      </c>
      <c r="F176" s="25">
        <v>20.85</v>
      </c>
      <c r="G176" s="25">
        <f t="shared" ref="G176:G211" si="8">E176*F176</f>
        <v>265.4205</v>
      </c>
    </row>
    <row r="177" spans="1:11" ht="31.5" x14ac:dyDescent="0.25">
      <c r="A177" s="64">
        <v>119</v>
      </c>
      <c r="B177" s="65" t="s">
        <v>14</v>
      </c>
      <c r="C177" s="64" t="s">
        <v>13</v>
      </c>
      <c r="D177" s="64" t="s">
        <v>6</v>
      </c>
      <c r="E177" s="25"/>
      <c r="F177" s="25">
        <v>18.829999999999998</v>
      </c>
      <c r="G177" s="25">
        <f t="shared" si="8"/>
        <v>0</v>
      </c>
    </row>
    <row r="178" spans="1:11" ht="18.75" x14ac:dyDescent="0.25">
      <c r="A178" s="64">
        <v>120</v>
      </c>
      <c r="B178" s="65" t="s">
        <v>16</v>
      </c>
      <c r="C178" s="64" t="s">
        <v>15</v>
      </c>
      <c r="D178" s="64" t="s">
        <v>6</v>
      </c>
      <c r="E178" s="25"/>
      <c r="F178" s="25">
        <v>22.59</v>
      </c>
      <c r="G178" s="25">
        <f t="shared" si="8"/>
        <v>0</v>
      </c>
    </row>
    <row r="179" spans="1:11" ht="63" x14ac:dyDescent="0.25">
      <c r="A179" s="64">
        <v>121</v>
      </c>
      <c r="B179" s="65" t="s">
        <v>222</v>
      </c>
      <c r="C179" s="64" t="s">
        <v>17</v>
      </c>
      <c r="D179" s="64" t="s">
        <v>6</v>
      </c>
      <c r="E179" s="25">
        <v>5</v>
      </c>
      <c r="F179" s="25">
        <v>15.93</v>
      </c>
      <c r="G179" s="25">
        <f t="shared" si="8"/>
        <v>79.650000000000006</v>
      </c>
      <c r="I179" s="52"/>
      <c r="K179" s="47"/>
    </row>
    <row r="180" spans="1:11" ht="47.25" x14ac:dyDescent="0.25">
      <c r="A180" s="64">
        <v>122</v>
      </c>
      <c r="B180" s="65" t="s">
        <v>20</v>
      </c>
      <c r="C180" s="64" t="s">
        <v>19</v>
      </c>
      <c r="D180" s="64" t="s">
        <v>6</v>
      </c>
      <c r="E180" s="25"/>
      <c r="F180" s="25">
        <v>17.670000000000002</v>
      </c>
      <c r="G180" s="25">
        <f t="shared" si="8"/>
        <v>0</v>
      </c>
      <c r="I180" s="47"/>
    </row>
    <row r="181" spans="1:11" ht="15.75" x14ac:dyDescent="0.25">
      <c r="A181" s="64">
        <v>123</v>
      </c>
      <c r="B181" s="65" t="s">
        <v>153</v>
      </c>
      <c r="C181" s="64" t="s">
        <v>21</v>
      </c>
      <c r="D181" s="64" t="s">
        <v>23</v>
      </c>
      <c r="E181" s="25"/>
      <c r="F181" s="25">
        <v>69.5</v>
      </c>
      <c r="G181" s="25">
        <f t="shared" si="8"/>
        <v>0</v>
      </c>
    </row>
    <row r="182" spans="1:11" ht="25.5" x14ac:dyDescent="0.25">
      <c r="A182" s="42" t="s">
        <v>186</v>
      </c>
      <c r="B182" s="41" t="s">
        <v>196</v>
      </c>
      <c r="C182" s="64"/>
      <c r="D182" s="64" t="s">
        <v>121</v>
      </c>
      <c r="E182" s="28"/>
      <c r="F182" s="25">
        <v>0</v>
      </c>
      <c r="G182" s="25">
        <f t="shared" si="8"/>
        <v>0</v>
      </c>
    </row>
    <row r="183" spans="1:11" ht="15.75" x14ac:dyDescent="0.25">
      <c r="A183" s="64">
        <v>124</v>
      </c>
      <c r="B183" s="65" t="s">
        <v>25</v>
      </c>
      <c r="C183" s="64" t="s">
        <v>24</v>
      </c>
      <c r="D183" s="64" t="s">
        <v>23</v>
      </c>
      <c r="E183" s="25">
        <v>2</v>
      </c>
      <c r="F183" s="25">
        <v>46.3</v>
      </c>
      <c r="G183" s="25">
        <f t="shared" si="8"/>
        <v>92.6</v>
      </c>
      <c r="J183" s="47"/>
    </row>
    <row r="184" spans="1:11" ht="15.75" x14ac:dyDescent="0.25">
      <c r="A184" s="64">
        <v>125</v>
      </c>
      <c r="B184" s="65" t="s">
        <v>27</v>
      </c>
      <c r="C184" s="64" t="s">
        <v>26</v>
      </c>
      <c r="D184" s="64" t="s">
        <v>23</v>
      </c>
      <c r="E184" s="25"/>
      <c r="F184" s="25">
        <v>23</v>
      </c>
      <c r="G184" s="25">
        <f t="shared" si="8"/>
        <v>0</v>
      </c>
    </row>
    <row r="185" spans="1:11" ht="15.75" x14ac:dyDescent="0.25">
      <c r="A185" s="64">
        <v>126</v>
      </c>
      <c r="B185" s="65" t="s">
        <v>29</v>
      </c>
      <c r="C185" s="64" t="s">
        <v>28</v>
      </c>
      <c r="D185" s="64" t="s">
        <v>23</v>
      </c>
      <c r="E185" s="25">
        <v>2</v>
      </c>
      <c r="F185" s="25">
        <v>14.48</v>
      </c>
      <c r="G185" s="25">
        <f t="shared" si="8"/>
        <v>28.96</v>
      </c>
    </row>
    <row r="186" spans="1:11" ht="63" x14ac:dyDescent="0.25">
      <c r="A186" s="64">
        <v>127</v>
      </c>
      <c r="B186" s="65" t="s">
        <v>223</v>
      </c>
      <c r="C186" s="64" t="s">
        <v>30</v>
      </c>
      <c r="D186" s="64" t="s">
        <v>32</v>
      </c>
      <c r="E186" s="25">
        <v>3</v>
      </c>
      <c r="F186" s="25">
        <v>20.25</v>
      </c>
      <c r="G186" s="25">
        <f t="shared" si="8"/>
        <v>60.75</v>
      </c>
      <c r="K186" s="47"/>
    </row>
    <row r="187" spans="1:11" ht="31.5" x14ac:dyDescent="0.25">
      <c r="A187" s="64">
        <v>128</v>
      </c>
      <c r="B187" s="65" t="s">
        <v>34</v>
      </c>
      <c r="C187" s="64" t="s">
        <v>33</v>
      </c>
      <c r="D187" s="64" t="s">
        <v>35</v>
      </c>
      <c r="E187" s="25"/>
      <c r="F187" s="25">
        <v>1320.66</v>
      </c>
      <c r="G187" s="25">
        <f t="shared" si="8"/>
        <v>0</v>
      </c>
    </row>
    <row r="188" spans="1:11" ht="15.75" x14ac:dyDescent="0.25">
      <c r="A188" s="64">
        <v>129</v>
      </c>
      <c r="B188" s="65" t="s">
        <v>37</v>
      </c>
      <c r="C188" s="64" t="s">
        <v>36</v>
      </c>
      <c r="D188" s="64" t="s">
        <v>38</v>
      </c>
      <c r="E188" s="25"/>
      <c r="F188" s="25">
        <v>724</v>
      </c>
      <c r="G188" s="25">
        <f t="shared" si="8"/>
        <v>0</v>
      </c>
    </row>
    <row r="189" spans="1:11" ht="31.5" x14ac:dyDescent="0.25">
      <c r="A189" s="64">
        <v>130</v>
      </c>
      <c r="B189" s="65" t="s">
        <v>40</v>
      </c>
      <c r="C189" s="64" t="s">
        <v>39</v>
      </c>
      <c r="D189" s="64" t="s">
        <v>38</v>
      </c>
      <c r="E189" s="25"/>
      <c r="F189" s="25">
        <v>724</v>
      </c>
      <c r="G189" s="25">
        <f t="shared" si="8"/>
        <v>0</v>
      </c>
    </row>
    <row r="190" spans="1:11" ht="31.5" x14ac:dyDescent="0.25">
      <c r="A190" s="64">
        <v>131</v>
      </c>
      <c r="B190" s="65" t="s">
        <v>42</v>
      </c>
      <c r="C190" s="64" t="s">
        <v>41</v>
      </c>
      <c r="D190" s="64" t="s">
        <v>38</v>
      </c>
      <c r="E190" s="25"/>
      <c r="F190" s="25">
        <v>2.9</v>
      </c>
      <c r="G190" s="25">
        <f t="shared" si="8"/>
        <v>0</v>
      </c>
    </row>
    <row r="191" spans="1:11" ht="47.25" x14ac:dyDescent="0.25">
      <c r="A191" s="64">
        <v>132</v>
      </c>
      <c r="B191" s="65" t="s">
        <v>159</v>
      </c>
      <c r="C191" s="64" t="s">
        <v>43</v>
      </c>
      <c r="D191" s="64" t="s">
        <v>38</v>
      </c>
      <c r="E191" s="25">
        <v>1257</v>
      </c>
      <c r="F191" s="25">
        <v>0.38</v>
      </c>
      <c r="G191" s="25">
        <f t="shared" si="8"/>
        <v>477.66</v>
      </c>
    </row>
    <row r="192" spans="1:11" ht="47.25" x14ac:dyDescent="0.25">
      <c r="A192" s="64">
        <v>133</v>
      </c>
      <c r="B192" s="65" t="s">
        <v>46</v>
      </c>
      <c r="C192" s="64" t="s">
        <v>45</v>
      </c>
      <c r="D192" s="64" t="s">
        <v>47</v>
      </c>
      <c r="E192" s="25">
        <v>6</v>
      </c>
      <c r="F192" s="25">
        <v>30.7</v>
      </c>
      <c r="G192" s="25">
        <f t="shared" si="8"/>
        <v>184.2</v>
      </c>
    </row>
    <row r="193" spans="1:7" ht="47.25" x14ac:dyDescent="0.25">
      <c r="A193" s="64">
        <v>134</v>
      </c>
      <c r="B193" s="65" t="s">
        <v>49</v>
      </c>
      <c r="C193" s="64" t="s">
        <v>48</v>
      </c>
      <c r="D193" s="64" t="s">
        <v>47</v>
      </c>
      <c r="E193" s="25"/>
      <c r="F193" s="25">
        <v>27.8</v>
      </c>
      <c r="G193" s="25">
        <f t="shared" si="8"/>
        <v>0</v>
      </c>
    </row>
    <row r="194" spans="1:7" ht="15.75" x14ac:dyDescent="0.25">
      <c r="A194" s="64">
        <v>135</v>
      </c>
      <c r="B194" s="65" t="s">
        <v>51</v>
      </c>
      <c r="C194" s="64" t="s">
        <v>50</v>
      </c>
      <c r="D194" s="64" t="s">
        <v>23</v>
      </c>
      <c r="E194" s="25">
        <v>65</v>
      </c>
      <c r="F194" s="25">
        <v>0.26</v>
      </c>
      <c r="G194" s="25">
        <f t="shared" si="8"/>
        <v>16.900000000000002</v>
      </c>
    </row>
    <row r="195" spans="1:7" ht="15.75" x14ac:dyDescent="0.25">
      <c r="A195" s="64">
        <v>136</v>
      </c>
      <c r="B195" s="65" t="s">
        <v>53</v>
      </c>
      <c r="C195" s="64" t="s">
        <v>52</v>
      </c>
      <c r="D195" s="64" t="s">
        <v>23</v>
      </c>
      <c r="E195" s="25"/>
      <c r="F195" s="25">
        <v>4.34</v>
      </c>
      <c r="G195" s="25">
        <f t="shared" si="8"/>
        <v>0</v>
      </c>
    </row>
    <row r="196" spans="1:7" ht="15.75" x14ac:dyDescent="0.25">
      <c r="A196" s="64">
        <v>137</v>
      </c>
      <c r="B196" s="65" t="s">
        <v>55</v>
      </c>
      <c r="C196" s="64" t="s">
        <v>54</v>
      </c>
      <c r="D196" s="64" t="s">
        <v>23</v>
      </c>
      <c r="E196" s="25">
        <v>96</v>
      </c>
      <c r="F196" s="25">
        <v>0.06</v>
      </c>
      <c r="G196" s="25">
        <f t="shared" si="8"/>
        <v>5.76</v>
      </c>
    </row>
    <row r="197" spans="1:7" ht="15.75" x14ac:dyDescent="0.25">
      <c r="A197" s="64">
        <v>138</v>
      </c>
      <c r="B197" s="65" t="s">
        <v>57</v>
      </c>
      <c r="C197" s="64" t="s">
        <v>56</v>
      </c>
      <c r="D197" s="64" t="s">
        <v>23</v>
      </c>
      <c r="E197" s="25"/>
      <c r="F197" s="25">
        <v>27.51</v>
      </c>
      <c r="G197" s="25">
        <f t="shared" si="8"/>
        <v>0</v>
      </c>
    </row>
    <row r="198" spans="1:7" ht="31.5" x14ac:dyDescent="0.25">
      <c r="A198" s="64">
        <v>139</v>
      </c>
      <c r="B198" s="65" t="s">
        <v>59</v>
      </c>
      <c r="C198" s="64" t="s">
        <v>58</v>
      </c>
      <c r="D198" s="64" t="s">
        <v>38</v>
      </c>
      <c r="E198" s="25"/>
      <c r="F198" s="25">
        <v>218.95</v>
      </c>
      <c r="G198" s="25">
        <f t="shared" si="8"/>
        <v>0</v>
      </c>
    </row>
    <row r="199" spans="1:7" ht="31.5" x14ac:dyDescent="0.25">
      <c r="A199" s="64">
        <v>140</v>
      </c>
      <c r="B199" s="65" t="s">
        <v>61</v>
      </c>
      <c r="C199" s="64" t="s">
        <v>60</v>
      </c>
      <c r="D199" s="64" t="s">
        <v>38</v>
      </c>
      <c r="E199" s="25">
        <v>1.8</v>
      </c>
      <c r="F199" s="25">
        <v>218.95</v>
      </c>
      <c r="G199" s="25">
        <f t="shared" si="8"/>
        <v>394.11</v>
      </c>
    </row>
    <row r="200" spans="1:7" ht="31.5" x14ac:dyDescent="0.25">
      <c r="A200" s="64">
        <v>141</v>
      </c>
      <c r="B200" s="65" t="s">
        <v>63</v>
      </c>
      <c r="C200" s="64" t="s">
        <v>62</v>
      </c>
      <c r="D200" s="64" t="s">
        <v>38</v>
      </c>
      <c r="E200" s="28">
        <f>E199</f>
        <v>1.8</v>
      </c>
      <c r="F200" s="25">
        <v>9</v>
      </c>
      <c r="G200" s="25">
        <f t="shared" si="8"/>
        <v>16.2</v>
      </c>
    </row>
    <row r="201" spans="1:7" ht="15.75" x14ac:dyDescent="0.25">
      <c r="A201" s="64">
        <v>142</v>
      </c>
      <c r="B201" s="65" t="s">
        <v>65</v>
      </c>
      <c r="C201" s="64" t="s">
        <v>64</v>
      </c>
      <c r="D201" s="64" t="s">
        <v>38</v>
      </c>
      <c r="E201" s="28">
        <v>0.11</v>
      </c>
      <c r="F201" s="25">
        <v>10.43</v>
      </c>
      <c r="G201" s="25">
        <f t="shared" si="8"/>
        <v>1.1473</v>
      </c>
    </row>
    <row r="202" spans="1:7" ht="15.75" x14ac:dyDescent="0.25">
      <c r="A202" s="64">
        <v>143</v>
      </c>
      <c r="B202" s="65" t="s">
        <v>68</v>
      </c>
      <c r="C202" s="64" t="s">
        <v>67</v>
      </c>
      <c r="D202" s="64" t="s">
        <v>38</v>
      </c>
      <c r="E202" s="28"/>
      <c r="F202" s="25">
        <v>19.670000000000002</v>
      </c>
      <c r="G202" s="25">
        <f t="shared" si="8"/>
        <v>0</v>
      </c>
    </row>
    <row r="203" spans="1:7" ht="16.5" customHeight="1" x14ac:dyDescent="0.25">
      <c r="A203" s="64">
        <v>144</v>
      </c>
      <c r="B203" s="65" t="s">
        <v>70</v>
      </c>
      <c r="C203" s="64" t="s">
        <v>69</v>
      </c>
      <c r="D203" s="64" t="s">
        <v>38</v>
      </c>
      <c r="E203" s="50">
        <v>0.25</v>
      </c>
      <c r="F203" s="25">
        <v>3.27</v>
      </c>
      <c r="G203" s="25">
        <f t="shared" si="8"/>
        <v>0.8175</v>
      </c>
    </row>
    <row r="204" spans="1:7" ht="17.25" customHeight="1" x14ac:dyDescent="0.25">
      <c r="A204" s="64">
        <v>145</v>
      </c>
      <c r="B204" s="65" t="s">
        <v>72</v>
      </c>
      <c r="C204" s="64" t="s">
        <v>71</v>
      </c>
      <c r="D204" s="64" t="s">
        <v>38</v>
      </c>
      <c r="E204" s="28"/>
      <c r="F204" s="25">
        <v>6.81</v>
      </c>
      <c r="G204" s="25">
        <f t="shared" si="8"/>
        <v>0</v>
      </c>
    </row>
    <row r="205" spans="1:7" ht="15.75" x14ac:dyDescent="0.25">
      <c r="A205" s="64">
        <v>146</v>
      </c>
      <c r="B205" s="65" t="s">
        <v>74</v>
      </c>
      <c r="C205" s="64" t="s">
        <v>73</v>
      </c>
      <c r="D205" s="64" t="s">
        <v>75</v>
      </c>
      <c r="E205" s="25"/>
      <c r="F205" s="25">
        <v>33.31</v>
      </c>
      <c r="G205" s="25">
        <f t="shared" si="8"/>
        <v>0</v>
      </c>
    </row>
    <row r="206" spans="1:7" ht="15.75" x14ac:dyDescent="0.25">
      <c r="A206" s="64">
        <v>147</v>
      </c>
      <c r="B206" s="65" t="s">
        <v>77</v>
      </c>
      <c r="C206" s="64" t="s">
        <v>76</v>
      </c>
      <c r="D206" s="64" t="s">
        <v>75</v>
      </c>
      <c r="E206" s="25"/>
      <c r="F206" s="25">
        <v>63.14</v>
      </c>
      <c r="G206" s="25">
        <f t="shared" si="8"/>
        <v>0</v>
      </c>
    </row>
    <row r="207" spans="1:7" ht="15.75" x14ac:dyDescent="0.25">
      <c r="A207" s="64">
        <v>148</v>
      </c>
      <c r="B207" s="65" t="s">
        <v>79</v>
      </c>
      <c r="C207" s="64" t="s">
        <v>78</v>
      </c>
      <c r="D207" s="64" t="s">
        <v>23</v>
      </c>
      <c r="E207" s="28">
        <v>1</v>
      </c>
      <c r="F207" s="25">
        <v>10.14</v>
      </c>
      <c r="G207" s="25">
        <f t="shared" si="8"/>
        <v>10.14</v>
      </c>
    </row>
    <row r="208" spans="1:7" ht="31.5" x14ac:dyDescent="0.25">
      <c r="A208" s="64">
        <v>149</v>
      </c>
      <c r="B208" s="65" t="s">
        <v>81</v>
      </c>
      <c r="C208" s="64" t="s">
        <v>80</v>
      </c>
      <c r="D208" s="64" t="s">
        <v>23</v>
      </c>
      <c r="E208" s="25"/>
      <c r="F208" s="25">
        <v>72.41</v>
      </c>
      <c r="G208" s="25">
        <f t="shared" si="8"/>
        <v>0</v>
      </c>
    </row>
    <row r="209" spans="1:12" ht="31.5" x14ac:dyDescent="0.25">
      <c r="A209" s="64">
        <v>150</v>
      </c>
      <c r="B209" s="65" t="s">
        <v>85</v>
      </c>
      <c r="C209" s="64" t="s">
        <v>84</v>
      </c>
      <c r="D209" s="64" t="s">
        <v>47</v>
      </c>
      <c r="E209" s="25"/>
      <c r="F209" s="25">
        <v>72.41</v>
      </c>
      <c r="G209" s="25">
        <f t="shared" si="8"/>
        <v>0</v>
      </c>
    </row>
    <row r="210" spans="1:12" ht="15.75" x14ac:dyDescent="0.25">
      <c r="A210" s="64">
        <v>151</v>
      </c>
      <c r="B210" s="65" t="s">
        <v>87</v>
      </c>
      <c r="C210" s="64" t="s">
        <v>86</v>
      </c>
      <c r="D210" s="64" t="s">
        <v>23</v>
      </c>
      <c r="E210" s="48"/>
      <c r="F210" s="25">
        <v>10.14</v>
      </c>
      <c r="G210" s="25">
        <f t="shared" si="8"/>
        <v>0</v>
      </c>
    </row>
    <row r="211" spans="1:12" ht="31.5" x14ac:dyDescent="0.25">
      <c r="A211" s="64">
        <v>152</v>
      </c>
      <c r="B211" s="65" t="s">
        <v>89</v>
      </c>
      <c r="C211" s="64" t="s">
        <v>88</v>
      </c>
      <c r="D211" s="64" t="s">
        <v>23</v>
      </c>
      <c r="E211" s="64"/>
      <c r="F211" s="25">
        <v>11.58</v>
      </c>
      <c r="G211" s="25">
        <f t="shared" si="8"/>
        <v>0</v>
      </c>
    </row>
    <row r="212" spans="1:12" ht="15.75" x14ac:dyDescent="0.25">
      <c r="A212" s="32"/>
      <c r="B212" s="10" t="s">
        <v>97</v>
      </c>
      <c r="C212" s="10"/>
      <c r="D212" s="32"/>
      <c r="E212" s="32"/>
      <c r="F212" s="32"/>
      <c r="G212" s="35">
        <f>SUM(G172:G211)</f>
        <v>1634.3153000000007</v>
      </c>
    </row>
    <row r="213" spans="1:12" ht="15.75" x14ac:dyDescent="0.25">
      <c r="A213" s="32"/>
      <c r="B213" s="11" t="s">
        <v>98</v>
      </c>
      <c r="C213" s="11"/>
      <c r="D213" s="32"/>
      <c r="E213" s="32"/>
      <c r="F213" s="32"/>
      <c r="G213" s="32"/>
    </row>
    <row r="214" spans="1:12" x14ac:dyDescent="0.25">
      <c r="A214" s="32"/>
      <c r="B214" s="34" t="s">
        <v>149</v>
      </c>
      <c r="C214" s="34"/>
      <c r="D214" s="32" t="s">
        <v>121</v>
      </c>
      <c r="E214" s="26"/>
      <c r="F214" s="32">
        <v>21.05</v>
      </c>
      <c r="G214" s="33">
        <f>E214*F214</f>
        <v>0</v>
      </c>
    </row>
    <row r="215" spans="1:12" x14ac:dyDescent="0.25">
      <c r="A215" s="32"/>
      <c r="B215" s="34" t="s">
        <v>120</v>
      </c>
      <c r="C215" s="34"/>
      <c r="D215" s="32" t="s">
        <v>121</v>
      </c>
      <c r="E215" s="3">
        <v>5.81</v>
      </c>
      <c r="F215" s="33">
        <v>17.329999999999998</v>
      </c>
      <c r="G215" s="33">
        <f t="shared" ref="G215:G220" si="9">E215*F215</f>
        <v>100.68729999999998</v>
      </c>
    </row>
    <row r="216" spans="1:12" x14ac:dyDescent="0.25">
      <c r="A216" s="32"/>
      <c r="B216" s="34" t="s">
        <v>124</v>
      </c>
      <c r="C216" s="34"/>
      <c r="D216" s="32" t="s">
        <v>121</v>
      </c>
      <c r="E216" s="3">
        <v>6.92</v>
      </c>
      <c r="F216" s="33">
        <v>14.86</v>
      </c>
      <c r="G216" s="33">
        <f t="shared" si="9"/>
        <v>102.8312</v>
      </c>
    </row>
    <row r="217" spans="1:12" x14ac:dyDescent="0.25">
      <c r="A217" s="32"/>
      <c r="B217" s="34" t="s">
        <v>176</v>
      </c>
      <c r="C217" s="34"/>
      <c r="D217" s="32" t="s">
        <v>121</v>
      </c>
      <c r="E217" s="3"/>
      <c r="F217" s="33">
        <v>37.79</v>
      </c>
      <c r="G217" s="33">
        <f t="shared" si="9"/>
        <v>0</v>
      </c>
    </row>
    <row r="218" spans="1:12" x14ac:dyDescent="0.25">
      <c r="A218" s="32"/>
      <c r="B218" s="34" t="s">
        <v>178</v>
      </c>
      <c r="C218" s="34"/>
      <c r="D218" s="32" t="s">
        <v>121</v>
      </c>
      <c r="E218" s="3"/>
      <c r="F218" s="33">
        <v>31.28</v>
      </c>
      <c r="G218" s="33">
        <f t="shared" si="9"/>
        <v>0</v>
      </c>
    </row>
    <row r="219" spans="1:12" x14ac:dyDescent="0.25">
      <c r="A219" s="32"/>
      <c r="B219" s="34" t="s">
        <v>122</v>
      </c>
      <c r="C219" s="34"/>
      <c r="D219" s="32" t="s">
        <v>121</v>
      </c>
      <c r="E219" s="3"/>
      <c r="F219" s="33">
        <v>19.809999999999999</v>
      </c>
      <c r="G219" s="33">
        <f t="shared" si="9"/>
        <v>0</v>
      </c>
      <c r="L219" s="47"/>
    </row>
    <row r="220" spans="1:12" x14ac:dyDescent="0.25">
      <c r="A220" s="32"/>
      <c r="B220" s="34" t="s">
        <v>175</v>
      </c>
      <c r="C220" s="34"/>
      <c r="D220" s="32" t="s">
        <v>121</v>
      </c>
      <c r="E220" s="33"/>
      <c r="F220" s="33">
        <v>19.809999999999999</v>
      </c>
      <c r="G220" s="33">
        <f t="shared" si="9"/>
        <v>0</v>
      </c>
    </row>
    <row r="221" spans="1:12" x14ac:dyDescent="0.25">
      <c r="A221" s="32"/>
      <c r="B221" s="36" t="s">
        <v>99</v>
      </c>
      <c r="C221" s="36"/>
      <c r="D221" s="32"/>
      <c r="E221" s="32"/>
      <c r="F221" s="32"/>
      <c r="G221" s="35">
        <f>SUM(G214:G220)</f>
        <v>203.51849999999996</v>
      </c>
      <c r="J221" s="47"/>
    </row>
    <row r="222" spans="1:12" x14ac:dyDescent="0.25">
      <c r="A222" s="24"/>
      <c r="B222" s="24"/>
      <c r="C222" s="24"/>
      <c r="D222" s="24"/>
      <c r="E222" s="24"/>
      <c r="F222" s="24"/>
      <c r="G222" s="24"/>
    </row>
    <row r="223" spans="1:12" x14ac:dyDescent="0.25">
      <c r="A223" s="24"/>
      <c r="B223" s="24" t="s">
        <v>116</v>
      </c>
      <c r="C223" s="24"/>
      <c r="D223" s="24"/>
      <c r="E223" s="24"/>
      <c r="F223" s="24"/>
      <c r="G223" s="27">
        <f>ROUND(G59+G111+G162+G212,2)</f>
        <v>33013.51</v>
      </c>
    </row>
    <row r="224" spans="1:12" x14ac:dyDescent="0.25">
      <c r="A224" s="24"/>
      <c r="B224" s="24" t="s">
        <v>117</v>
      </c>
      <c r="C224" s="24"/>
      <c r="D224" s="24"/>
      <c r="E224" s="24"/>
      <c r="F224" s="24"/>
      <c r="G224" s="27">
        <f>ROUND(G68+G119+G170+G221,2)</f>
        <v>5694.74</v>
      </c>
    </row>
    <row r="225" spans="1:7" x14ac:dyDescent="0.25">
      <c r="A225" s="24"/>
      <c r="B225" s="24"/>
      <c r="C225" s="24"/>
      <c r="D225" s="24"/>
      <c r="E225" s="24"/>
      <c r="F225" s="24"/>
      <c r="G225" s="24"/>
    </row>
    <row r="226" spans="1:7" x14ac:dyDescent="0.25">
      <c r="A226" s="24"/>
      <c r="B226" s="24" t="s">
        <v>170</v>
      </c>
      <c r="C226" s="24"/>
      <c r="D226" s="24"/>
      <c r="E226" s="24"/>
      <c r="F226" s="24"/>
      <c r="G226" s="27">
        <f>G223</f>
        <v>33013.51</v>
      </c>
    </row>
    <row r="227" spans="1:7" x14ac:dyDescent="0.25">
      <c r="A227" s="24"/>
      <c r="B227" s="24" t="s">
        <v>171</v>
      </c>
      <c r="C227" s="24"/>
      <c r="D227" s="24"/>
      <c r="E227" s="24"/>
      <c r="F227" s="24"/>
      <c r="G227" s="27">
        <f>G226*0.21</f>
        <v>6932.8370999999997</v>
      </c>
    </row>
    <row r="228" spans="1:7" x14ac:dyDescent="0.25">
      <c r="A228" s="24"/>
      <c r="B228" s="24" t="s">
        <v>172</v>
      </c>
      <c r="C228" s="24"/>
      <c r="D228" s="24"/>
      <c r="E228" s="24"/>
      <c r="F228" s="24"/>
      <c r="G228" s="27">
        <f>G226+G227</f>
        <v>39946.347099999999</v>
      </c>
    </row>
    <row r="231" spans="1:7" x14ac:dyDescent="0.25">
      <c r="A231" s="37" t="s">
        <v>138</v>
      </c>
    </row>
    <row r="232" spans="1:7" x14ac:dyDescent="0.25">
      <c r="A232" s="40" t="s">
        <v>225</v>
      </c>
    </row>
    <row r="233" spans="1:7" x14ac:dyDescent="0.25">
      <c r="A233" s="40" t="s">
        <v>226</v>
      </c>
    </row>
    <row r="234" spans="1:7" x14ac:dyDescent="0.25">
      <c r="A234" s="37"/>
    </row>
    <row r="235" spans="1:7" x14ac:dyDescent="0.25">
      <c r="A235" s="37"/>
    </row>
    <row r="236" spans="1:7" x14ac:dyDescent="0.25">
      <c r="A236" s="37"/>
    </row>
    <row r="237" spans="1:7" x14ac:dyDescent="0.25">
      <c r="A237" s="37" t="s">
        <v>139</v>
      </c>
    </row>
    <row r="238" spans="1:7" x14ac:dyDescent="0.25">
      <c r="A238"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69:G69"/>
    <mergeCell ref="A72:A73"/>
    <mergeCell ref="B72:B73"/>
    <mergeCell ref="C72:C73"/>
    <mergeCell ref="D72:D73"/>
    <mergeCell ref="E72:E73"/>
    <mergeCell ref="F72:F73"/>
    <mergeCell ref="G72:G73"/>
    <mergeCell ref="B120:G120"/>
    <mergeCell ref="A123:A124"/>
    <mergeCell ref="B123:B124"/>
    <mergeCell ref="C123:C124"/>
    <mergeCell ref="D123:D124"/>
    <mergeCell ref="E123:E124"/>
    <mergeCell ref="F123:F124"/>
    <mergeCell ref="G123:G124"/>
    <mergeCell ref="B171:G171"/>
    <mergeCell ref="A174:A175"/>
    <mergeCell ref="B174:B175"/>
    <mergeCell ref="C174:C175"/>
    <mergeCell ref="D174:D175"/>
    <mergeCell ref="E174:E175"/>
    <mergeCell ref="F174:F175"/>
    <mergeCell ref="G174:G175"/>
  </mergeCells>
  <pageMargins left="0.51181102362204722" right="0.11811023622047245" top="0.35433070866141736" bottom="0.35433070866141736"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9"/>
  <sheetViews>
    <sheetView topLeftCell="A208"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68"/>
      <c r="D8" s="68"/>
      <c r="E8" s="22"/>
      <c r="F8" s="68"/>
      <c r="G8" s="68"/>
    </row>
    <row r="9" spans="1:7" ht="18.75" x14ac:dyDescent="0.3">
      <c r="A9" s="129" t="s">
        <v>249</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227</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72">
        <v>1</v>
      </c>
      <c r="B16" s="72">
        <v>2</v>
      </c>
      <c r="C16" s="72"/>
      <c r="D16" s="72">
        <v>3</v>
      </c>
      <c r="E16" s="72"/>
      <c r="F16" s="72"/>
      <c r="G16" s="72"/>
    </row>
    <row r="17" spans="1:11" ht="15.75" x14ac:dyDescent="0.25">
      <c r="A17" s="69"/>
      <c r="B17" s="130" t="s">
        <v>163</v>
      </c>
      <c r="C17" s="130"/>
      <c r="D17" s="130"/>
      <c r="E17" s="130"/>
      <c r="F17" s="130"/>
      <c r="G17" s="130"/>
    </row>
    <row r="18" spans="1:11" ht="47.25" customHeight="1" x14ac:dyDescent="0.25">
      <c r="A18" s="70">
        <v>1</v>
      </c>
      <c r="B18" s="71" t="s">
        <v>228</v>
      </c>
      <c r="C18" s="70" t="s">
        <v>4</v>
      </c>
      <c r="D18" s="70" t="s">
        <v>6</v>
      </c>
      <c r="E18" s="25">
        <v>27.7</v>
      </c>
      <c r="F18" s="25">
        <v>22.59</v>
      </c>
      <c r="G18" s="25">
        <f>E18*F18</f>
        <v>625.74299999999994</v>
      </c>
    </row>
    <row r="19" spans="1:11" ht="18.75" x14ac:dyDescent="0.25">
      <c r="A19" s="70">
        <v>2</v>
      </c>
      <c r="B19" s="71" t="s">
        <v>161</v>
      </c>
      <c r="C19" s="70" t="s">
        <v>7</v>
      </c>
      <c r="D19" s="70" t="s">
        <v>6</v>
      </c>
      <c r="E19" s="70"/>
      <c r="F19" s="25">
        <v>27.22</v>
      </c>
      <c r="G19" s="25">
        <f t="shared" ref="G19:G58" si="0">E19*F19</f>
        <v>0</v>
      </c>
    </row>
    <row r="20" spans="1:11" x14ac:dyDescent="0.25">
      <c r="A20" s="131">
        <v>3</v>
      </c>
      <c r="B20" s="132" t="s">
        <v>229</v>
      </c>
      <c r="C20" s="131" t="s">
        <v>9</v>
      </c>
      <c r="D20" s="131" t="s">
        <v>6</v>
      </c>
      <c r="E20" s="135">
        <v>13.35</v>
      </c>
      <c r="F20" s="135">
        <v>17.38</v>
      </c>
      <c r="G20" s="135">
        <f t="shared" si="0"/>
        <v>232.02299999999997</v>
      </c>
    </row>
    <row r="21" spans="1:11" ht="31.5" customHeight="1" x14ac:dyDescent="0.25">
      <c r="A21" s="131"/>
      <c r="B21" s="132"/>
      <c r="C21" s="131"/>
      <c r="D21" s="131"/>
      <c r="E21" s="136"/>
      <c r="F21" s="136"/>
      <c r="G21" s="136"/>
    </row>
    <row r="22" spans="1:11" ht="31.5" x14ac:dyDescent="0.25">
      <c r="A22" s="70">
        <v>4</v>
      </c>
      <c r="B22" s="71" t="s">
        <v>162</v>
      </c>
      <c r="C22" s="70" t="s">
        <v>11</v>
      </c>
      <c r="D22" s="70" t="s">
        <v>6</v>
      </c>
      <c r="E22" s="70"/>
      <c r="F22" s="25">
        <v>20.85</v>
      </c>
      <c r="G22" s="25">
        <f t="shared" si="0"/>
        <v>0</v>
      </c>
    </row>
    <row r="23" spans="1:11" ht="47.25" x14ac:dyDescent="0.25">
      <c r="A23" s="70">
        <v>5</v>
      </c>
      <c r="B23" s="71" t="s">
        <v>230</v>
      </c>
      <c r="C23" s="70" t="s">
        <v>13</v>
      </c>
      <c r="D23" s="70" t="s">
        <v>6</v>
      </c>
      <c r="E23" s="25">
        <v>11.3</v>
      </c>
      <c r="F23" s="25">
        <v>18.829999999999998</v>
      </c>
      <c r="G23" s="25">
        <f t="shared" si="0"/>
        <v>212.779</v>
      </c>
    </row>
    <row r="24" spans="1:11" ht="18.75" x14ac:dyDescent="0.25">
      <c r="A24" s="70">
        <v>6</v>
      </c>
      <c r="B24" s="71" t="s">
        <v>16</v>
      </c>
      <c r="C24" s="70" t="s">
        <v>15</v>
      </c>
      <c r="D24" s="70" t="s">
        <v>6</v>
      </c>
      <c r="E24" s="29"/>
      <c r="F24" s="25">
        <v>22.59</v>
      </c>
      <c r="G24" s="25">
        <f t="shared" si="0"/>
        <v>0</v>
      </c>
    </row>
    <row r="25" spans="1:11" ht="78.75" x14ac:dyDescent="0.25">
      <c r="A25" s="70">
        <v>7</v>
      </c>
      <c r="B25" s="71" t="s">
        <v>231</v>
      </c>
      <c r="C25" s="70" t="s">
        <v>17</v>
      </c>
      <c r="D25" s="70" t="s">
        <v>6</v>
      </c>
      <c r="E25" s="25">
        <v>36</v>
      </c>
      <c r="F25" s="25">
        <v>15.93</v>
      </c>
      <c r="G25" s="25">
        <f t="shared" si="0"/>
        <v>573.48</v>
      </c>
      <c r="J25" s="47"/>
    </row>
    <row r="26" spans="1:11" ht="47.25" x14ac:dyDescent="0.25">
      <c r="A26" s="70">
        <v>8</v>
      </c>
      <c r="B26" s="71" t="s">
        <v>20</v>
      </c>
      <c r="C26" s="70" t="s">
        <v>19</v>
      </c>
      <c r="D26" s="70" t="s">
        <v>6</v>
      </c>
      <c r="E26" s="28"/>
      <c r="F26" s="25">
        <v>17.670000000000002</v>
      </c>
      <c r="G26" s="25">
        <f t="shared" si="0"/>
        <v>0</v>
      </c>
    </row>
    <row r="27" spans="1:11" ht="15.75" x14ac:dyDescent="0.25">
      <c r="A27" s="70">
        <v>9</v>
      </c>
      <c r="B27" s="71" t="s">
        <v>151</v>
      </c>
      <c r="C27" s="70" t="s">
        <v>21</v>
      </c>
      <c r="D27" s="70" t="s">
        <v>23</v>
      </c>
      <c r="E27" s="28">
        <v>6</v>
      </c>
      <c r="F27" s="25">
        <v>69.5</v>
      </c>
      <c r="G27" s="25">
        <f t="shared" si="0"/>
        <v>417</v>
      </c>
    </row>
    <row r="28" spans="1:11" ht="25.5" x14ac:dyDescent="0.25">
      <c r="A28" s="42" t="s">
        <v>152</v>
      </c>
      <c r="B28" s="41" t="s">
        <v>232</v>
      </c>
      <c r="C28" s="70"/>
      <c r="D28" s="70" t="s">
        <v>121</v>
      </c>
      <c r="E28" s="28">
        <v>2.7</v>
      </c>
      <c r="F28" s="25">
        <v>0</v>
      </c>
      <c r="G28" s="25">
        <f t="shared" si="0"/>
        <v>0</v>
      </c>
    </row>
    <row r="29" spans="1:11" ht="15.75" x14ac:dyDescent="0.25">
      <c r="A29" s="70">
        <v>10</v>
      </c>
      <c r="B29" s="71" t="s">
        <v>25</v>
      </c>
      <c r="C29" s="70" t="s">
        <v>24</v>
      </c>
      <c r="D29" s="70" t="s">
        <v>23</v>
      </c>
      <c r="E29" s="29">
        <v>7</v>
      </c>
      <c r="F29" s="25">
        <v>46.3</v>
      </c>
      <c r="G29" s="25">
        <f t="shared" si="0"/>
        <v>324.09999999999997</v>
      </c>
    </row>
    <row r="30" spans="1:11" ht="15.75" x14ac:dyDescent="0.25">
      <c r="A30" s="70">
        <v>11</v>
      </c>
      <c r="B30" s="74" t="s">
        <v>27</v>
      </c>
      <c r="C30" s="29" t="s">
        <v>26</v>
      </c>
      <c r="D30" s="29" t="s">
        <v>23</v>
      </c>
      <c r="E30" s="29">
        <v>1</v>
      </c>
      <c r="F30" s="28">
        <v>23</v>
      </c>
      <c r="G30" s="28">
        <f t="shared" si="0"/>
        <v>23</v>
      </c>
      <c r="H30" s="39"/>
      <c r="I30" s="39"/>
      <c r="J30" s="39"/>
      <c r="K30" s="39"/>
    </row>
    <row r="31" spans="1:11" ht="15.75" x14ac:dyDescent="0.25">
      <c r="A31" s="42" t="s">
        <v>160</v>
      </c>
      <c r="B31" s="41" t="s">
        <v>233</v>
      </c>
      <c r="C31" s="70"/>
      <c r="D31" s="70" t="s">
        <v>121</v>
      </c>
      <c r="E31" s="28">
        <v>0.3</v>
      </c>
      <c r="F31" s="25">
        <v>0</v>
      </c>
      <c r="G31" s="25">
        <f t="shared" si="0"/>
        <v>0</v>
      </c>
    </row>
    <row r="32" spans="1:11" ht="15.75" x14ac:dyDescent="0.25">
      <c r="A32" s="70">
        <v>12</v>
      </c>
      <c r="B32" s="71" t="s">
        <v>29</v>
      </c>
      <c r="C32" s="70" t="s">
        <v>28</v>
      </c>
      <c r="D32" s="70" t="s">
        <v>23</v>
      </c>
      <c r="E32" s="70">
        <v>4</v>
      </c>
      <c r="F32" s="25">
        <v>14.48</v>
      </c>
      <c r="G32" s="25">
        <f t="shared" si="0"/>
        <v>57.92</v>
      </c>
    </row>
    <row r="33" spans="1:7" ht="47.25" x14ac:dyDescent="0.25">
      <c r="A33" s="70">
        <v>13</v>
      </c>
      <c r="B33" s="71" t="s">
        <v>31</v>
      </c>
      <c r="C33" s="70" t="s">
        <v>30</v>
      </c>
      <c r="D33" s="70" t="s">
        <v>32</v>
      </c>
      <c r="E33" s="25">
        <v>53</v>
      </c>
      <c r="F33" s="25">
        <v>20.25</v>
      </c>
      <c r="G33" s="25">
        <f t="shared" si="0"/>
        <v>1073.25</v>
      </c>
    </row>
    <row r="34" spans="1:7" ht="31.5" x14ac:dyDescent="0.25">
      <c r="A34" s="70">
        <v>14</v>
      </c>
      <c r="B34" s="71" t="s">
        <v>34</v>
      </c>
      <c r="C34" s="70" t="s">
        <v>33</v>
      </c>
      <c r="D34" s="70" t="s">
        <v>35</v>
      </c>
      <c r="E34" s="25"/>
      <c r="F34" s="25">
        <v>1320.66</v>
      </c>
      <c r="G34" s="25">
        <f t="shared" si="0"/>
        <v>0</v>
      </c>
    </row>
    <row r="35" spans="1:7" ht="15.75" x14ac:dyDescent="0.25">
      <c r="A35" s="70">
        <v>15</v>
      </c>
      <c r="B35" s="71" t="s">
        <v>37</v>
      </c>
      <c r="C35" s="70" t="s">
        <v>36</v>
      </c>
      <c r="D35" s="70" t="s">
        <v>38</v>
      </c>
      <c r="E35" s="25"/>
      <c r="F35" s="25">
        <v>724</v>
      </c>
      <c r="G35" s="25">
        <f t="shared" si="0"/>
        <v>0</v>
      </c>
    </row>
    <row r="36" spans="1:7" ht="31.5" x14ac:dyDescent="0.25">
      <c r="A36" s="70">
        <v>16</v>
      </c>
      <c r="B36" s="71" t="s">
        <v>40</v>
      </c>
      <c r="C36" s="70" t="s">
        <v>39</v>
      </c>
      <c r="D36" s="70" t="s">
        <v>38</v>
      </c>
      <c r="E36" s="25"/>
      <c r="F36" s="25">
        <v>724</v>
      </c>
      <c r="G36" s="25">
        <f t="shared" si="0"/>
        <v>0</v>
      </c>
    </row>
    <row r="37" spans="1:7" ht="47.25" x14ac:dyDescent="0.25">
      <c r="A37" s="70">
        <v>17</v>
      </c>
      <c r="B37" s="71" t="s">
        <v>156</v>
      </c>
      <c r="C37" s="70" t="s">
        <v>41</v>
      </c>
      <c r="D37" s="70" t="s">
        <v>38</v>
      </c>
      <c r="E37" s="25">
        <v>533.6</v>
      </c>
      <c r="F37" s="25">
        <v>2.9</v>
      </c>
      <c r="G37" s="25">
        <f t="shared" si="0"/>
        <v>1547.44</v>
      </c>
    </row>
    <row r="38" spans="1:7" ht="47.25" x14ac:dyDescent="0.25">
      <c r="A38" s="70">
        <v>18</v>
      </c>
      <c r="B38" s="71" t="s">
        <v>169</v>
      </c>
      <c r="C38" s="70" t="s">
        <v>43</v>
      </c>
      <c r="D38" s="70" t="s">
        <v>38</v>
      </c>
      <c r="E38" s="25">
        <v>1067</v>
      </c>
      <c r="F38" s="25">
        <v>0.38</v>
      </c>
      <c r="G38" s="25">
        <f t="shared" si="0"/>
        <v>405.46</v>
      </c>
    </row>
    <row r="39" spans="1:7" ht="47.25" x14ac:dyDescent="0.25">
      <c r="A39" s="70">
        <v>19</v>
      </c>
      <c r="B39" s="71" t="s">
        <v>46</v>
      </c>
      <c r="C39" s="70" t="s">
        <v>45</v>
      </c>
      <c r="D39" s="70" t="s">
        <v>47</v>
      </c>
      <c r="E39" s="28">
        <v>34</v>
      </c>
      <c r="F39" s="25">
        <v>30.7</v>
      </c>
      <c r="G39" s="25">
        <f t="shared" si="0"/>
        <v>1043.8</v>
      </c>
    </row>
    <row r="40" spans="1:7" ht="47.25" x14ac:dyDescent="0.25">
      <c r="A40" s="70">
        <v>20</v>
      </c>
      <c r="B40" s="71" t="s">
        <v>49</v>
      </c>
      <c r="C40" s="70" t="s">
        <v>48</v>
      </c>
      <c r="D40" s="70" t="s">
        <v>47</v>
      </c>
      <c r="E40" s="25"/>
      <c r="F40" s="25">
        <v>27.8</v>
      </c>
      <c r="G40" s="25">
        <f t="shared" si="0"/>
        <v>0</v>
      </c>
    </row>
    <row r="41" spans="1:7" ht="15.75" x14ac:dyDescent="0.25">
      <c r="A41" s="70">
        <v>21</v>
      </c>
      <c r="B41" s="71" t="s">
        <v>51</v>
      </c>
      <c r="C41" s="70" t="s">
        <v>50</v>
      </c>
      <c r="D41" s="70" t="s">
        <v>23</v>
      </c>
      <c r="E41" s="25">
        <v>296</v>
      </c>
      <c r="F41" s="25">
        <v>0.26</v>
      </c>
      <c r="G41" s="25">
        <f t="shared" si="0"/>
        <v>76.960000000000008</v>
      </c>
    </row>
    <row r="42" spans="1:7" ht="15.75" x14ac:dyDescent="0.25">
      <c r="A42" s="70">
        <v>22</v>
      </c>
      <c r="B42" s="71" t="s">
        <v>53</v>
      </c>
      <c r="C42" s="70" t="s">
        <v>52</v>
      </c>
      <c r="D42" s="70" t="s">
        <v>23</v>
      </c>
      <c r="E42" s="25"/>
      <c r="F42" s="25">
        <v>4.34</v>
      </c>
      <c r="G42" s="25">
        <f t="shared" si="0"/>
        <v>0</v>
      </c>
    </row>
    <row r="43" spans="1:7" ht="15.75" x14ac:dyDescent="0.25">
      <c r="A43" s="70">
        <v>23</v>
      </c>
      <c r="B43" s="71" t="s">
        <v>55</v>
      </c>
      <c r="C43" s="70" t="s">
        <v>54</v>
      </c>
      <c r="D43" s="70" t="s">
        <v>23</v>
      </c>
      <c r="E43" s="25">
        <v>552</v>
      </c>
      <c r="F43" s="25">
        <v>0.06</v>
      </c>
      <c r="G43" s="25">
        <f t="shared" si="0"/>
        <v>33.119999999999997</v>
      </c>
    </row>
    <row r="44" spans="1:7" ht="15.75" x14ac:dyDescent="0.25">
      <c r="A44" s="70">
        <v>24</v>
      </c>
      <c r="B44" s="71" t="s">
        <v>57</v>
      </c>
      <c r="C44" s="70" t="s">
        <v>56</v>
      </c>
      <c r="D44" s="70" t="s">
        <v>23</v>
      </c>
      <c r="E44" s="25"/>
      <c r="F44" s="25">
        <v>27.51</v>
      </c>
      <c r="G44" s="25">
        <f t="shared" si="0"/>
        <v>0</v>
      </c>
    </row>
    <row r="45" spans="1:7" ht="31.5" x14ac:dyDescent="0.25">
      <c r="A45" s="70">
        <v>25</v>
      </c>
      <c r="B45" s="71" t="s">
        <v>59</v>
      </c>
      <c r="C45" s="70" t="s">
        <v>58</v>
      </c>
      <c r="D45" s="70" t="s">
        <v>38</v>
      </c>
      <c r="E45" s="28">
        <v>1.5</v>
      </c>
      <c r="F45" s="25">
        <v>218.95</v>
      </c>
      <c r="G45" s="25">
        <f t="shared" si="0"/>
        <v>328.42499999999995</v>
      </c>
    </row>
    <row r="46" spans="1:7" ht="31.5" x14ac:dyDescent="0.25">
      <c r="A46" s="70">
        <v>26</v>
      </c>
      <c r="B46" s="71" t="s">
        <v>61</v>
      </c>
      <c r="C46" s="70" t="s">
        <v>60</v>
      </c>
      <c r="D46" s="70" t="s">
        <v>38</v>
      </c>
      <c r="E46" s="28">
        <v>8.1</v>
      </c>
      <c r="F46" s="25">
        <v>218.95</v>
      </c>
      <c r="G46" s="25">
        <f t="shared" si="0"/>
        <v>1773.4949999999999</v>
      </c>
    </row>
    <row r="47" spans="1:7" ht="31.5" x14ac:dyDescent="0.25">
      <c r="A47" s="70">
        <v>27</v>
      </c>
      <c r="B47" s="71" t="s">
        <v>63</v>
      </c>
      <c r="C47" s="70" t="s">
        <v>62</v>
      </c>
      <c r="D47" s="70" t="s">
        <v>38</v>
      </c>
      <c r="E47" s="28">
        <f>E45+E46</f>
        <v>9.6</v>
      </c>
      <c r="F47" s="25">
        <v>9</v>
      </c>
      <c r="G47" s="25">
        <f t="shared" si="0"/>
        <v>86.399999999999991</v>
      </c>
    </row>
    <row r="48" spans="1:7" ht="15.75" x14ac:dyDescent="0.25">
      <c r="A48" s="70">
        <v>28</v>
      </c>
      <c r="B48" s="71" t="s">
        <v>65</v>
      </c>
      <c r="C48" s="70" t="s">
        <v>64</v>
      </c>
      <c r="D48" s="70" t="s">
        <v>38</v>
      </c>
      <c r="E48" s="60">
        <v>6.4000000000000001E-2</v>
      </c>
      <c r="F48" s="25">
        <v>10.43</v>
      </c>
      <c r="G48" s="25">
        <f t="shared" si="0"/>
        <v>0.66752</v>
      </c>
    </row>
    <row r="49" spans="1:7" ht="15.75" x14ac:dyDescent="0.25">
      <c r="A49" s="70">
        <v>29</v>
      </c>
      <c r="B49" s="71" t="s">
        <v>68</v>
      </c>
      <c r="C49" s="70" t="s">
        <v>67</v>
      </c>
      <c r="D49" s="70" t="s">
        <v>38</v>
      </c>
      <c r="E49" s="25"/>
      <c r="F49" s="25">
        <v>19.670000000000002</v>
      </c>
      <c r="G49" s="25">
        <f t="shared" si="0"/>
        <v>0</v>
      </c>
    </row>
    <row r="50" spans="1:7" ht="17.25" customHeight="1" x14ac:dyDescent="0.25">
      <c r="A50" s="70">
        <v>30</v>
      </c>
      <c r="B50" s="71" t="s">
        <v>70</v>
      </c>
      <c r="C50" s="70" t="s">
        <v>69</v>
      </c>
      <c r="D50" s="70" t="s">
        <v>38</v>
      </c>
      <c r="E50" s="25">
        <v>1.2</v>
      </c>
      <c r="F50" s="25">
        <v>3.27</v>
      </c>
      <c r="G50" s="25">
        <f t="shared" si="0"/>
        <v>3.9239999999999999</v>
      </c>
    </row>
    <row r="51" spans="1:7" ht="16.5" customHeight="1" x14ac:dyDescent="0.25">
      <c r="A51" s="70">
        <v>31</v>
      </c>
      <c r="B51" s="71" t="s">
        <v>72</v>
      </c>
      <c r="C51" s="70" t="s">
        <v>71</v>
      </c>
      <c r="D51" s="70" t="s">
        <v>38</v>
      </c>
      <c r="E51" s="25"/>
      <c r="F51" s="25">
        <v>6.81</v>
      </c>
      <c r="G51" s="25">
        <f t="shared" si="0"/>
        <v>0</v>
      </c>
    </row>
    <row r="52" spans="1:7" ht="15.75" x14ac:dyDescent="0.25">
      <c r="A52" s="70">
        <v>32</v>
      </c>
      <c r="B52" s="71" t="s">
        <v>74</v>
      </c>
      <c r="C52" s="70" t="s">
        <v>73</v>
      </c>
      <c r="D52" s="70" t="s">
        <v>75</v>
      </c>
      <c r="E52" s="25"/>
      <c r="F52" s="25">
        <v>33.31</v>
      </c>
      <c r="G52" s="25">
        <f t="shared" si="0"/>
        <v>0</v>
      </c>
    </row>
    <row r="53" spans="1:7" ht="15.75" x14ac:dyDescent="0.25">
      <c r="A53" s="70">
        <v>33</v>
      </c>
      <c r="B53" s="71" t="s">
        <v>77</v>
      </c>
      <c r="C53" s="70" t="s">
        <v>76</v>
      </c>
      <c r="D53" s="70" t="s">
        <v>75</v>
      </c>
      <c r="E53" s="25"/>
      <c r="F53" s="25">
        <v>63.14</v>
      </c>
      <c r="G53" s="25">
        <f t="shared" si="0"/>
        <v>0</v>
      </c>
    </row>
    <row r="54" spans="1:7" ht="15.75" x14ac:dyDescent="0.25">
      <c r="A54" s="70">
        <v>34</v>
      </c>
      <c r="B54" s="71" t="s">
        <v>79</v>
      </c>
      <c r="C54" s="70" t="s">
        <v>78</v>
      </c>
      <c r="D54" s="70" t="s">
        <v>23</v>
      </c>
      <c r="E54" s="25">
        <v>53</v>
      </c>
      <c r="F54" s="25">
        <v>10.14</v>
      </c>
      <c r="G54" s="25">
        <f t="shared" si="0"/>
        <v>537.42000000000007</v>
      </c>
    </row>
    <row r="55" spans="1:7" ht="31.5" x14ac:dyDescent="0.25">
      <c r="A55" s="29">
        <v>35</v>
      </c>
      <c r="B55" s="73" t="s">
        <v>81</v>
      </c>
      <c r="C55" s="29" t="s">
        <v>80</v>
      </c>
      <c r="D55" s="29" t="s">
        <v>23</v>
      </c>
      <c r="E55" s="28"/>
      <c r="F55" s="28">
        <v>72.41</v>
      </c>
      <c r="G55" s="28">
        <f t="shared" si="0"/>
        <v>0</v>
      </c>
    </row>
    <row r="56" spans="1:7" ht="31.5" x14ac:dyDescent="0.25">
      <c r="A56" s="70">
        <v>36</v>
      </c>
      <c r="B56" s="73" t="s">
        <v>85</v>
      </c>
      <c r="C56" s="29" t="s">
        <v>84</v>
      </c>
      <c r="D56" s="29" t="s">
        <v>47</v>
      </c>
      <c r="E56" s="28"/>
      <c r="F56" s="28">
        <v>72.41</v>
      </c>
      <c r="G56" s="28">
        <f t="shared" si="0"/>
        <v>0</v>
      </c>
    </row>
    <row r="57" spans="1:7" ht="31.5" x14ac:dyDescent="0.25">
      <c r="A57" s="70">
        <v>37</v>
      </c>
      <c r="B57" s="71" t="s">
        <v>174</v>
      </c>
      <c r="C57" s="70" t="s">
        <v>86</v>
      </c>
      <c r="D57" s="70" t="s">
        <v>23</v>
      </c>
      <c r="E57" s="25"/>
      <c r="F57" s="25">
        <v>10.14</v>
      </c>
      <c r="G57" s="25">
        <f t="shared" si="0"/>
        <v>0</v>
      </c>
    </row>
    <row r="58" spans="1:7" ht="31.5" x14ac:dyDescent="0.25">
      <c r="A58" s="70">
        <v>38</v>
      </c>
      <c r="B58" s="71" t="s">
        <v>89</v>
      </c>
      <c r="C58" s="70" t="s">
        <v>88</v>
      </c>
      <c r="D58" s="70" t="s">
        <v>23</v>
      </c>
      <c r="E58" s="70"/>
      <c r="F58" s="25">
        <v>11.58</v>
      </c>
      <c r="G58" s="25">
        <f t="shared" si="0"/>
        <v>0</v>
      </c>
    </row>
    <row r="59" spans="1:7" ht="15.75" x14ac:dyDescent="0.25">
      <c r="A59" s="32"/>
      <c r="B59" s="10" t="s">
        <v>97</v>
      </c>
      <c r="C59" s="10"/>
      <c r="D59" s="32"/>
      <c r="E59" s="32"/>
      <c r="F59" s="32"/>
      <c r="G59" s="35">
        <f>SUM(G18:G58)</f>
        <v>9376.4065200000005</v>
      </c>
    </row>
    <row r="60" spans="1:7" ht="15.75" x14ac:dyDescent="0.25">
      <c r="A60" s="32"/>
      <c r="B60" s="11" t="s">
        <v>98</v>
      </c>
      <c r="C60" s="11"/>
      <c r="D60" s="32"/>
      <c r="E60" s="32"/>
      <c r="F60" s="32"/>
      <c r="G60" s="32"/>
    </row>
    <row r="61" spans="1:7" ht="15.75" x14ac:dyDescent="0.25">
      <c r="A61" s="32"/>
      <c r="B61" s="11" t="s">
        <v>149</v>
      </c>
      <c r="C61" s="11"/>
      <c r="D61" s="32" t="s">
        <v>121</v>
      </c>
      <c r="E61" s="33"/>
      <c r="F61" s="32">
        <v>21.05</v>
      </c>
      <c r="G61" s="32">
        <f t="shared" ref="G61:G67" si="1">E61*F61</f>
        <v>0</v>
      </c>
    </row>
    <row r="62" spans="1:7" ht="15.75" x14ac:dyDescent="0.25">
      <c r="A62" s="32"/>
      <c r="B62" s="11" t="s">
        <v>120</v>
      </c>
      <c r="C62" s="11"/>
      <c r="D62" s="32" t="s">
        <v>121</v>
      </c>
      <c r="E62" s="33">
        <v>15.7</v>
      </c>
      <c r="F62" s="33">
        <v>17.329999999999998</v>
      </c>
      <c r="G62" s="33">
        <f t="shared" si="1"/>
        <v>272.08099999999996</v>
      </c>
    </row>
    <row r="63" spans="1:7" ht="15.75" x14ac:dyDescent="0.25">
      <c r="A63" s="32"/>
      <c r="B63" s="11" t="s">
        <v>124</v>
      </c>
      <c r="C63" s="11"/>
      <c r="D63" s="32" t="s">
        <v>121</v>
      </c>
      <c r="E63" s="33">
        <v>26.3</v>
      </c>
      <c r="F63" s="33">
        <v>14.86</v>
      </c>
      <c r="G63" s="33">
        <f t="shared" si="1"/>
        <v>390.81799999999998</v>
      </c>
    </row>
    <row r="64" spans="1:7" ht="15.75" x14ac:dyDescent="0.25">
      <c r="A64" s="32"/>
      <c r="B64" s="11" t="s">
        <v>122</v>
      </c>
      <c r="C64" s="11"/>
      <c r="D64" s="32" t="s">
        <v>121</v>
      </c>
      <c r="E64" s="33">
        <v>3.2</v>
      </c>
      <c r="F64" s="33">
        <v>19.809999999999999</v>
      </c>
      <c r="G64" s="33">
        <f t="shared" si="1"/>
        <v>63.391999999999996</v>
      </c>
    </row>
    <row r="65" spans="1:12" ht="15.75" x14ac:dyDescent="0.25">
      <c r="A65" s="32"/>
      <c r="B65" s="11" t="s">
        <v>173</v>
      </c>
      <c r="C65" s="11"/>
      <c r="D65" s="32" t="s">
        <v>121</v>
      </c>
      <c r="E65" s="33">
        <v>10.15</v>
      </c>
      <c r="F65" s="33">
        <v>31.28</v>
      </c>
      <c r="G65" s="33">
        <f t="shared" si="1"/>
        <v>317.49200000000002</v>
      </c>
      <c r="I65" s="47"/>
    </row>
    <row r="66" spans="1:12" ht="15.75" x14ac:dyDescent="0.25">
      <c r="A66" s="32"/>
      <c r="B66" s="11" t="s">
        <v>176</v>
      </c>
      <c r="C66" s="11"/>
      <c r="D66" s="32" t="s">
        <v>121</v>
      </c>
      <c r="E66" s="33"/>
      <c r="F66" s="33">
        <v>37.79</v>
      </c>
      <c r="G66" s="33">
        <f t="shared" si="1"/>
        <v>0</v>
      </c>
      <c r="I66" s="47"/>
    </row>
    <row r="67" spans="1:12" ht="15.75" x14ac:dyDescent="0.25">
      <c r="A67" s="32"/>
      <c r="B67" s="11" t="s">
        <v>177</v>
      </c>
      <c r="C67" s="11"/>
      <c r="D67" s="32" t="s">
        <v>121</v>
      </c>
      <c r="E67" s="33"/>
      <c r="F67" s="33">
        <v>31.28</v>
      </c>
      <c r="G67" s="33">
        <f t="shared" si="1"/>
        <v>0</v>
      </c>
      <c r="I67" s="47"/>
    </row>
    <row r="68" spans="1:12" x14ac:dyDescent="0.25">
      <c r="A68" s="3"/>
      <c r="B68" s="36" t="s">
        <v>99</v>
      </c>
      <c r="C68" s="36"/>
      <c r="D68" s="32"/>
      <c r="E68" s="32"/>
      <c r="F68" s="32"/>
      <c r="G68" s="35">
        <f>SUM(G61:G67)</f>
        <v>1043.7829999999999</v>
      </c>
    </row>
    <row r="69" spans="1:12" ht="15.75" x14ac:dyDescent="0.25">
      <c r="A69" s="69"/>
      <c r="B69" s="130" t="s">
        <v>164</v>
      </c>
      <c r="C69" s="130"/>
      <c r="D69" s="130"/>
      <c r="E69" s="130"/>
      <c r="F69" s="130"/>
      <c r="G69" s="130"/>
      <c r="I69" s="47"/>
      <c r="L69" s="47"/>
    </row>
    <row r="70" spans="1:12" ht="63" x14ac:dyDescent="0.25">
      <c r="A70" s="70">
        <v>39</v>
      </c>
      <c r="B70" s="71" t="s">
        <v>234</v>
      </c>
      <c r="C70" s="70" t="s">
        <v>4</v>
      </c>
      <c r="D70" s="70" t="s">
        <v>6</v>
      </c>
      <c r="E70" s="25">
        <v>19.399999999999999</v>
      </c>
      <c r="F70" s="25">
        <v>22.59</v>
      </c>
      <c r="G70" s="25">
        <f>E70*F70</f>
        <v>438.24599999999998</v>
      </c>
    </row>
    <row r="71" spans="1:12" ht="18.75" x14ac:dyDescent="0.25">
      <c r="A71" s="70">
        <v>40</v>
      </c>
      <c r="B71" s="73" t="s">
        <v>8</v>
      </c>
      <c r="C71" s="70" t="s">
        <v>7</v>
      </c>
      <c r="D71" s="70" t="s">
        <v>6</v>
      </c>
      <c r="E71" s="70"/>
      <c r="F71" s="25">
        <v>27.22</v>
      </c>
      <c r="G71" s="25">
        <f t="shared" ref="G71:G110" si="2">E71*F71</f>
        <v>0</v>
      </c>
    </row>
    <row r="72" spans="1:12" ht="15" customHeight="1" x14ac:dyDescent="0.25">
      <c r="A72" s="131">
        <v>41</v>
      </c>
      <c r="B72" s="145" t="s">
        <v>235</v>
      </c>
      <c r="C72" s="131" t="s">
        <v>9</v>
      </c>
      <c r="D72" s="131" t="s">
        <v>6</v>
      </c>
      <c r="E72" s="135">
        <v>54.15</v>
      </c>
      <c r="F72" s="135">
        <v>17.38</v>
      </c>
      <c r="G72" s="135">
        <f t="shared" si="2"/>
        <v>941.12699999999995</v>
      </c>
    </row>
    <row r="73" spans="1:12" ht="30.75" customHeight="1" x14ac:dyDescent="0.25">
      <c r="A73" s="131"/>
      <c r="B73" s="145"/>
      <c r="C73" s="131"/>
      <c r="D73" s="131"/>
      <c r="E73" s="136"/>
      <c r="F73" s="136"/>
      <c r="G73" s="136"/>
    </row>
    <row r="74" spans="1:12" ht="39.75" customHeight="1" x14ac:dyDescent="0.25">
      <c r="A74" s="70">
        <v>42</v>
      </c>
      <c r="B74" s="73" t="s">
        <v>236</v>
      </c>
      <c r="C74" s="70" t="s">
        <v>11</v>
      </c>
      <c r="D74" s="70" t="s">
        <v>6</v>
      </c>
      <c r="E74" s="70">
        <v>90.84</v>
      </c>
      <c r="F74" s="25">
        <v>20.85</v>
      </c>
      <c r="G74" s="25">
        <f t="shared" si="2"/>
        <v>1894.0140000000001</v>
      </c>
    </row>
    <row r="75" spans="1:12" ht="31.5" x14ac:dyDescent="0.25">
      <c r="A75" s="70">
        <v>43</v>
      </c>
      <c r="B75" s="71" t="s">
        <v>216</v>
      </c>
      <c r="C75" s="70" t="s">
        <v>13</v>
      </c>
      <c r="D75" s="70" t="s">
        <v>6</v>
      </c>
      <c r="E75" s="25"/>
      <c r="F75" s="25">
        <v>18.829999999999998</v>
      </c>
      <c r="G75" s="25">
        <f t="shared" si="2"/>
        <v>0</v>
      </c>
    </row>
    <row r="76" spans="1:12" ht="18.75" x14ac:dyDescent="0.25">
      <c r="A76" s="70">
        <v>44</v>
      </c>
      <c r="B76" s="71" t="s">
        <v>16</v>
      </c>
      <c r="C76" s="70" t="s">
        <v>15</v>
      </c>
      <c r="D76" s="70" t="s">
        <v>6</v>
      </c>
      <c r="E76" s="70"/>
      <c r="F76" s="25">
        <v>22.59</v>
      </c>
      <c r="G76" s="25">
        <f t="shared" si="2"/>
        <v>0</v>
      </c>
    </row>
    <row r="77" spans="1:12" ht="63" x14ac:dyDescent="0.25">
      <c r="A77" s="70">
        <v>45</v>
      </c>
      <c r="B77" s="71" t="s">
        <v>238</v>
      </c>
      <c r="C77" s="70" t="s">
        <v>17</v>
      </c>
      <c r="D77" s="70" t="s">
        <v>6</v>
      </c>
      <c r="E77" s="25">
        <v>18</v>
      </c>
      <c r="F77" s="25">
        <v>15.93</v>
      </c>
      <c r="G77" s="25">
        <f t="shared" si="2"/>
        <v>286.74</v>
      </c>
      <c r="J77" s="47"/>
    </row>
    <row r="78" spans="1:12" ht="47.25" x14ac:dyDescent="0.25">
      <c r="A78" s="70">
        <v>46</v>
      </c>
      <c r="B78" s="71" t="s">
        <v>237</v>
      </c>
      <c r="C78" s="70" t="s">
        <v>19</v>
      </c>
      <c r="D78" s="70" t="s">
        <v>6</v>
      </c>
      <c r="E78" s="25">
        <v>19</v>
      </c>
      <c r="F78" s="25">
        <v>17.670000000000002</v>
      </c>
      <c r="G78" s="25">
        <f t="shared" si="2"/>
        <v>335.73</v>
      </c>
    </row>
    <row r="79" spans="1:12" ht="15.75" x14ac:dyDescent="0.25">
      <c r="A79" s="70">
        <v>47</v>
      </c>
      <c r="B79" s="75" t="s">
        <v>22</v>
      </c>
      <c r="C79" s="29" t="s">
        <v>21</v>
      </c>
      <c r="D79" s="29" t="s">
        <v>23</v>
      </c>
      <c r="E79" s="28">
        <v>8</v>
      </c>
      <c r="F79" s="28">
        <v>69.5</v>
      </c>
      <c r="G79" s="28">
        <f t="shared" si="2"/>
        <v>556</v>
      </c>
      <c r="H79" s="39"/>
      <c r="I79" s="39"/>
    </row>
    <row r="80" spans="1:12" x14ac:dyDescent="0.25">
      <c r="A80" s="43" t="s">
        <v>183</v>
      </c>
      <c r="B80" s="44" t="s">
        <v>196</v>
      </c>
      <c r="C80" s="43"/>
      <c r="D80" s="43" t="s">
        <v>121</v>
      </c>
      <c r="E80" s="45">
        <v>4.8</v>
      </c>
      <c r="F80" s="45">
        <v>0</v>
      </c>
      <c r="G80" s="45">
        <f t="shared" si="2"/>
        <v>0</v>
      </c>
    </row>
    <row r="81" spans="1:7" ht="15.75" x14ac:dyDescent="0.25">
      <c r="A81" s="70">
        <v>48</v>
      </c>
      <c r="B81" s="71" t="s">
        <v>25</v>
      </c>
      <c r="C81" s="70" t="s">
        <v>24</v>
      </c>
      <c r="D81" s="70" t="s">
        <v>23</v>
      </c>
      <c r="E81" s="25">
        <v>12</v>
      </c>
      <c r="F81" s="25">
        <v>46.3</v>
      </c>
      <c r="G81" s="25">
        <f t="shared" si="2"/>
        <v>555.59999999999991</v>
      </c>
    </row>
    <row r="82" spans="1:7" ht="15.75" x14ac:dyDescent="0.25">
      <c r="A82" s="70">
        <v>49</v>
      </c>
      <c r="B82" s="71" t="s">
        <v>27</v>
      </c>
      <c r="C82" s="70" t="s">
        <v>26</v>
      </c>
      <c r="D82" s="70" t="s">
        <v>23</v>
      </c>
      <c r="E82" s="25"/>
      <c r="F82" s="25">
        <v>23</v>
      </c>
      <c r="G82" s="25">
        <f t="shared" si="2"/>
        <v>0</v>
      </c>
    </row>
    <row r="83" spans="1:7" ht="18.75" customHeight="1" x14ac:dyDescent="0.25">
      <c r="A83" s="70" t="s">
        <v>197</v>
      </c>
      <c r="B83" s="44" t="s">
        <v>196</v>
      </c>
      <c r="C83" s="43"/>
      <c r="D83" s="43" t="s">
        <v>121</v>
      </c>
      <c r="E83" s="45"/>
      <c r="F83" s="45">
        <v>0</v>
      </c>
      <c r="G83" s="45">
        <f t="shared" si="2"/>
        <v>0</v>
      </c>
    </row>
    <row r="84" spans="1:7" ht="15.75" x14ac:dyDescent="0.25">
      <c r="A84" s="70">
        <v>50</v>
      </c>
      <c r="B84" s="71" t="s">
        <v>29</v>
      </c>
      <c r="C84" s="70" t="s">
        <v>28</v>
      </c>
      <c r="D84" s="70" t="s">
        <v>23</v>
      </c>
      <c r="E84" s="25"/>
      <c r="F84" s="25">
        <v>14.48</v>
      </c>
      <c r="G84" s="25">
        <f t="shared" si="2"/>
        <v>0</v>
      </c>
    </row>
    <row r="85" spans="1:7" ht="47.25" x14ac:dyDescent="0.25">
      <c r="A85" s="70">
        <v>51</v>
      </c>
      <c r="B85" s="71" t="s">
        <v>31</v>
      </c>
      <c r="C85" s="70" t="s">
        <v>30</v>
      </c>
      <c r="D85" s="70" t="s">
        <v>32</v>
      </c>
      <c r="E85" s="25">
        <v>56</v>
      </c>
      <c r="F85" s="25">
        <v>20.25</v>
      </c>
      <c r="G85" s="25">
        <f t="shared" si="2"/>
        <v>1134</v>
      </c>
    </row>
    <row r="86" spans="1:7" ht="31.5" x14ac:dyDescent="0.25">
      <c r="A86" s="70">
        <v>52</v>
      </c>
      <c r="B86" s="74" t="s">
        <v>34</v>
      </c>
      <c r="C86" s="29" t="s">
        <v>33</v>
      </c>
      <c r="D86" s="29" t="s">
        <v>35</v>
      </c>
      <c r="E86" s="28">
        <v>1</v>
      </c>
      <c r="F86" s="28">
        <v>1320.66</v>
      </c>
      <c r="G86" s="28">
        <f t="shared" si="2"/>
        <v>1320.66</v>
      </c>
    </row>
    <row r="87" spans="1:7" ht="15.75" x14ac:dyDescent="0.25">
      <c r="A87" s="70">
        <v>53</v>
      </c>
      <c r="B87" s="71" t="s">
        <v>37</v>
      </c>
      <c r="C87" s="70" t="s">
        <v>36</v>
      </c>
      <c r="D87" s="70" t="s">
        <v>38</v>
      </c>
      <c r="E87" s="25"/>
      <c r="F87" s="25">
        <v>724</v>
      </c>
      <c r="G87" s="25">
        <f t="shared" si="2"/>
        <v>0</v>
      </c>
    </row>
    <row r="88" spans="1:7" ht="31.5" x14ac:dyDescent="0.25">
      <c r="A88" s="70">
        <v>54</v>
      </c>
      <c r="B88" s="71" t="s">
        <v>40</v>
      </c>
      <c r="C88" s="70" t="s">
        <v>39</v>
      </c>
      <c r="D88" s="70" t="s">
        <v>38</v>
      </c>
      <c r="E88" s="25"/>
      <c r="F88" s="25">
        <v>724</v>
      </c>
      <c r="G88" s="25">
        <f t="shared" si="2"/>
        <v>0</v>
      </c>
    </row>
    <row r="89" spans="1:7" ht="47.25" x14ac:dyDescent="0.25">
      <c r="A89" s="70">
        <v>55</v>
      </c>
      <c r="B89" s="71" t="s">
        <v>157</v>
      </c>
      <c r="C89" s="70" t="s">
        <v>41</v>
      </c>
      <c r="D89" s="70" t="s">
        <v>38</v>
      </c>
      <c r="E89" s="28">
        <v>50.4</v>
      </c>
      <c r="F89" s="25">
        <v>2.9</v>
      </c>
      <c r="G89" s="25">
        <f t="shared" si="2"/>
        <v>146.16</v>
      </c>
    </row>
    <row r="90" spans="1:7" ht="47.25" x14ac:dyDescent="0.25">
      <c r="A90" s="70">
        <v>56</v>
      </c>
      <c r="B90" s="71" t="s">
        <v>180</v>
      </c>
      <c r="C90" s="70" t="s">
        <v>43</v>
      </c>
      <c r="D90" s="70" t="s">
        <v>38</v>
      </c>
      <c r="E90" s="50">
        <v>1580.79</v>
      </c>
      <c r="F90" s="25">
        <v>0.38</v>
      </c>
      <c r="G90" s="25">
        <f t="shared" si="2"/>
        <v>600.7002</v>
      </c>
    </row>
    <row r="91" spans="1:7" ht="47.25" x14ac:dyDescent="0.25">
      <c r="A91" s="29">
        <v>57</v>
      </c>
      <c r="B91" s="74" t="s">
        <v>46</v>
      </c>
      <c r="C91" s="29" t="s">
        <v>45</v>
      </c>
      <c r="D91" s="29" t="s">
        <v>47</v>
      </c>
      <c r="E91" s="29">
        <v>6</v>
      </c>
      <c r="F91" s="28">
        <v>30.7</v>
      </c>
      <c r="G91" s="28">
        <f t="shared" si="2"/>
        <v>184.2</v>
      </c>
    </row>
    <row r="92" spans="1:7" ht="47.25" x14ac:dyDescent="0.25">
      <c r="A92" s="70">
        <v>58</v>
      </c>
      <c r="B92" s="71" t="s">
        <v>49</v>
      </c>
      <c r="C92" s="70" t="s">
        <v>48</v>
      </c>
      <c r="D92" s="70" t="s">
        <v>47</v>
      </c>
      <c r="E92" s="70"/>
      <c r="F92" s="25">
        <v>27.8</v>
      </c>
      <c r="G92" s="25">
        <f t="shared" si="2"/>
        <v>0</v>
      </c>
    </row>
    <row r="93" spans="1:7" ht="15.75" x14ac:dyDescent="0.25">
      <c r="A93" s="70">
        <v>59</v>
      </c>
      <c r="B93" s="71" t="s">
        <v>51</v>
      </c>
      <c r="C93" s="70" t="s">
        <v>50</v>
      </c>
      <c r="D93" s="70" t="s">
        <v>23</v>
      </c>
      <c r="E93" s="25">
        <v>80</v>
      </c>
      <c r="F93" s="25">
        <v>0.26</v>
      </c>
      <c r="G93" s="25">
        <f t="shared" si="2"/>
        <v>20.8</v>
      </c>
    </row>
    <row r="94" spans="1:7" ht="15.75" x14ac:dyDescent="0.25">
      <c r="A94" s="70">
        <v>60</v>
      </c>
      <c r="B94" s="71" t="s">
        <v>53</v>
      </c>
      <c r="C94" s="70" t="s">
        <v>52</v>
      </c>
      <c r="D94" s="70" t="s">
        <v>23</v>
      </c>
      <c r="E94" s="25"/>
      <c r="F94" s="25">
        <v>4.34</v>
      </c>
      <c r="G94" s="25">
        <f t="shared" si="2"/>
        <v>0</v>
      </c>
    </row>
    <row r="95" spans="1:7" ht="15.75" x14ac:dyDescent="0.25">
      <c r="A95" s="70">
        <v>61</v>
      </c>
      <c r="B95" s="71" t="s">
        <v>55</v>
      </c>
      <c r="C95" s="70" t="s">
        <v>54</v>
      </c>
      <c r="D95" s="70" t="s">
        <v>23</v>
      </c>
      <c r="E95" s="25">
        <v>96</v>
      </c>
      <c r="F95" s="25">
        <v>0.06</v>
      </c>
      <c r="G95" s="25">
        <f t="shared" si="2"/>
        <v>5.76</v>
      </c>
    </row>
    <row r="96" spans="1:7" ht="15.75" x14ac:dyDescent="0.25">
      <c r="A96" s="70">
        <v>62</v>
      </c>
      <c r="B96" s="71" t="s">
        <v>57</v>
      </c>
      <c r="C96" s="70" t="s">
        <v>56</v>
      </c>
      <c r="D96" s="70" t="s">
        <v>23</v>
      </c>
      <c r="E96" s="25"/>
      <c r="F96" s="25">
        <v>27.51</v>
      </c>
      <c r="G96" s="25">
        <f t="shared" si="2"/>
        <v>0</v>
      </c>
    </row>
    <row r="97" spans="1:7" ht="31.5" x14ac:dyDescent="0.25">
      <c r="A97" s="70">
        <v>63</v>
      </c>
      <c r="B97" s="71" t="s">
        <v>59</v>
      </c>
      <c r="C97" s="70" t="s">
        <v>58</v>
      </c>
      <c r="D97" s="70" t="s">
        <v>38</v>
      </c>
      <c r="E97" s="28">
        <v>4</v>
      </c>
      <c r="F97" s="25">
        <v>218.95</v>
      </c>
      <c r="G97" s="25">
        <f t="shared" si="2"/>
        <v>875.8</v>
      </c>
    </row>
    <row r="98" spans="1:7" ht="31.5" x14ac:dyDescent="0.25">
      <c r="A98" s="70">
        <v>64</v>
      </c>
      <c r="B98" s="71" t="s">
        <v>61</v>
      </c>
      <c r="C98" s="70" t="s">
        <v>60</v>
      </c>
      <c r="D98" s="70" t="s">
        <v>38</v>
      </c>
      <c r="E98" s="28">
        <v>1.5</v>
      </c>
      <c r="F98" s="25">
        <v>218.95</v>
      </c>
      <c r="G98" s="25">
        <f t="shared" si="2"/>
        <v>328.42499999999995</v>
      </c>
    </row>
    <row r="99" spans="1:7" ht="31.5" x14ac:dyDescent="0.25">
      <c r="A99" s="70">
        <v>65</v>
      </c>
      <c r="B99" s="71" t="s">
        <v>63</v>
      </c>
      <c r="C99" s="70" t="s">
        <v>62</v>
      </c>
      <c r="D99" s="70" t="s">
        <v>38</v>
      </c>
      <c r="E99" s="28">
        <f>E98+E97</f>
        <v>5.5</v>
      </c>
      <c r="F99" s="25">
        <v>9</v>
      </c>
      <c r="G99" s="25">
        <f t="shared" si="2"/>
        <v>49.5</v>
      </c>
    </row>
    <row r="100" spans="1:7" ht="15.75" x14ac:dyDescent="0.25">
      <c r="A100" s="70">
        <v>66</v>
      </c>
      <c r="B100" s="71" t="s">
        <v>65</v>
      </c>
      <c r="C100" s="70" t="s">
        <v>64</v>
      </c>
      <c r="D100" s="70" t="s">
        <v>38</v>
      </c>
      <c r="E100" s="60">
        <v>8.0000000000000002E-3</v>
      </c>
      <c r="F100" s="25">
        <v>10.43</v>
      </c>
      <c r="G100" s="25">
        <f t="shared" si="2"/>
        <v>8.344E-2</v>
      </c>
    </row>
    <row r="101" spans="1:7" ht="15.75" x14ac:dyDescent="0.25">
      <c r="A101" s="70">
        <v>67</v>
      </c>
      <c r="B101" s="71" t="s">
        <v>68</v>
      </c>
      <c r="C101" s="70" t="s">
        <v>67</v>
      </c>
      <c r="D101" s="70" t="s">
        <v>38</v>
      </c>
      <c r="E101" s="25"/>
      <c r="F101" s="25">
        <v>19.670000000000002</v>
      </c>
      <c r="G101" s="25">
        <f t="shared" si="2"/>
        <v>0</v>
      </c>
    </row>
    <row r="102" spans="1:7" ht="17.25" customHeight="1" x14ac:dyDescent="0.25">
      <c r="A102" s="70">
        <v>68</v>
      </c>
      <c r="B102" s="71" t="s">
        <v>70</v>
      </c>
      <c r="C102" s="70" t="s">
        <v>69</v>
      </c>
      <c r="D102" s="70" t="s">
        <v>38</v>
      </c>
      <c r="E102" s="61">
        <v>0.20680000000000001</v>
      </c>
      <c r="F102" s="25">
        <v>3.27</v>
      </c>
      <c r="G102" s="25">
        <f t="shared" si="2"/>
        <v>0.67623600000000006</v>
      </c>
    </row>
    <row r="103" spans="1:7" ht="19.5" customHeight="1" x14ac:dyDescent="0.25">
      <c r="A103" s="70">
        <v>69</v>
      </c>
      <c r="B103" s="71" t="s">
        <v>72</v>
      </c>
      <c r="C103" s="70" t="s">
        <v>71</v>
      </c>
      <c r="D103" s="70" t="s">
        <v>38</v>
      </c>
      <c r="E103" s="25"/>
      <c r="F103" s="25">
        <v>6.81</v>
      </c>
      <c r="G103" s="25">
        <f t="shared" si="2"/>
        <v>0</v>
      </c>
    </row>
    <row r="104" spans="1:7" ht="15.75" x14ac:dyDescent="0.25">
      <c r="A104" s="70">
        <v>70</v>
      </c>
      <c r="B104" s="71" t="s">
        <v>74</v>
      </c>
      <c r="C104" s="70" t="s">
        <v>73</v>
      </c>
      <c r="D104" s="70" t="s">
        <v>75</v>
      </c>
      <c r="E104" s="70"/>
      <c r="F104" s="25">
        <v>33.31</v>
      </c>
      <c r="G104" s="25">
        <f t="shared" si="2"/>
        <v>0</v>
      </c>
    </row>
    <row r="105" spans="1:7" ht="15.75" x14ac:dyDescent="0.25">
      <c r="A105" s="70">
        <v>71</v>
      </c>
      <c r="B105" s="71" t="s">
        <v>77</v>
      </c>
      <c r="C105" s="70" t="s">
        <v>76</v>
      </c>
      <c r="D105" s="70" t="s">
        <v>75</v>
      </c>
      <c r="E105" s="70"/>
      <c r="F105" s="25">
        <v>63.14</v>
      </c>
      <c r="G105" s="25">
        <f t="shared" si="2"/>
        <v>0</v>
      </c>
    </row>
    <row r="106" spans="1:7" ht="15.75" x14ac:dyDescent="0.25">
      <c r="A106" s="70">
        <v>72</v>
      </c>
      <c r="B106" s="71" t="s">
        <v>79</v>
      </c>
      <c r="C106" s="70" t="s">
        <v>78</v>
      </c>
      <c r="D106" s="70" t="s">
        <v>23</v>
      </c>
      <c r="E106" s="29">
        <v>1</v>
      </c>
      <c r="F106" s="25">
        <v>10.14</v>
      </c>
      <c r="G106" s="25">
        <f t="shared" si="2"/>
        <v>10.14</v>
      </c>
    </row>
    <row r="107" spans="1:7" ht="31.5" x14ac:dyDescent="0.25">
      <c r="A107" s="70">
        <v>73</v>
      </c>
      <c r="B107" s="71" t="s">
        <v>81</v>
      </c>
      <c r="C107" s="70" t="s">
        <v>80</v>
      </c>
      <c r="D107" s="70" t="s">
        <v>23</v>
      </c>
      <c r="E107" s="70"/>
      <c r="F107" s="25">
        <v>72.41</v>
      </c>
      <c r="G107" s="25">
        <f t="shared" si="2"/>
        <v>0</v>
      </c>
    </row>
    <row r="108" spans="1:7" ht="31.5" x14ac:dyDescent="0.25">
      <c r="A108" s="70">
        <v>74</v>
      </c>
      <c r="B108" s="71" t="s">
        <v>167</v>
      </c>
      <c r="C108" s="70" t="s">
        <v>84</v>
      </c>
      <c r="D108" s="70" t="s">
        <v>47</v>
      </c>
      <c r="E108" s="25"/>
      <c r="F108" s="25">
        <v>72.41</v>
      </c>
      <c r="G108" s="25">
        <f t="shared" si="2"/>
        <v>0</v>
      </c>
    </row>
    <row r="109" spans="1:7" ht="31.5" x14ac:dyDescent="0.25">
      <c r="A109" s="70">
        <v>75</v>
      </c>
      <c r="B109" s="71" t="s">
        <v>168</v>
      </c>
      <c r="C109" s="70" t="s">
        <v>86</v>
      </c>
      <c r="D109" s="70" t="s">
        <v>23</v>
      </c>
      <c r="E109" s="49"/>
      <c r="F109" s="25">
        <v>10.14</v>
      </c>
      <c r="G109" s="25">
        <f t="shared" si="2"/>
        <v>0</v>
      </c>
    </row>
    <row r="110" spans="1:7" ht="31.5" x14ac:dyDescent="0.25">
      <c r="A110" s="70">
        <v>76</v>
      </c>
      <c r="B110" s="71" t="s">
        <v>89</v>
      </c>
      <c r="C110" s="70" t="s">
        <v>88</v>
      </c>
      <c r="D110" s="70" t="s">
        <v>23</v>
      </c>
      <c r="E110" s="70"/>
      <c r="F110" s="25">
        <v>11.58</v>
      </c>
      <c r="G110" s="25">
        <f t="shared" si="2"/>
        <v>0</v>
      </c>
    </row>
    <row r="111" spans="1:7" ht="15.75" x14ac:dyDescent="0.25">
      <c r="A111" s="32"/>
      <c r="B111" s="10" t="s">
        <v>97</v>
      </c>
      <c r="C111" s="10"/>
      <c r="D111" s="32"/>
      <c r="E111" s="32"/>
      <c r="F111" s="32"/>
      <c r="G111" s="35">
        <f>SUM(G70:G110)</f>
        <v>9684.3618759999972</v>
      </c>
    </row>
    <row r="112" spans="1:7" ht="15.75" x14ac:dyDescent="0.25">
      <c r="A112" s="32"/>
      <c r="B112" s="11" t="s">
        <v>98</v>
      </c>
      <c r="C112" s="11"/>
      <c r="D112" s="32"/>
      <c r="E112" s="32"/>
      <c r="F112" s="32"/>
      <c r="G112" s="33"/>
    </row>
    <row r="113" spans="1:10" ht="15.75" x14ac:dyDescent="0.25">
      <c r="A113" s="32"/>
      <c r="B113" s="11" t="s">
        <v>149</v>
      </c>
      <c r="C113" s="11"/>
      <c r="D113" s="32" t="s">
        <v>121</v>
      </c>
      <c r="E113" s="33">
        <v>15.12</v>
      </c>
      <c r="F113" s="32">
        <v>21.05</v>
      </c>
      <c r="G113" s="33">
        <f t="shared" ref="G113:G119" si="3">E113*F113</f>
        <v>318.27600000000001</v>
      </c>
    </row>
    <row r="114" spans="1:10" ht="15.75" x14ac:dyDescent="0.25">
      <c r="A114" s="32"/>
      <c r="B114" s="11" t="s">
        <v>120</v>
      </c>
      <c r="C114" s="11"/>
      <c r="D114" s="32" t="s">
        <v>121</v>
      </c>
      <c r="E114" s="33">
        <v>47.18</v>
      </c>
      <c r="F114" s="33">
        <v>17.329999999999998</v>
      </c>
      <c r="G114" s="33">
        <f t="shared" si="3"/>
        <v>817.62939999999992</v>
      </c>
    </row>
    <row r="115" spans="1:10" ht="15.75" x14ac:dyDescent="0.25">
      <c r="A115" s="32"/>
      <c r="B115" s="11" t="s">
        <v>124</v>
      </c>
      <c r="C115" s="11"/>
      <c r="D115" s="32" t="s">
        <v>121</v>
      </c>
      <c r="E115" s="33">
        <v>24.19</v>
      </c>
      <c r="F115" s="33">
        <v>14.86</v>
      </c>
      <c r="G115" s="33">
        <f t="shared" si="3"/>
        <v>359.46339999999998</v>
      </c>
    </row>
    <row r="116" spans="1:10" ht="15.75" x14ac:dyDescent="0.25">
      <c r="A116" s="32"/>
      <c r="B116" s="11" t="s">
        <v>122</v>
      </c>
      <c r="C116" s="11"/>
      <c r="D116" s="32" t="s">
        <v>121</v>
      </c>
      <c r="E116" s="33">
        <v>52.17</v>
      </c>
      <c r="F116" s="33">
        <v>19.809999999999999</v>
      </c>
      <c r="G116" s="33">
        <f t="shared" si="3"/>
        <v>1033.4876999999999</v>
      </c>
    </row>
    <row r="117" spans="1:10" ht="15.75" x14ac:dyDescent="0.25">
      <c r="A117" s="32"/>
      <c r="B117" s="11" t="s">
        <v>123</v>
      </c>
      <c r="C117" s="11"/>
      <c r="D117" s="32" t="s">
        <v>121</v>
      </c>
      <c r="E117" s="33">
        <v>25.38</v>
      </c>
      <c r="F117" s="33">
        <v>31.28</v>
      </c>
      <c r="G117" s="33">
        <f t="shared" si="3"/>
        <v>793.88639999999998</v>
      </c>
    </row>
    <row r="118" spans="1:10" ht="15.75" x14ac:dyDescent="0.25">
      <c r="A118" s="32"/>
      <c r="B118" s="11" t="s">
        <v>150</v>
      </c>
      <c r="C118" s="11"/>
      <c r="D118" s="32" t="s">
        <v>121</v>
      </c>
      <c r="E118" s="33">
        <v>3.03</v>
      </c>
      <c r="F118" s="33">
        <v>37.79</v>
      </c>
      <c r="G118" s="33">
        <f t="shared" si="3"/>
        <v>114.50369999999999</v>
      </c>
      <c r="J118" s="47"/>
    </row>
    <row r="119" spans="1:10" ht="15.75" x14ac:dyDescent="0.25">
      <c r="A119" s="32"/>
      <c r="B119" s="11" t="s">
        <v>239</v>
      </c>
      <c r="C119" s="11"/>
      <c r="D119" s="32" t="s">
        <v>121</v>
      </c>
      <c r="E119" s="33">
        <v>2.12</v>
      </c>
      <c r="F119" s="33">
        <v>28.67</v>
      </c>
      <c r="G119" s="33">
        <f t="shared" si="3"/>
        <v>60.780400000000007</v>
      </c>
    </row>
    <row r="120" spans="1:10" x14ac:dyDescent="0.25">
      <c r="A120" s="32"/>
      <c r="B120" s="36" t="s">
        <v>99</v>
      </c>
      <c r="C120" s="36"/>
      <c r="D120" s="32"/>
      <c r="E120" s="32"/>
      <c r="F120" s="32"/>
      <c r="G120" s="35">
        <f>SUM(G113:G119)</f>
        <v>3498.027</v>
      </c>
    </row>
    <row r="121" spans="1:10" ht="15.75" x14ac:dyDescent="0.25">
      <c r="A121" s="72"/>
      <c r="B121" s="130" t="s">
        <v>165</v>
      </c>
      <c r="C121" s="130"/>
      <c r="D121" s="130"/>
      <c r="E121" s="130"/>
      <c r="F121" s="130"/>
      <c r="G121" s="130"/>
      <c r="J121" s="47"/>
    </row>
    <row r="122" spans="1:10" ht="18.75" x14ac:dyDescent="0.25">
      <c r="A122" s="70">
        <v>77</v>
      </c>
      <c r="B122" s="71" t="s">
        <v>5</v>
      </c>
      <c r="C122" s="70" t="s">
        <v>4</v>
      </c>
      <c r="D122" s="70" t="s">
        <v>6</v>
      </c>
      <c r="E122" s="28"/>
      <c r="F122" s="25">
        <v>22.59</v>
      </c>
      <c r="G122" s="25">
        <f>E122*F122</f>
        <v>0</v>
      </c>
    </row>
    <row r="123" spans="1:10" ht="18.75" x14ac:dyDescent="0.25">
      <c r="A123" s="70">
        <v>78</v>
      </c>
      <c r="B123" s="71" t="s">
        <v>8</v>
      </c>
      <c r="C123" s="70" t="s">
        <v>7</v>
      </c>
      <c r="D123" s="70" t="s">
        <v>6</v>
      </c>
      <c r="E123" s="28"/>
      <c r="F123" s="25">
        <v>27.22</v>
      </c>
      <c r="G123" s="25">
        <f t="shared" ref="G123:G124" si="4">E123*F123</f>
        <v>0</v>
      </c>
    </row>
    <row r="124" spans="1:10" ht="15" customHeight="1" x14ac:dyDescent="0.25">
      <c r="A124" s="131">
        <v>79</v>
      </c>
      <c r="B124" s="132" t="s">
        <v>10</v>
      </c>
      <c r="C124" s="131" t="s">
        <v>9</v>
      </c>
      <c r="D124" s="131" t="s">
        <v>6</v>
      </c>
      <c r="E124" s="146"/>
      <c r="F124" s="135">
        <v>17.38</v>
      </c>
      <c r="G124" s="135">
        <f t="shared" si="4"/>
        <v>0</v>
      </c>
    </row>
    <row r="125" spans="1:10" ht="15" customHeight="1" x14ac:dyDescent="0.25">
      <c r="A125" s="131"/>
      <c r="B125" s="132"/>
      <c r="C125" s="131"/>
      <c r="D125" s="131"/>
      <c r="E125" s="147"/>
      <c r="F125" s="136"/>
      <c r="G125" s="136"/>
    </row>
    <row r="126" spans="1:10" ht="47.25" x14ac:dyDescent="0.25">
      <c r="A126" s="70">
        <v>80</v>
      </c>
      <c r="B126" s="71" t="s">
        <v>248</v>
      </c>
      <c r="C126" s="70" t="s">
        <v>11</v>
      </c>
      <c r="D126" s="70" t="s">
        <v>6</v>
      </c>
      <c r="E126" s="28">
        <v>40</v>
      </c>
      <c r="F126" s="25">
        <v>20.85</v>
      </c>
      <c r="G126" s="25">
        <f t="shared" ref="G126:G162" si="5">E126*F126</f>
        <v>834</v>
      </c>
    </row>
    <row r="127" spans="1:10" ht="31.5" x14ac:dyDescent="0.25">
      <c r="A127" s="70">
        <v>81</v>
      </c>
      <c r="B127" s="71" t="s">
        <v>14</v>
      </c>
      <c r="C127" s="70" t="s">
        <v>13</v>
      </c>
      <c r="D127" s="70" t="s">
        <v>6</v>
      </c>
      <c r="E127" s="28"/>
      <c r="F127" s="25">
        <v>18.829999999999998</v>
      </c>
      <c r="G127" s="25">
        <f t="shared" si="5"/>
        <v>0</v>
      </c>
    </row>
    <row r="128" spans="1:10" ht="18.75" x14ac:dyDescent="0.25">
      <c r="A128" s="70">
        <v>82</v>
      </c>
      <c r="B128" s="71" t="s">
        <v>16</v>
      </c>
      <c r="C128" s="70" t="s">
        <v>15</v>
      </c>
      <c r="D128" s="70" t="s">
        <v>6</v>
      </c>
      <c r="E128" s="28"/>
      <c r="F128" s="25">
        <v>22.59</v>
      </c>
      <c r="G128" s="25">
        <f t="shared" si="5"/>
        <v>0</v>
      </c>
    </row>
    <row r="129" spans="1:7" ht="63" x14ac:dyDescent="0.25">
      <c r="A129" s="70">
        <v>83</v>
      </c>
      <c r="B129" s="74" t="s">
        <v>243</v>
      </c>
      <c r="C129" s="70" t="s">
        <v>17</v>
      </c>
      <c r="D129" s="70" t="s">
        <v>6</v>
      </c>
      <c r="E129" s="28">
        <v>61</v>
      </c>
      <c r="F129" s="25">
        <v>15.93</v>
      </c>
      <c r="G129" s="25">
        <f t="shared" si="5"/>
        <v>971.73</v>
      </c>
    </row>
    <row r="130" spans="1:7" ht="47.25" x14ac:dyDescent="0.25">
      <c r="A130" s="70">
        <v>84</v>
      </c>
      <c r="B130" s="71" t="s">
        <v>20</v>
      </c>
      <c r="C130" s="70" t="s">
        <v>19</v>
      </c>
      <c r="D130" s="70" t="s">
        <v>6</v>
      </c>
      <c r="E130" s="28"/>
      <c r="F130" s="25">
        <v>17.670000000000002</v>
      </c>
      <c r="G130" s="25">
        <f t="shared" si="5"/>
        <v>0</v>
      </c>
    </row>
    <row r="131" spans="1:7" ht="15.75" x14ac:dyDescent="0.25">
      <c r="A131" s="70">
        <v>85</v>
      </c>
      <c r="B131" s="71" t="s">
        <v>22</v>
      </c>
      <c r="C131" s="70" t="s">
        <v>21</v>
      </c>
      <c r="D131" s="70" t="s">
        <v>23</v>
      </c>
      <c r="E131" s="28">
        <v>3</v>
      </c>
      <c r="F131" s="25">
        <v>69.5</v>
      </c>
      <c r="G131" s="25">
        <f t="shared" si="5"/>
        <v>208.5</v>
      </c>
    </row>
    <row r="132" spans="1:7" x14ac:dyDescent="0.25">
      <c r="A132" s="42" t="s">
        <v>184</v>
      </c>
      <c r="B132" s="44" t="s">
        <v>244</v>
      </c>
      <c r="C132" s="42"/>
      <c r="D132" s="42" t="s">
        <v>121</v>
      </c>
      <c r="E132" s="45"/>
      <c r="F132" s="46">
        <v>0</v>
      </c>
      <c r="G132" s="46">
        <f t="shared" si="5"/>
        <v>0</v>
      </c>
    </row>
    <row r="133" spans="1:7" ht="31.5" x14ac:dyDescent="0.25">
      <c r="A133" s="70">
        <v>86</v>
      </c>
      <c r="B133" s="74" t="s">
        <v>245</v>
      </c>
      <c r="C133" s="70" t="s">
        <v>24</v>
      </c>
      <c r="D133" s="70" t="s">
        <v>23</v>
      </c>
      <c r="E133" s="28">
        <v>4</v>
      </c>
      <c r="F133" s="25">
        <v>46.3</v>
      </c>
      <c r="G133" s="25">
        <f t="shared" si="5"/>
        <v>185.2</v>
      </c>
    </row>
    <row r="134" spans="1:7" ht="15.75" x14ac:dyDescent="0.25">
      <c r="A134" s="70">
        <v>87</v>
      </c>
      <c r="B134" s="71" t="s">
        <v>27</v>
      </c>
      <c r="C134" s="70" t="s">
        <v>26</v>
      </c>
      <c r="D134" s="70" t="s">
        <v>23</v>
      </c>
      <c r="E134" s="28">
        <v>5</v>
      </c>
      <c r="F134" s="25">
        <v>23</v>
      </c>
      <c r="G134" s="25">
        <f t="shared" si="5"/>
        <v>115</v>
      </c>
    </row>
    <row r="135" spans="1:7" x14ac:dyDescent="0.25">
      <c r="A135" s="42" t="s">
        <v>185</v>
      </c>
      <c r="B135" s="41" t="s">
        <v>246</v>
      </c>
      <c r="C135" s="42"/>
      <c r="D135" s="42" t="s">
        <v>121</v>
      </c>
      <c r="E135" s="45"/>
      <c r="F135" s="46">
        <v>0</v>
      </c>
      <c r="G135" s="46">
        <f t="shared" si="5"/>
        <v>0</v>
      </c>
    </row>
    <row r="136" spans="1:7" ht="15.75" x14ac:dyDescent="0.25">
      <c r="A136" s="70">
        <v>88</v>
      </c>
      <c r="B136" s="71" t="s">
        <v>247</v>
      </c>
      <c r="C136" s="70" t="s">
        <v>28</v>
      </c>
      <c r="D136" s="70" t="s">
        <v>23</v>
      </c>
      <c r="E136" s="28">
        <v>2</v>
      </c>
      <c r="F136" s="25">
        <v>14.48</v>
      </c>
      <c r="G136" s="25">
        <f t="shared" si="5"/>
        <v>28.96</v>
      </c>
    </row>
    <row r="137" spans="1:7" ht="47.25" x14ac:dyDescent="0.25">
      <c r="A137" s="70">
        <v>89</v>
      </c>
      <c r="B137" s="71" t="s">
        <v>31</v>
      </c>
      <c r="C137" s="70" t="s">
        <v>30</v>
      </c>
      <c r="D137" s="70" t="s">
        <v>32</v>
      </c>
      <c r="E137" s="25">
        <v>70</v>
      </c>
      <c r="F137" s="25">
        <v>20.25</v>
      </c>
      <c r="G137" s="25">
        <f t="shared" si="5"/>
        <v>1417.5</v>
      </c>
    </row>
    <row r="138" spans="1:7" ht="31.5" x14ac:dyDescent="0.25">
      <c r="A138" s="70">
        <v>90</v>
      </c>
      <c r="B138" s="71" t="s">
        <v>34</v>
      </c>
      <c r="C138" s="70" t="s">
        <v>33</v>
      </c>
      <c r="D138" s="70" t="s">
        <v>35</v>
      </c>
      <c r="E138" s="25"/>
      <c r="F138" s="25">
        <v>1320.66</v>
      </c>
      <c r="G138" s="25">
        <f t="shared" si="5"/>
        <v>0</v>
      </c>
    </row>
    <row r="139" spans="1:7" ht="15.75" x14ac:dyDescent="0.25">
      <c r="A139" s="70">
        <v>91</v>
      </c>
      <c r="B139" s="71" t="s">
        <v>37</v>
      </c>
      <c r="C139" s="70" t="s">
        <v>36</v>
      </c>
      <c r="D139" s="70" t="s">
        <v>38</v>
      </c>
      <c r="E139" s="25"/>
      <c r="F139" s="25">
        <v>724</v>
      </c>
      <c r="G139" s="25">
        <f t="shared" si="5"/>
        <v>0</v>
      </c>
    </row>
    <row r="140" spans="1:7" ht="31.5" x14ac:dyDescent="0.25">
      <c r="A140" s="70">
        <v>92</v>
      </c>
      <c r="B140" s="71" t="s">
        <v>40</v>
      </c>
      <c r="C140" s="70" t="s">
        <v>39</v>
      </c>
      <c r="D140" s="70" t="s">
        <v>38</v>
      </c>
      <c r="E140" s="25"/>
      <c r="F140" s="25">
        <v>724</v>
      </c>
      <c r="G140" s="25">
        <f t="shared" si="5"/>
        <v>0</v>
      </c>
    </row>
    <row r="141" spans="1:7" ht="47.25" x14ac:dyDescent="0.25">
      <c r="A141" s="70">
        <v>93</v>
      </c>
      <c r="B141" s="71" t="s">
        <v>158</v>
      </c>
      <c r="C141" s="70" t="s">
        <v>41</v>
      </c>
      <c r="D141" s="70" t="s">
        <v>38</v>
      </c>
      <c r="E141" s="28">
        <v>48</v>
      </c>
      <c r="F141" s="25">
        <v>2.9</v>
      </c>
      <c r="G141" s="25">
        <f t="shared" si="5"/>
        <v>139.19999999999999</v>
      </c>
    </row>
    <row r="142" spans="1:7" ht="47.25" x14ac:dyDescent="0.25">
      <c r="A142" s="70">
        <v>94</v>
      </c>
      <c r="B142" s="71" t="s">
        <v>179</v>
      </c>
      <c r="C142" s="70" t="s">
        <v>43</v>
      </c>
      <c r="D142" s="70" t="s">
        <v>38</v>
      </c>
      <c r="E142" s="28">
        <v>1568.17</v>
      </c>
      <c r="F142" s="25">
        <v>0.38</v>
      </c>
      <c r="G142" s="25">
        <f t="shared" si="5"/>
        <v>595.90460000000007</v>
      </c>
    </row>
    <row r="143" spans="1:7" ht="47.25" x14ac:dyDescent="0.25">
      <c r="A143" s="70">
        <v>95</v>
      </c>
      <c r="B143" s="71" t="s">
        <v>46</v>
      </c>
      <c r="C143" s="70" t="s">
        <v>45</v>
      </c>
      <c r="D143" s="70" t="s">
        <v>47</v>
      </c>
      <c r="E143" s="28">
        <v>17</v>
      </c>
      <c r="F143" s="25">
        <v>30.7</v>
      </c>
      <c r="G143" s="25">
        <f t="shared" si="5"/>
        <v>521.9</v>
      </c>
    </row>
    <row r="144" spans="1:7" ht="47.25" x14ac:dyDescent="0.25">
      <c r="A144" s="70">
        <v>96</v>
      </c>
      <c r="B144" s="71" t="s">
        <v>49</v>
      </c>
      <c r="C144" s="70" t="s">
        <v>48</v>
      </c>
      <c r="D144" s="70" t="s">
        <v>47</v>
      </c>
      <c r="E144" s="28"/>
      <c r="F144" s="25">
        <v>27.8</v>
      </c>
      <c r="G144" s="25">
        <f t="shared" si="5"/>
        <v>0</v>
      </c>
    </row>
    <row r="145" spans="1:7" ht="15.75" x14ac:dyDescent="0.25">
      <c r="A145" s="70">
        <v>97</v>
      </c>
      <c r="B145" s="71" t="s">
        <v>51</v>
      </c>
      <c r="C145" s="70" t="s">
        <v>50</v>
      </c>
      <c r="D145" s="70" t="s">
        <v>23</v>
      </c>
      <c r="E145" s="25">
        <v>72</v>
      </c>
      <c r="F145" s="25">
        <v>0.26</v>
      </c>
      <c r="G145" s="25">
        <f t="shared" si="5"/>
        <v>18.72</v>
      </c>
    </row>
    <row r="146" spans="1:7" ht="15.75" x14ac:dyDescent="0.25">
      <c r="A146" s="70">
        <v>98</v>
      </c>
      <c r="B146" s="71" t="s">
        <v>53</v>
      </c>
      <c r="C146" s="70" t="s">
        <v>52</v>
      </c>
      <c r="D146" s="70" t="s">
        <v>23</v>
      </c>
      <c r="E146" s="28"/>
      <c r="F146" s="25">
        <v>4.34</v>
      </c>
      <c r="G146" s="25">
        <f t="shared" si="5"/>
        <v>0</v>
      </c>
    </row>
    <row r="147" spans="1:7" ht="15.75" x14ac:dyDescent="0.25">
      <c r="A147" s="70">
        <v>99</v>
      </c>
      <c r="B147" s="71" t="s">
        <v>55</v>
      </c>
      <c r="C147" s="70" t="s">
        <v>54</v>
      </c>
      <c r="D147" s="70" t="s">
        <v>23</v>
      </c>
      <c r="E147" s="28">
        <v>56</v>
      </c>
      <c r="F147" s="25">
        <v>0.06</v>
      </c>
      <c r="G147" s="25">
        <f t="shared" si="5"/>
        <v>3.36</v>
      </c>
    </row>
    <row r="148" spans="1:7" ht="15.75" x14ac:dyDescent="0.25">
      <c r="A148" s="70">
        <v>100</v>
      </c>
      <c r="B148" s="71" t="s">
        <v>57</v>
      </c>
      <c r="C148" s="70" t="s">
        <v>56</v>
      </c>
      <c r="D148" s="70" t="s">
        <v>23</v>
      </c>
      <c r="E148" s="28"/>
      <c r="F148" s="25">
        <v>27.51</v>
      </c>
      <c r="G148" s="25">
        <f t="shared" si="5"/>
        <v>0</v>
      </c>
    </row>
    <row r="149" spans="1:7" ht="31.5" x14ac:dyDescent="0.25">
      <c r="A149" s="70">
        <v>101</v>
      </c>
      <c r="B149" s="71" t="s">
        <v>59</v>
      </c>
      <c r="C149" s="70" t="s">
        <v>58</v>
      </c>
      <c r="D149" s="70" t="s">
        <v>38</v>
      </c>
      <c r="E149" s="28">
        <v>4</v>
      </c>
      <c r="F149" s="25">
        <v>218.95</v>
      </c>
      <c r="G149" s="25">
        <f t="shared" si="5"/>
        <v>875.8</v>
      </c>
    </row>
    <row r="150" spans="1:7" ht="31.5" x14ac:dyDescent="0.25">
      <c r="A150" s="70">
        <v>102</v>
      </c>
      <c r="B150" s="71" t="s">
        <v>61</v>
      </c>
      <c r="C150" s="70" t="s">
        <v>60</v>
      </c>
      <c r="D150" s="70" t="s">
        <v>38</v>
      </c>
      <c r="E150" s="28">
        <v>12.1</v>
      </c>
      <c r="F150" s="25">
        <v>218.95</v>
      </c>
      <c r="G150" s="25">
        <f t="shared" si="5"/>
        <v>2649.2949999999996</v>
      </c>
    </row>
    <row r="151" spans="1:7" ht="31.5" x14ac:dyDescent="0.25">
      <c r="A151" s="70">
        <v>103</v>
      </c>
      <c r="B151" s="71" t="s">
        <v>63</v>
      </c>
      <c r="C151" s="70" t="s">
        <v>62</v>
      </c>
      <c r="D151" s="70" t="s">
        <v>38</v>
      </c>
      <c r="E151" s="28">
        <f>E150+E149</f>
        <v>16.100000000000001</v>
      </c>
      <c r="F151" s="25">
        <v>9</v>
      </c>
      <c r="G151" s="25">
        <f t="shared" si="5"/>
        <v>144.9</v>
      </c>
    </row>
    <row r="152" spans="1:7" ht="15.75" x14ac:dyDescent="0.25">
      <c r="A152" s="70">
        <v>104</v>
      </c>
      <c r="B152" s="71" t="s">
        <v>65</v>
      </c>
      <c r="C152" s="70" t="s">
        <v>64</v>
      </c>
      <c r="D152" s="70" t="s">
        <v>38</v>
      </c>
      <c r="E152" s="61">
        <v>0.23200000000000001</v>
      </c>
      <c r="F152" s="25">
        <v>10.43</v>
      </c>
      <c r="G152" s="25">
        <f t="shared" si="5"/>
        <v>2.4197600000000001</v>
      </c>
    </row>
    <row r="153" spans="1:7" ht="15.75" x14ac:dyDescent="0.25">
      <c r="A153" s="70">
        <v>105</v>
      </c>
      <c r="B153" s="71" t="s">
        <v>68</v>
      </c>
      <c r="C153" s="70" t="s">
        <v>67</v>
      </c>
      <c r="D153" s="70" t="s">
        <v>38</v>
      </c>
      <c r="E153" s="25"/>
      <c r="F153" s="25">
        <v>19.670000000000002</v>
      </c>
      <c r="G153" s="25">
        <f t="shared" si="5"/>
        <v>0</v>
      </c>
    </row>
    <row r="154" spans="1:7" ht="16.5" customHeight="1" x14ac:dyDescent="0.25">
      <c r="A154" s="70">
        <v>106</v>
      </c>
      <c r="B154" s="71" t="s">
        <v>70</v>
      </c>
      <c r="C154" s="70" t="s">
        <v>69</v>
      </c>
      <c r="D154" s="70" t="s">
        <v>38</v>
      </c>
      <c r="E154" s="61">
        <v>4.7399999999999998E-2</v>
      </c>
      <c r="F154" s="25">
        <v>3.27</v>
      </c>
      <c r="G154" s="25">
        <f t="shared" si="5"/>
        <v>0.154998</v>
      </c>
    </row>
    <row r="155" spans="1:7" ht="18.75" customHeight="1" x14ac:dyDescent="0.25">
      <c r="A155" s="70">
        <v>107</v>
      </c>
      <c r="B155" s="71" t="s">
        <v>72</v>
      </c>
      <c r="C155" s="70" t="s">
        <v>71</v>
      </c>
      <c r="D155" s="70" t="s">
        <v>38</v>
      </c>
      <c r="E155" s="25"/>
      <c r="F155" s="25">
        <v>6.81</v>
      </c>
      <c r="G155" s="25">
        <f t="shared" si="5"/>
        <v>0</v>
      </c>
    </row>
    <row r="156" spans="1:7" ht="15.75" x14ac:dyDescent="0.25">
      <c r="A156" s="70">
        <v>108</v>
      </c>
      <c r="B156" s="71" t="s">
        <v>74</v>
      </c>
      <c r="C156" s="70" t="s">
        <v>73</v>
      </c>
      <c r="D156" s="70" t="s">
        <v>75</v>
      </c>
      <c r="E156" s="28"/>
      <c r="F156" s="25">
        <v>33.31</v>
      </c>
      <c r="G156" s="25">
        <f t="shared" si="5"/>
        <v>0</v>
      </c>
    </row>
    <row r="157" spans="1:7" ht="15.75" x14ac:dyDescent="0.25">
      <c r="A157" s="70">
        <v>109</v>
      </c>
      <c r="B157" s="71" t="s">
        <v>77</v>
      </c>
      <c r="C157" s="70" t="s">
        <v>76</v>
      </c>
      <c r="D157" s="70" t="s">
        <v>75</v>
      </c>
      <c r="E157" s="28"/>
      <c r="F157" s="25">
        <v>63.14</v>
      </c>
      <c r="G157" s="25">
        <f t="shared" si="5"/>
        <v>0</v>
      </c>
    </row>
    <row r="158" spans="1:7" ht="15.75" x14ac:dyDescent="0.25">
      <c r="A158" s="70">
        <v>110</v>
      </c>
      <c r="B158" s="71" t="s">
        <v>79</v>
      </c>
      <c r="C158" s="70" t="s">
        <v>78</v>
      </c>
      <c r="D158" s="70" t="s">
        <v>23</v>
      </c>
      <c r="E158" s="28">
        <v>1</v>
      </c>
      <c r="F158" s="25">
        <v>10.14</v>
      </c>
      <c r="G158" s="25">
        <f t="shared" si="5"/>
        <v>10.14</v>
      </c>
    </row>
    <row r="159" spans="1:7" ht="31.5" x14ac:dyDescent="0.25">
      <c r="A159" s="70">
        <v>111</v>
      </c>
      <c r="B159" s="71" t="s">
        <v>81</v>
      </c>
      <c r="C159" s="70" t="s">
        <v>80</v>
      </c>
      <c r="D159" s="70" t="s">
        <v>23</v>
      </c>
      <c r="E159" s="25"/>
      <c r="F159" s="25">
        <v>72.41</v>
      </c>
      <c r="G159" s="25">
        <f t="shared" si="5"/>
        <v>0</v>
      </c>
    </row>
    <row r="160" spans="1:7" ht="31.5" x14ac:dyDescent="0.25">
      <c r="A160" s="70">
        <v>112</v>
      </c>
      <c r="B160" s="71" t="s">
        <v>85</v>
      </c>
      <c r="C160" s="70" t="s">
        <v>84</v>
      </c>
      <c r="D160" s="70" t="s">
        <v>47</v>
      </c>
      <c r="E160" s="25"/>
      <c r="F160" s="25">
        <v>72.41</v>
      </c>
      <c r="G160" s="25">
        <f t="shared" si="5"/>
        <v>0</v>
      </c>
    </row>
    <row r="161" spans="1:9" ht="15.75" x14ac:dyDescent="0.25">
      <c r="A161" s="70">
        <v>113</v>
      </c>
      <c r="B161" s="75" t="s">
        <v>87</v>
      </c>
      <c r="C161" s="70" t="s">
        <v>86</v>
      </c>
      <c r="D161" s="70" t="s">
        <v>23</v>
      </c>
      <c r="E161" s="48">
        <v>12</v>
      </c>
      <c r="F161" s="25">
        <v>10.14</v>
      </c>
      <c r="G161" s="25">
        <f t="shared" si="5"/>
        <v>121.68</v>
      </c>
    </row>
    <row r="162" spans="1:9" ht="31.5" x14ac:dyDescent="0.25">
      <c r="A162" s="70">
        <v>114</v>
      </c>
      <c r="B162" s="71" t="s">
        <v>89</v>
      </c>
      <c r="C162" s="70" t="s">
        <v>88</v>
      </c>
      <c r="D162" s="70" t="s">
        <v>23</v>
      </c>
      <c r="E162" s="25"/>
      <c r="F162" s="25">
        <v>11.58</v>
      </c>
      <c r="G162" s="25">
        <f t="shared" si="5"/>
        <v>0</v>
      </c>
    </row>
    <row r="163" spans="1:9" ht="15.75" x14ac:dyDescent="0.25">
      <c r="A163" s="3"/>
      <c r="B163" s="10" t="s">
        <v>97</v>
      </c>
      <c r="C163" s="10"/>
      <c r="D163" s="32"/>
      <c r="E163" s="32"/>
      <c r="F163" s="32"/>
      <c r="G163" s="35">
        <f>SUM(G122:G162)</f>
        <v>8844.3643579999989</v>
      </c>
      <c r="I163" s="47"/>
    </row>
    <row r="164" spans="1:9" ht="15.75" x14ac:dyDescent="0.25">
      <c r="A164" s="3"/>
      <c r="B164" s="11" t="s">
        <v>98</v>
      </c>
      <c r="C164" s="11"/>
      <c r="D164" s="32"/>
      <c r="E164" s="32"/>
      <c r="F164" s="32"/>
      <c r="G164" s="32"/>
    </row>
    <row r="165" spans="1:9" ht="15.75" x14ac:dyDescent="0.25">
      <c r="A165" s="3"/>
      <c r="B165" s="11" t="s">
        <v>149</v>
      </c>
      <c r="C165" s="11"/>
      <c r="D165" s="32" t="s">
        <v>121</v>
      </c>
      <c r="E165" s="32">
        <v>5</v>
      </c>
      <c r="F165" s="32">
        <v>21.05</v>
      </c>
      <c r="G165" s="33">
        <f>E165*F165</f>
        <v>105.25</v>
      </c>
    </row>
    <row r="166" spans="1:9" ht="15.75" x14ac:dyDescent="0.25">
      <c r="A166" s="3"/>
      <c r="B166" s="11" t="s">
        <v>120</v>
      </c>
      <c r="C166" s="11"/>
      <c r="D166" s="32" t="s">
        <v>121</v>
      </c>
      <c r="E166" s="32">
        <v>20</v>
      </c>
      <c r="F166" s="33">
        <v>17.329999999999998</v>
      </c>
      <c r="G166" s="33">
        <f>E166*F166</f>
        <v>346.59999999999997</v>
      </c>
    </row>
    <row r="167" spans="1:9" ht="15.75" x14ac:dyDescent="0.25">
      <c r="A167" s="3"/>
      <c r="B167" s="51" t="s">
        <v>124</v>
      </c>
      <c r="C167" s="34"/>
      <c r="D167" s="32" t="s">
        <v>121</v>
      </c>
      <c r="E167" s="33">
        <v>28</v>
      </c>
      <c r="F167" s="33">
        <v>14.86</v>
      </c>
      <c r="G167" s="33">
        <f>E167*F167</f>
        <v>416.08</v>
      </c>
    </row>
    <row r="168" spans="1:9" ht="15.75" x14ac:dyDescent="0.25">
      <c r="A168" s="3"/>
      <c r="B168" s="51" t="s">
        <v>122</v>
      </c>
      <c r="C168" s="34"/>
      <c r="D168" s="32" t="s">
        <v>121</v>
      </c>
      <c r="E168" s="33">
        <v>26.93</v>
      </c>
      <c r="F168" s="33">
        <v>19.809999999999999</v>
      </c>
      <c r="G168" s="33">
        <f t="shared" ref="G168:G170" si="6">E168*F168</f>
        <v>533.48329999999999</v>
      </c>
    </row>
    <row r="169" spans="1:9" ht="15.75" x14ac:dyDescent="0.25">
      <c r="A169" s="3"/>
      <c r="B169" s="51" t="s">
        <v>123</v>
      </c>
      <c r="C169" s="34"/>
      <c r="D169" s="32" t="s">
        <v>121</v>
      </c>
      <c r="E169" s="33"/>
      <c r="F169" s="33"/>
      <c r="G169" s="33">
        <f t="shared" si="6"/>
        <v>0</v>
      </c>
    </row>
    <row r="170" spans="1:9" ht="15.75" x14ac:dyDescent="0.25">
      <c r="A170" s="3"/>
      <c r="B170" s="51" t="s">
        <v>150</v>
      </c>
      <c r="C170" s="34"/>
      <c r="D170" s="32" t="s">
        <v>121</v>
      </c>
      <c r="E170" s="33"/>
      <c r="F170" s="33"/>
      <c r="G170" s="33">
        <f t="shared" si="6"/>
        <v>0</v>
      </c>
    </row>
    <row r="171" spans="1:9" x14ac:dyDescent="0.25">
      <c r="A171" s="3"/>
      <c r="B171" s="36" t="s">
        <v>99</v>
      </c>
      <c r="C171" s="36"/>
      <c r="D171" s="32"/>
      <c r="E171" s="32"/>
      <c r="F171" s="32"/>
      <c r="G171" s="35">
        <f>SUM(G165:G170)</f>
        <v>1401.4132999999999</v>
      </c>
      <c r="H171" s="39"/>
    </row>
    <row r="172" spans="1:9" ht="15.75" x14ac:dyDescent="0.25">
      <c r="A172" s="72"/>
      <c r="B172" s="130" t="s">
        <v>166</v>
      </c>
      <c r="C172" s="130"/>
      <c r="D172" s="130"/>
      <c r="E172" s="130"/>
      <c r="F172" s="130"/>
      <c r="G172" s="130"/>
    </row>
    <row r="173" spans="1:9" ht="18.75" x14ac:dyDescent="0.25">
      <c r="A173" s="70">
        <v>115</v>
      </c>
      <c r="B173" s="71" t="s">
        <v>5</v>
      </c>
      <c r="C173" s="70" t="s">
        <v>4</v>
      </c>
      <c r="D173" s="70" t="s">
        <v>6</v>
      </c>
      <c r="E173" s="25"/>
      <c r="F173" s="25">
        <v>22.59</v>
      </c>
      <c r="G173" s="25">
        <f>E173*F173</f>
        <v>0</v>
      </c>
    </row>
    <row r="174" spans="1:9" ht="18.75" x14ac:dyDescent="0.25">
      <c r="A174" s="70">
        <v>116</v>
      </c>
      <c r="B174" s="71" t="s">
        <v>8</v>
      </c>
      <c r="C174" s="70" t="s">
        <v>7</v>
      </c>
      <c r="D174" s="70" t="s">
        <v>6</v>
      </c>
      <c r="E174" s="25"/>
      <c r="F174" s="25">
        <v>27.22</v>
      </c>
      <c r="G174" s="25">
        <f t="shared" ref="G174:G175" si="7">E174*F174</f>
        <v>0</v>
      </c>
    </row>
    <row r="175" spans="1:9" ht="15" customHeight="1" x14ac:dyDescent="0.25">
      <c r="A175" s="131">
        <v>117</v>
      </c>
      <c r="B175" s="132" t="s">
        <v>240</v>
      </c>
      <c r="C175" s="131" t="s">
        <v>9</v>
      </c>
      <c r="D175" s="131" t="s">
        <v>6</v>
      </c>
      <c r="E175" s="135">
        <v>345.63</v>
      </c>
      <c r="F175" s="135">
        <v>17.38</v>
      </c>
      <c r="G175" s="135">
        <f t="shared" si="7"/>
        <v>6007.0493999999999</v>
      </c>
    </row>
    <row r="176" spans="1:9" ht="29.25" customHeight="1" x14ac:dyDescent="0.25">
      <c r="A176" s="131"/>
      <c r="B176" s="132"/>
      <c r="C176" s="131"/>
      <c r="D176" s="131"/>
      <c r="E176" s="136"/>
      <c r="F176" s="136"/>
      <c r="G176" s="136"/>
    </row>
    <row r="177" spans="1:11" ht="36" customHeight="1" x14ac:dyDescent="0.25">
      <c r="A177" s="70">
        <v>118</v>
      </c>
      <c r="B177" s="71" t="s">
        <v>12</v>
      </c>
      <c r="C177" s="70" t="s">
        <v>11</v>
      </c>
      <c r="D177" s="70" t="s">
        <v>6</v>
      </c>
      <c r="E177" s="25"/>
      <c r="F177" s="25">
        <v>20.85</v>
      </c>
      <c r="G177" s="25">
        <f t="shared" ref="G177:G212" si="8">E177*F177</f>
        <v>0</v>
      </c>
    </row>
    <row r="178" spans="1:11" ht="31.5" x14ac:dyDescent="0.25">
      <c r="A178" s="70">
        <v>119</v>
      </c>
      <c r="B178" s="71" t="s">
        <v>14</v>
      </c>
      <c r="C178" s="70" t="s">
        <v>13</v>
      </c>
      <c r="D178" s="70" t="s">
        <v>6</v>
      </c>
      <c r="E178" s="25"/>
      <c r="F178" s="25">
        <v>18.829999999999998</v>
      </c>
      <c r="G178" s="25">
        <f t="shared" si="8"/>
        <v>0</v>
      </c>
    </row>
    <row r="179" spans="1:11" ht="18.75" x14ac:dyDescent="0.25">
      <c r="A179" s="70">
        <v>120</v>
      </c>
      <c r="B179" s="71" t="s">
        <v>16</v>
      </c>
      <c r="C179" s="70" t="s">
        <v>15</v>
      </c>
      <c r="D179" s="70" t="s">
        <v>6</v>
      </c>
      <c r="E179" s="25"/>
      <c r="F179" s="25">
        <v>22.59</v>
      </c>
      <c r="G179" s="25">
        <f t="shared" si="8"/>
        <v>0</v>
      </c>
    </row>
    <row r="180" spans="1:11" ht="63" x14ac:dyDescent="0.25">
      <c r="A180" s="70">
        <v>121</v>
      </c>
      <c r="B180" s="71" t="s">
        <v>222</v>
      </c>
      <c r="C180" s="70" t="s">
        <v>17</v>
      </c>
      <c r="D180" s="70" t="s">
        <v>6</v>
      </c>
      <c r="E180" s="25">
        <v>25</v>
      </c>
      <c r="F180" s="25">
        <v>15.93</v>
      </c>
      <c r="G180" s="25">
        <f t="shared" si="8"/>
        <v>398.25</v>
      </c>
      <c r="I180" s="52"/>
      <c r="K180" s="47"/>
    </row>
    <row r="181" spans="1:11" ht="47.25" x14ac:dyDescent="0.25">
      <c r="A181" s="70">
        <v>122</v>
      </c>
      <c r="B181" s="71" t="s">
        <v>20</v>
      </c>
      <c r="C181" s="70" t="s">
        <v>19</v>
      </c>
      <c r="D181" s="70" t="s">
        <v>6</v>
      </c>
      <c r="E181" s="25"/>
      <c r="F181" s="25">
        <v>17.670000000000002</v>
      </c>
      <c r="G181" s="25">
        <f t="shared" si="8"/>
        <v>0</v>
      </c>
      <c r="I181" s="47"/>
    </row>
    <row r="182" spans="1:11" ht="15.75" x14ac:dyDescent="0.25">
      <c r="A182" s="70">
        <v>123</v>
      </c>
      <c r="B182" s="71" t="s">
        <v>153</v>
      </c>
      <c r="C182" s="70" t="s">
        <v>21</v>
      </c>
      <c r="D182" s="70" t="s">
        <v>23</v>
      </c>
      <c r="E182" s="25">
        <v>14</v>
      </c>
      <c r="F182" s="25">
        <v>69.5</v>
      </c>
      <c r="G182" s="25">
        <f t="shared" si="8"/>
        <v>973</v>
      </c>
    </row>
    <row r="183" spans="1:11" ht="25.5" x14ac:dyDescent="0.25">
      <c r="A183" s="42" t="s">
        <v>186</v>
      </c>
      <c r="B183" s="41" t="s">
        <v>241</v>
      </c>
      <c r="C183" s="70"/>
      <c r="D183" s="70" t="s">
        <v>121</v>
      </c>
      <c r="E183" s="28">
        <v>2</v>
      </c>
      <c r="F183" s="25">
        <v>0</v>
      </c>
      <c r="G183" s="25">
        <f t="shared" si="8"/>
        <v>0</v>
      </c>
    </row>
    <row r="184" spans="1:11" ht="15.75" x14ac:dyDescent="0.25">
      <c r="A184" s="70">
        <v>124</v>
      </c>
      <c r="B184" s="71" t="s">
        <v>25</v>
      </c>
      <c r="C184" s="70" t="s">
        <v>24</v>
      </c>
      <c r="D184" s="70" t="s">
        <v>23</v>
      </c>
      <c r="E184" s="25">
        <v>15</v>
      </c>
      <c r="F184" s="25">
        <v>46.3</v>
      </c>
      <c r="G184" s="25">
        <f t="shared" si="8"/>
        <v>694.5</v>
      </c>
      <c r="J184" s="47"/>
    </row>
    <row r="185" spans="1:11" ht="15.75" x14ac:dyDescent="0.25">
      <c r="A185" s="70">
        <v>125</v>
      </c>
      <c r="B185" s="71" t="s">
        <v>27</v>
      </c>
      <c r="C185" s="70" t="s">
        <v>26</v>
      </c>
      <c r="D185" s="70" t="s">
        <v>23</v>
      </c>
      <c r="E185" s="25"/>
      <c r="F185" s="25">
        <v>23</v>
      </c>
      <c r="G185" s="25">
        <f t="shared" si="8"/>
        <v>0</v>
      </c>
    </row>
    <row r="186" spans="1:11" ht="15.75" x14ac:dyDescent="0.25">
      <c r="A186" s="70">
        <v>126</v>
      </c>
      <c r="B186" s="71" t="s">
        <v>29</v>
      </c>
      <c r="C186" s="70" t="s">
        <v>28</v>
      </c>
      <c r="D186" s="70" t="s">
        <v>23</v>
      </c>
      <c r="E186" s="25">
        <v>12</v>
      </c>
      <c r="F186" s="25">
        <v>14.48</v>
      </c>
      <c r="G186" s="25">
        <f t="shared" si="8"/>
        <v>173.76</v>
      </c>
    </row>
    <row r="187" spans="1:11" ht="63" x14ac:dyDescent="0.25">
      <c r="A187" s="70">
        <v>127</v>
      </c>
      <c r="B187" s="71" t="s">
        <v>223</v>
      </c>
      <c r="C187" s="70" t="s">
        <v>30</v>
      </c>
      <c r="D187" s="70" t="s">
        <v>32</v>
      </c>
      <c r="E187" s="25">
        <v>3</v>
      </c>
      <c r="F187" s="25">
        <v>20.25</v>
      </c>
      <c r="G187" s="25">
        <f t="shared" si="8"/>
        <v>60.75</v>
      </c>
      <c r="K187" s="47"/>
    </row>
    <row r="188" spans="1:11" ht="31.5" x14ac:dyDescent="0.25">
      <c r="A188" s="70">
        <v>128</v>
      </c>
      <c r="B188" s="71" t="s">
        <v>34</v>
      </c>
      <c r="C188" s="70" t="s">
        <v>33</v>
      </c>
      <c r="D188" s="70" t="s">
        <v>35</v>
      </c>
      <c r="E188" s="25"/>
      <c r="F188" s="25">
        <v>1320.66</v>
      </c>
      <c r="G188" s="25">
        <f t="shared" si="8"/>
        <v>0</v>
      </c>
    </row>
    <row r="189" spans="1:11" ht="15.75" x14ac:dyDescent="0.25">
      <c r="A189" s="70">
        <v>129</v>
      </c>
      <c r="B189" s="71" t="s">
        <v>37</v>
      </c>
      <c r="C189" s="70" t="s">
        <v>36</v>
      </c>
      <c r="D189" s="70" t="s">
        <v>38</v>
      </c>
      <c r="E189" s="25"/>
      <c r="F189" s="25">
        <v>724</v>
      </c>
      <c r="G189" s="25">
        <f t="shared" si="8"/>
        <v>0</v>
      </c>
    </row>
    <row r="190" spans="1:11" ht="31.5" x14ac:dyDescent="0.25">
      <c r="A190" s="70">
        <v>130</v>
      </c>
      <c r="B190" s="71" t="s">
        <v>40</v>
      </c>
      <c r="C190" s="70" t="s">
        <v>39</v>
      </c>
      <c r="D190" s="70" t="s">
        <v>38</v>
      </c>
      <c r="E190" s="25"/>
      <c r="F190" s="25">
        <v>724</v>
      </c>
      <c r="G190" s="25">
        <f t="shared" si="8"/>
        <v>0</v>
      </c>
    </row>
    <row r="191" spans="1:11" ht="31.5" x14ac:dyDescent="0.25">
      <c r="A191" s="70">
        <v>131</v>
      </c>
      <c r="B191" s="71" t="s">
        <v>42</v>
      </c>
      <c r="C191" s="70" t="s">
        <v>41</v>
      </c>
      <c r="D191" s="70" t="s">
        <v>38</v>
      </c>
      <c r="E191" s="25"/>
      <c r="F191" s="25">
        <v>2.9</v>
      </c>
      <c r="G191" s="25">
        <f t="shared" si="8"/>
        <v>0</v>
      </c>
    </row>
    <row r="192" spans="1:11" ht="47.25" x14ac:dyDescent="0.25">
      <c r="A192" s="70">
        <v>132</v>
      </c>
      <c r="B192" s="71" t="s">
        <v>159</v>
      </c>
      <c r="C192" s="70" t="s">
        <v>43</v>
      </c>
      <c r="D192" s="70" t="s">
        <v>38</v>
      </c>
      <c r="E192" s="25">
        <v>1323</v>
      </c>
      <c r="F192" s="25">
        <v>0.38</v>
      </c>
      <c r="G192" s="25">
        <f t="shared" si="8"/>
        <v>502.74</v>
      </c>
    </row>
    <row r="193" spans="1:7" ht="47.25" x14ac:dyDescent="0.25">
      <c r="A193" s="70">
        <v>133</v>
      </c>
      <c r="B193" s="71" t="s">
        <v>46</v>
      </c>
      <c r="C193" s="70" t="s">
        <v>45</v>
      </c>
      <c r="D193" s="70" t="s">
        <v>47</v>
      </c>
      <c r="E193" s="25">
        <v>29</v>
      </c>
      <c r="F193" s="25">
        <v>30.7</v>
      </c>
      <c r="G193" s="25">
        <f t="shared" si="8"/>
        <v>890.3</v>
      </c>
    </row>
    <row r="194" spans="1:7" ht="47.25" x14ac:dyDescent="0.25">
      <c r="A194" s="70">
        <v>134</v>
      </c>
      <c r="B194" s="71" t="s">
        <v>49</v>
      </c>
      <c r="C194" s="70" t="s">
        <v>48</v>
      </c>
      <c r="D194" s="70" t="s">
        <v>47</v>
      </c>
      <c r="E194" s="25"/>
      <c r="F194" s="25">
        <v>27.8</v>
      </c>
      <c r="G194" s="25">
        <f t="shared" si="8"/>
        <v>0</v>
      </c>
    </row>
    <row r="195" spans="1:7" ht="15.75" x14ac:dyDescent="0.25">
      <c r="A195" s="70">
        <v>135</v>
      </c>
      <c r="B195" s="71" t="s">
        <v>51</v>
      </c>
      <c r="C195" s="70" t="s">
        <v>50</v>
      </c>
      <c r="D195" s="70" t="s">
        <v>23</v>
      </c>
      <c r="E195" s="25">
        <v>65</v>
      </c>
      <c r="F195" s="25">
        <v>0.26</v>
      </c>
      <c r="G195" s="25">
        <f t="shared" si="8"/>
        <v>16.900000000000002</v>
      </c>
    </row>
    <row r="196" spans="1:7" ht="15.75" x14ac:dyDescent="0.25">
      <c r="A196" s="70">
        <v>136</v>
      </c>
      <c r="B196" s="71" t="s">
        <v>53</v>
      </c>
      <c r="C196" s="70" t="s">
        <v>52</v>
      </c>
      <c r="D196" s="70" t="s">
        <v>23</v>
      </c>
      <c r="E196" s="25"/>
      <c r="F196" s="25">
        <v>4.34</v>
      </c>
      <c r="G196" s="25">
        <f t="shared" si="8"/>
        <v>0</v>
      </c>
    </row>
    <row r="197" spans="1:7" ht="15.75" x14ac:dyDescent="0.25">
      <c r="A197" s="70">
        <v>137</v>
      </c>
      <c r="B197" s="71" t="s">
        <v>55</v>
      </c>
      <c r="C197" s="70" t="s">
        <v>54</v>
      </c>
      <c r="D197" s="70" t="s">
        <v>23</v>
      </c>
      <c r="E197" s="25">
        <v>96</v>
      </c>
      <c r="F197" s="25">
        <v>0.06</v>
      </c>
      <c r="G197" s="25">
        <f t="shared" si="8"/>
        <v>5.76</v>
      </c>
    </row>
    <row r="198" spans="1:7" ht="15.75" x14ac:dyDescent="0.25">
      <c r="A198" s="70">
        <v>138</v>
      </c>
      <c r="B198" s="71" t="s">
        <v>57</v>
      </c>
      <c r="C198" s="70" t="s">
        <v>56</v>
      </c>
      <c r="D198" s="70" t="s">
        <v>23</v>
      </c>
      <c r="E198" s="25"/>
      <c r="F198" s="25">
        <v>27.51</v>
      </c>
      <c r="G198" s="25">
        <f t="shared" si="8"/>
        <v>0</v>
      </c>
    </row>
    <row r="199" spans="1:7" ht="31.5" x14ac:dyDescent="0.25">
      <c r="A199" s="70">
        <v>139</v>
      </c>
      <c r="B199" s="71" t="s">
        <v>59</v>
      </c>
      <c r="C199" s="70" t="s">
        <v>58</v>
      </c>
      <c r="D199" s="70" t="s">
        <v>38</v>
      </c>
      <c r="E199" s="25"/>
      <c r="F199" s="25">
        <v>218.95</v>
      </c>
      <c r="G199" s="25">
        <f t="shared" si="8"/>
        <v>0</v>
      </c>
    </row>
    <row r="200" spans="1:7" ht="31.5" x14ac:dyDescent="0.25">
      <c r="A200" s="70">
        <v>140</v>
      </c>
      <c r="B200" s="71" t="s">
        <v>61</v>
      </c>
      <c r="C200" s="70" t="s">
        <v>60</v>
      </c>
      <c r="D200" s="70" t="s">
        <v>38</v>
      </c>
      <c r="E200" s="25">
        <v>5</v>
      </c>
      <c r="F200" s="25">
        <v>218.95</v>
      </c>
      <c r="G200" s="25">
        <f t="shared" si="8"/>
        <v>1094.75</v>
      </c>
    </row>
    <row r="201" spans="1:7" ht="31.5" x14ac:dyDescent="0.25">
      <c r="A201" s="70">
        <v>141</v>
      </c>
      <c r="B201" s="71" t="s">
        <v>63</v>
      </c>
      <c r="C201" s="70" t="s">
        <v>62</v>
      </c>
      <c r="D201" s="70" t="s">
        <v>38</v>
      </c>
      <c r="E201" s="28">
        <f>E200</f>
        <v>5</v>
      </c>
      <c r="F201" s="25">
        <v>9</v>
      </c>
      <c r="G201" s="25">
        <f t="shared" si="8"/>
        <v>45</v>
      </c>
    </row>
    <row r="202" spans="1:7" ht="15.75" x14ac:dyDescent="0.25">
      <c r="A202" s="70">
        <v>142</v>
      </c>
      <c r="B202" s="71" t="s">
        <v>65</v>
      </c>
      <c r="C202" s="70" t="s">
        <v>64</v>
      </c>
      <c r="D202" s="70" t="s">
        <v>38</v>
      </c>
      <c r="E202" s="28">
        <v>0.11</v>
      </c>
      <c r="F202" s="25">
        <v>10.43</v>
      </c>
      <c r="G202" s="25">
        <f t="shared" si="8"/>
        <v>1.1473</v>
      </c>
    </row>
    <row r="203" spans="1:7" ht="15.75" x14ac:dyDescent="0.25">
      <c r="A203" s="70">
        <v>143</v>
      </c>
      <c r="B203" s="71" t="s">
        <v>68</v>
      </c>
      <c r="C203" s="70" t="s">
        <v>67</v>
      </c>
      <c r="D203" s="70" t="s">
        <v>38</v>
      </c>
      <c r="E203" s="28"/>
      <c r="F203" s="25">
        <v>19.670000000000002</v>
      </c>
      <c r="G203" s="25">
        <f t="shared" si="8"/>
        <v>0</v>
      </c>
    </row>
    <row r="204" spans="1:7" ht="16.5" customHeight="1" x14ac:dyDescent="0.25">
      <c r="A204" s="70">
        <v>144</v>
      </c>
      <c r="B204" s="71" t="s">
        <v>70</v>
      </c>
      <c r="C204" s="70" t="s">
        <v>69</v>
      </c>
      <c r="D204" s="70" t="s">
        <v>38</v>
      </c>
      <c r="E204" s="50">
        <v>0.25</v>
      </c>
      <c r="F204" s="25">
        <v>3.27</v>
      </c>
      <c r="G204" s="25">
        <f t="shared" si="8"/>
        <v>0.8175</v>
      </c>
    </row>
    <row r="205" spans="1:7" ht="17.25" customHeight="1" x14ac:dyDescent="0.25">
      <c r="A205" s="70">
        <v>145</v>
      </c>
      <c r="B205" s="71" t="s">
        <v>72</v>
      </c>
      <c r="C205" s="70" t="s">
        <v>71</v>
      </c>
      <c r="D205" s="70" t="s">
        <v>38</v>
      </c>
      <c r="E205" s="28"/>
      <c r="F205" s="25">
        <v>6.81</v>
      </c>
      <c r="G205" s="25">
        <f t="shared" si="8"/>
        <v>0</v>
      </c>
    </row>
    <row r="206" spans="1:7" ht="15.75" x14ac:dyDescent="0.25">
      <c r="A206" s="70">
        <v>146</v>
      </c>
      <c r="B206" s="71" t="s">
        <v>74</v>
      </c>
      <c r="C206" s="70" t="s">
        <v>73</v>
      </c>
      <c r="D206" s="70" t="s">
        <v>75</v>
      </c>
      <c r="E206" s="25">
        <v>1.25</v>
      </c>
      <c r="F206" s="25">
        <v>33.31</v>
      </c>
      <c r="G206" s="25">
        <f t="shared" si="8"/>
        <v>41.637500000000003</v>
      </c>
    </row>
    <row r="207" spans="1:7" ht="15.75" x14ac:dyDescent="0.25">
      <c r="A207" s="70">
        <v>147</v>
      </c>
      <c r="B207" s="71" t="s">
        <v>77</v>
      </c>
      <c r="C207" s="70" t="s">
        <v>76</v>
      </c>
      <c r="D207" s="70" t="s">
        <v>75</v>
      </c>
      <c r="E207" s="25"/>
      <c r="F207" s="25">
        <v>63.14</v>
      </c>
      <c r="G207" s="25">
        <f t="shared" si="8"/>
        <v>0</v>
      </c>
    </row>
    <row r="208" spans="1:7" ht="15.75" x14ac:dyDescent="0.25">
      <c r="A208" s="70">
        <v>148</v>
      </c>
      <c r="B208" s="71" t="s">
        <v>79</v>
      </c>
      <c r="C208" s="70" t="s">
        <v>78</v>
      </c>
      <c r="D208" s="70" t="s">
        <v>23</v>
      </c>
      <c r="E208" s="28">
        <v>1</v>
      </c>
      <c r="F208" s="25">
        <v>10.14</v>
      </c>
      <c r="G208" s="25">
        <f t="shared" si="8"/>
        <v>10.14</v>
      </c>
    </row>
    <row r="209" spans="1:12" ht="31.5" x14ac:dyDescent="0.25">
      <c r="A209" s="70">
        <v>149</v>
      </c>
      <c r="B209" s="71" t="s">
        <v>81</v>
      </c>
      <c r="C209" s="70" t="s">
        <v>80</v>
      </c>
      <c r="D209" s="70" t="s">
        <v>23</v>
      </c>
      <c r="E209" s="25"/>
      <c r="F209" s="25">
        <v>72.41</v>
      </c>
      <c r="G209" s="25">
        <f t="shared" si="8"/>
        <v>0</v>
      </c>
    </row>
    <row r="210" spans="1:12" ht="31.5" x14ac:dyDescent="0.25">
      <c r="A210" s="70">
        <v>150</v>
      </c>
      <c r="B210" s="71" t="s">
        <v>85</v>
      </c>
      <c r="C210" s="70" t="s">
        <v>84</v>
      </c>
      <c r="D210" s="70" t="s">
        <v>47</v>
      </c>
      <c r="E210" s="25"/>
      <c r="F210" s="25">
        <v>72.41</v>
      </c>
      <c r="G210" s="25">
        <f t="shared" si="8"/>
        <v>0</v>
      </c>
    </row>
    <row r="211" spans="1:12" ht="15.75" x14ac:dyDescent="0.25">
      <c r="A211" s="70">
        <v>151</v>
      </c>
      <c r="B211" s="71" t="s">
        <v>87</v>
      </c>
      <c r="C211" s="70" t="s">
        <v>86</v>
      </c>
      <c r="D211" s="70" t="s">
        <v>23</v>
      </c>
      <c r="E211" s="48">
        <v>18</v>
      </c>
      <c r="F211" s="25">
        <v>10.14</v>
      </c>
      <c r="G211" s="25">
        <f t="shared" si="8"/>
        <v>182.52</v>
      </c>
    </row>
    <row r="212" spans="1:12" ht="31.5" x14ac:dyDescent="0.25">
      <c r="A212" s="70">
        <v>152</v>
      </c>
      <c r="B212" s="71" t="s">
        <v>89</v>
      </c>
      <c r="C212" s="70" t="s">
        <v>88</v>
      </c>
      <c r="D212" s="70" t="s">
        <v>23</v>
      </c>
      <c r="E212" s="70"/>
      <c r="F212" s="25">
        <v>11.58</v>
      </c>
      <c r="G212" s="25">
        <f t="shared" si="8"/>
        <v>0</v>
      </c>
    </row>
    <row r="213" spans="1:12" ht="15.75" x14ac:dyDescent="0.25">
      <c r="A213" s="32"/>
      <c r="B213" s="10" t="s">
        <v>97</v>
      </c>
      <c r="C213" s="10"/>
      <c r="D213" s="32"/>
      <c r="E213" s="32"/>
      <c r="F213" s="32"/>
      <c r="G213" s="35">
        <f>SUM(G173:G212)</f>
        <v>11099.021699999999</v>
      </c>
    </row>
    <row r="214" spans="1:12" ht="15.75" x14ac:dyDescent="0.25">
      <c r="A214" s="32"/>
      <c r="B214" s="11" t="s">
        <v>98</v>
      </c>
      <c r="C214" s="11"/>
      <c r="D214" s="32"/>
      <c r="E214" s="32"/>
      <c r="F214" s="32"/>
      <c r="G214" s="32"/>
    </row>
    <row r="215" spans="1:12" x14ac:dyDescent="0.25">
      <c r="A215" s="32"/>
      <c r="B215" s="34" t="s">
        <v>149</v>
      </c>
      <c r="C215" s="34"/>
      <c r="D215" s="32" t="s">
        <v>121</v>
      </c>
      <c r="E215" s="26">
        <v>7.4</v>
      </c>
      <c r="F215" s="32">
        <v>21.05</v>
      </c>
      <c r="G215" s="33">
        <f>E215*F215</f>
        <v>155.77000000000001</v>
      </c>
    </row>
    <row r="216" spans="1:12" x14ac:dyDescent="0.25">
      <c r="A216" s="32"/>
      <c r="B216" s="34" t="s">
        <v>120</v>
      </c>
      <c r="C216" s="34"/>
      <c r="D216" s="32" t="s">
        <v>121</v>
      </c>
      <c r="E216" s="3">
        <v>28.5</v>
      </c>
      <c r="F216" s="33">
        <v>17.329999999999998</v>
      </c>
      <c r="G216" s="33">
        <f t="shared" ref="G216:G221" si="9">E216*F216</f>
        <v>493.90499999999997</v>
      </c>
    </row>
    <row r="217" spans="1:12" x14ac:dyDescent="0.25">
      <c r="A217" s="32"/>
      <c r="B217" s="34" t="s">
        <v>124</v>
      </c>
      <c r="C217" s="34"/>
      <c r="D217" s="32" t="s">
        <v>121</v>
      </c>
      <c r="E217" s="3">
        <v>156.76</v>
      </c>
      <c r="F217" s="33">
        <v>14.86</v>
      </c>
      <c r="G217" s="33">
        <f t="shared" si="9"/>
        <v>2329.4535999999998</v>
      </c>
    </row>
    <row r="218" spans="1:12" x14ac:dyDescent="0.25">
      <c r="A218" s="32"/>
      <c r="B218" s="34" t="s">
        <v>176</v>
      </c>
      <c r="C218" s="34"/>
      <c r="D218" s="32" t="s">
        <v>121</v>
      </c>
      <c r="E218" s="3"/>
      <c r="F218" s="33">
        <v>37.79</v>
      </c>
      <c r="G218" s="33">
        <f t="shared" si="9"/>
        <v>0</v>
      </c>
    </row>
    <row r="219" spans="1:12" x14ac:dyDescent="0.25">
      <c r="A219" s="32"/>
      <c r="B219" s="34" t="s">
        <v>178</v>
      </c>
      <c r="C219" s="34"/>
      <c r="D219" s="32" t="s">
        <v>121</v>
      </c>
      <c r="E219" s="3">
        <v>79.150000000000006</v>
      </c>
      <c r="F219" s="33">
        <v>31.28</v>
      </c>
      <c r="G219" s="33">
        <f t="shared" si="9"/>
        <v>2475.8120000000004</v>
      </c>
    </row>
    <row r="220" spans="1:12" x14ac:dyDescent="0.25">
      <c r="A220" s="32"/>
      <c r="B220" s="34" t="s">
        <v>122</v>
      </c>
      <c r="C220" s="34"/>
      <c r="D220" s="32" t="s">
        <v>121</v>
      </c>
      <c r="E220" s="3">
        <v>55.42</v>
      </c>
      <c r="F220" s="33">
        <v>19.809999999999999</v>
      </c>
      <c r="G220" s="33">
        <f t="shared" si="9"/>
        <v>1097.8702000000001</v>
      </c>
      <c r="L220" s="47"/>
    </row>
    <row r="221" spans="1:12" x14ac:dyDescent="0.25">
      <c r="A221" s="32"/>
      <c r="B221" s="34" t="s">
        <v>242</v>
      </c>
      <c r="C221" s="34"/>
      <c r="D221" s="32" t="s">
        <v>121</v>
      </c>
      <c r="E221" s="33">
        <v>20.399999999999999</v>
      </c>
      <c r="F221" s="33">
        <v>24.76</v>
      </c>
      <c r="G221" s="33">
        <f t="shared" si="9"/>
        <v>505.10399999999998</v>
      </c>
    </row>
    <row r="222" spans="1:12" x14ac:dyDescent="0.25">
      <c r="A222" s="32"/>
      <c r="B222" s="36" t="s">
        <v>99</v>
      </c>
      <c r="C222" s="36"/>
      <c r="D222" s="32"/>
      <c r="E222" s="32"/>
      <c r="F222" s="32"/>
      <c r="G222" s="35">
        <f>SUM(G215:G221)</f>
        <v>7057.9148000000005</v>
      </c>
      <c r="J222" s="47"/>
    </row>
    <row r="223" spans="1:12" x14ac:dyDescent="0.25">
      <c r="A223" s="24"/>
      <c r="B223" s="24"/>
      <c r="C223" s="24"/>
      <c r="D223" s="24"/>
      <c r="E223" s="24"/>
      <c r="F223" s="24"/>
      <c r="G223" s="24"/>
    </row>
    <row r="224" spans="1:12" x14ac:dyDescent="0.25">
      <c r="A224" s="24"/>
      <c r="B224" s="24" t="s">
        <v>116</v>
      </c>
      <c r="C224" s="24"/>
      <c r="D224" s="24"/>
      <c r="E224" s="24"/>
      <c r="F224" s="24"/>
      <c r="G224" s="27">
        <f>ROUND(G59+G111+G163+G213,2)</f>
        <v>39004.15</v>
      </c>
    </row>
    <row r="225" spans="1:7" x14ac:dyDescent="0.25">
      <c r="A225" s="24"/>
      <c r="B225" s="24" t="s">
        <v>117</v>
      </c>
      <c r="C225" s="24"/>
      <c r="D225" s="24"/>
      <c r="E225" s="24"/>
      <c r="F225" s="24"/>
      <c r="G225" s="27">
        <f>ROUND(G68+G120+G171+G222,2)</f>
        <v>13001.14</v>
      </c>
    </row>
    <row r="226" spans="1:7" x14ac:dyDescent="0.25">
      <c r="A226" s="24"/>
      <c r="B226" s="24"/>
      <c r="C226" s="24"/>
      <c r="D226" s="24"/>
      <c r="E226" s="24"/>
      <c r="F226" s="24"/>
      <c r="G226" s="24"/>
    </row>
    <row r="227" spans="1:7" x14ac:dyDescent="0.25">
      <c r="A227" s="24"/>
      <c r="B227" s="24" t="s">
        <v>170</v>
      </c>
      <c r="C227" s="24"/>
      <c r="D227" s="24"/>
      <c r="E227" s="24"/>
      <c r="F227" s="24"/>
      <c r="G227" s="27">
        <f>G224</f>
        <v>39004.15</v>
      </c>
    </row>
    <row r="228" spans="1:7" x14ac:dyDescent="0.25">
      <c r="A228" s="24"/>
      <c r="B228" s="24" t="s">
        <v>171</v>
      </c>
      <c r="C228" s="24"/>
      <c r="D228" s="24"/>
      <c r="E228" s="24"/>
      <c r="F228" s="24"/>
      <c r="G228" s="27">
        <f>G227*0.21</f>
        <v>8190.8715000000002</v>
      </c>
    </row>
    <row r="229" spans="1:7" x14ac:dyDescent="0.25">
      <c r="A229" s="24"/>
      <c r="B229" s="24" t="s">
        <v>172</v>
      </c>
      <c r="C229" s="24"/>
      <c r="D229" s="24"/>
      <c r="E229" s="24"/>
      <c r="F229" s="24"/>
      <c r="G229" s="27">
        <f>G227+G228</f>
        <v>47195.021500000003</v>
      </c>
    </row>
    <row r="232" spans="1:7" x14ac:dyDescent="0.25">
      <c r="A232" s="37" t="s">
        <v>138</v>
      </c>
    </row>
    <row r="233" spans="1:7" x14ac:dyDescent="0.25">
      <c r="A233" s="40" t="s">
        <v>225</v>
      </c>
    </row>
    <row r="234" spans="1:7" x14ac:dyDescent="0.25">
      <c r="A234" s="40" t="s">
        <v>226</v>
      </c>
    </row>
    <row r="235" spans="1:7" x14ac:dyDescent="0.25">
      <c r="A235" s="37"/>
    </row>
    <row r="236" spans="1:7" x14ac:dyDescent="0.25">
      <c r="A236" s="37"/>
    </row>
    <row r="237" spans="1:7" x14ac:dyDescent="0.25">
      <c r="A237" s="37"/>
    </row>
    <row r="238" spans="1:7" x14ac:dyDescent="0.25">
      <c r="A238" s="37" t="s">
        <v>139</v>
      </c>
    </row>
    <row r="239" spans="1:7" x14ac:dyDescent="0.25">
      <c r="A239"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69:G69"/>
    <mergeCell ref="A72:A73"/>
    <mergeCell ref="B72:B73"/>
    <mergeCell ref="C72:C73"/>
    <mergeCell ref="D72:D73"/>
    <mergeCell ref="E72:E73"/>
    <mergeCell ref="F72:F73"/>
    <mergeCell ref="G72:G73"/>
    <mergeCell ref="B121:G121"/>
    <mergeCell ref="A124:A125"/>
    <mergeCell ref="B124:B125"/>
    <mergeCell ref="C124:C125"/>
    <mergeCell ref="D124:D125"/>
    <mergeCell ref="E124:E125"/>
    <mergeCell ref="F124:F125"/>
    <mergeCell ref="G124:G125"/>
    <mergeCell ref="B172:G172"/>
    <mergeCell ref="A175:A176"/>
    <mergeCell ref="B175:B176"/>
    <mergeCell ref="C175:C176"/>
    <mergeCell ref="D175:D176"/>
    <mergeCell ref="E175:E176"/>
    <mergeCell ref="F175:F176"/>
    <mergeCell ref="G175:G176"/>
  </mergeCells>
  <pageMargins left="0.51181102362204722" right="0.11811023622047245" top="0.74803149606299213" bottom="0.55118110236220474"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topLeftCell="A4"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76"/>
      <c r="D8" s="76"/>
      <c r="E8" s="22"/>
      <c r="F8" s="76"/>
      <c r="G8" s="76"/>
    </row>
    <row r="9" spans="1:7" ht="18.75" x14ac:dyDescent="0.3">
      <c r="A9" s="129" t="s">
        <v>278</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250</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80">
        <v>1</v>
      </c>
      <c r="B16" s="80">
        <v>2</v>
      </c>
      <c r="C16" s="80"/>
      <c r="D16" s="80">
        <v>3</v>
      </c>
      <c r="E16" s="80"/>
      <c r="F16" s="80"/>
      <c r="G16" s="80"/>
    </row>
    <row r="17" spans="1:11" ht="15.75" x14ac:dyDescent="0.25">
      <c r="A17" s="77"/>
      <c r="B17" s="130" t="s">
        <v>163</v>
      </c>
      <c r="C17" s="130"/>
      <c r="D17" s="130"/>
      <c r="E17" s="130"/>
      <c r="F17" s="130"/>
      <c r="G17" s="130"/>
    </row>
    <row r="18" spans="1:11" ht="47.25" customHeight="1" x14ac:dyDescent="0.25">
      <c r="A18" s="78">
        <v>1</v>
      </c>
      <c r="B18" s="79" t="s">
        <v>274</v>
      </c>
      <c r="C18" s="78" t="s">
        <v>4</v>
      </c>
      <c r="D18" s="78" t="s">
        <v>6</v>
      </c>
      <c r="E18" s="25">
        <v>57.2</v>
      </c>
      <c r="F18" s="25">
        <v>22.59</v>
      </c>
      <c r="G18" s="25">
        <f>E18*F18</f>
        <v>1292.1480000000001</v>
      </c>
    </row>
    <row r="19" spans="1:11" ht="18.75" x14ac:dyDescent="0.25">
      <c r="A19" s="78">
        <v>2</v>
      </c>
      <c r="B19" s="79" t="s">
        <v>161</v>
      </c>
      <c r="C19" s="78" t="s">
        <v>7</v>
      </c>
      <c r="D19" s="78" t="s">
        <v>6</v>
      </c>
      <c r="E19" s="78"/>
      <c r="F19" s="25">
        <v>27.22</v>
      </c>
      <c r="G19" s="25">
        <f t="shared" ref="G19:G58" si="0">E19*F19</f>
        <v>0</v>
      </c>
    </row>
    <row r="20" spans="1:11" x14ac:dyDescent="0.25">
      <c r="A20" s="131">
        <v>3</v>
      </c>
      <c r="B20" s="132" t="s">
        <v>251</v>
      </c>
      <c r="C20" s="131" t="s">
        <v>9</v>
      </c>
      <c r="D20" s="131" t="s">
        <v>6</v>
      </c>
      <c r="E20" s="135">
        <v>20.2</v>
      </c>
      <c r="F20" s="135">
        <v>17.38</v>
      </c>
      <c r="G20" s="135">
        <f t="shared" si="0"/>
        <v>351.07599999999996</v>
      </c>
    </row>
    <row r="21" spans="1:11" ht="31.5" customHeight="1" x14ac:dyDescent="0.25">
      <c r="A21" s="131"/>
      <c r="B21" s="132"/>
      <c r="C21" s="131"/>
      <c r="D21" s="131"/>
      <c r="E21" s="136"/>
      <c r="F21" s="136"/>
      <c r="G21" s="136"/>
    </row>
    <row r="22" spans="1:11" ht="31.5" x14ac:dyDescent="0.25">
      <c r="A22" s="78">
        <v>4</v>
      </c>
      <c r="B22" s="79" t="s">
        <v>162</v>
      </c>
      <c r="C22" s="78" t="s">
        <v>11</v>
      </c>
      <c r="D22" s="78" t="s">
        <v>6</v>
      </c>
      <c r="E22" s="78"/>
      <c r="F22" s="25">
        <v>20.85</v>
      </c>
      <c r="G22" s="25">
        <f t="shared" si="0"/>
        <v>0</v>
      </c>
    </row>
    <row r="23" spans="1:11" ht="31.5" x14ac:dyDescent="0.25">
      <c r="A23" s="78">
        <v>5</v>
      </c>
      <c r="B23" s="79" t="s">
        <v>14</v>
      </c>
      <c r="C23" s="78" t="s">
        <v>13</v>
      </c>
      <c r="D23" s="78" t="s">
        <v>6</v>
      </c>
      <c r="E23" s="25"/>
      <c r="F23" s="25">
        <v>18.829999999999998</v>
      </c>
      <c r="G23" s="25">
        <f t="shared" si="0"/>
        <v>0</v>
      </c>
    </row>
    <row r="24" spans="1:11" ht="18.75" x14ac:dyDescent="0.25">
      <c r="A24" s="78">
        <v>6</v>
      </c>
      <c r="B24" s="79" t="s">
        <v>16</v>
      </c>
      <c r="C24" s="78" t="s">
        <v>15</v>
      </c>
      <c r="D24" s="78" t="s">
        <v>6</v>
      </c>
      <c r="E24" s="29"/>
      <c r="F24" s="25">
        <v>22.59</v>
      </c>
      <c r="G24" s="25">
        <f t="shared" si="0"/>
        <v>0</v>
      </c>
    </row>
    <row r="25" spans="1:11" ht="63" x14ac:dyDescent="0.25">
      <c r="A25" s="78">
        <v>7</v>
      </c>
      <c r="B25" s="79" t="s">
        <v>252</v>
      </c>
      <c r="C25" s="78" t="s">
        <v>17</v>
      </c>
      <c r="D25" s="78" t="s">
        <v>6</v>
      </c>
      <c r="E25" s="25">
        <v>38</v>
      </c>
      <c r="F25" s="25">
        <v>15.93</v>
      </c>
      <c r="G25" s="25">
        <f t="shared" si="0"/>
        <v>605.34</v>
      </c>
      <c r="J25" s="47"/>
    </row>
    <row r="26" spans="1:11" ht="47.25" x14ac:dyDescent="0.25">
      <c r="A26" s="78">
        <v>8</v>
      </c>
      <c r="B26" s="79" t="s">
        <v>20</v>
      </c>
      <c r="C26" s="78" t="s">
        <v>19</v>
      </c>
      <c r="D26" s="78" t="s">
        <v>6</v>
      </c>
      <c r="E26" s="28"/>
      <c r="F26" s="25">
        <v>17.670000000000002</v>
      </c>
      <c r="G26" s="25">
        <f t="shared" si="0"/>
        <v>0</v>
      </c>
    </row>
    <row r="27" spans="1:11" ht="15.75" x14ac:dyDescent="0.25">
      <c r="A27" s="78">
        <v>9</v>
      </c>
      <c r="B27" s="79" t="s">
        <v>151</v>
      </c>
      <c r="C27" s="78" t="s">
        <v>21</v>
      </c>
      <c r="D27" s="78" t="s">
        <v>23</v>
      </c>
      <c r="E27" s="28">
        <v>3</v>
      </c>
      <c r="F27" s="25">
        <v>69.5</v>
      </c>
      <c r="G27" s="25">
        <f t="shared" si="0"/>
        <v>208.5</v>
      </c>
    </row>
    <row r="28" spans="1:11" ht="15.75" x14ac:dyDescent="0.25">
      <c r="A28" s="42" t="s">
        <v>152</v>
      </c>
      <c r="B28" s="41" t="s">
        <v>253</v>
      </c>
      <c r="C28" s="78"/>
      <c r="D28" s="78" t="s">
        <v>121</v>
      </c>
      <c r="E28" s="28">
        <v>3.4</v>
      </c>
      <c r="F28" s="25">
        <v>0</v>
      </c>
      <c r="G28" s="25">
        <f t="shared" si="0"/>
        <v>0</v>
      </c>
    </row>
    <row r="29" spans="1:11" ht="15.75" x14ac:dyDescent="0.25">
      <c r="A29" s="78">
        <v>10</v>
      </c>
      <c r="B29" s="79" t="s">
        <v>25</v>
      </c>
      <c r="C29" s="78" t="s">
        <v>24</v>
      </c>
      <c r="D29" s="78" t="s">
        <v>23</v>
      </c>
      <c r="E29" s="29">
        <v>3</v>
      </c>
      <c r="F29" s="25">
        <v>46.3</v>
      </c>
      <c r="G29" s="25">
        <f t="shared" si="0"/>
        <v>138.89999999999998</v>
      </c>
    </row>
    <row r="30" spans="1:11" ht="15.75" x14ac:dyDescent="0.25">
      <c r="A30" s="78">
        <v>11</v>
      </c>
      <c r="B30" s="81" t="s">
        <v>27</v>
      </c>
      <c r="C30" s="29" t="s">
        <v>26</v>
      </c>
      <c r="D30" s="29" t="s">
        <v>23</v>
      </c>
      <c r="E30" s="29"/>
      <c r="F30" s="28">
        <v>23</v>
      </c>
      <c r="G30" s="28">
        <f t="shared" si="0"/>
        <v>0</v>
      </c>
      <c r="H30" s="39"/>
      <c r="I30" s="39"/>
      <c r="J30" s="39"/>
      <c r="K30" s="39"/>
    </row>
    <row r="31" spans="1:11" ht="15.75" x14ac:dyDescent="0.25">
      <c r="A31" s="42" t="s">
        <v>160</v>
      </c>
      <c r="B31" s="41" t="s">
        <v>181</v>
      </c>
      <c r="C31" s="78"/>
      <c r="D31" s="78" t="s">
        <v>121</v>
      </c>
      <c r="E31" s="28"/>
      <c r="F31" s="25">
        <v>0</v>
      </c>
      <c r="G31" s="25">
        <f t="shared" si="0"/>
        <v>0</v>
      </c>
    </row>
    <row r="32" spans="1:11" ht="15.75" x14ac:dyDescent="0.25">
      <c r="A32" s="78">
        <v>12</v>
      </c>
      <c r="B32" s="79" t="s">
        <v>29</v>
      </c>
      <c r="C32" s="78" t="s">
        <v>28</v>
      </c>
      <c r="D32" s="78" t="s">
        <v>23</v>
      </c>
      <c r="E32" s="78"/>
      <c r="F32" s="25">
        <v>14.48</v>
      </c>
      <c r="G32" s="25">
        <f t="shared" si="0"/>
        <v>0</v>
      </c>
    </row>
    <row r="33" spans="1:7" ht="47.25" x14ac:dyDescent="0.25">
      <c r="A33" s="78">
        <v>13</v>
      </c>
      <c r="B33" s="79" t="s">
        <v>31</v>
      </c>
      <c r="C33" s="78" t="s">
        <v>30</v>
      </c>
      <c r="D33" s="78" t="s">
        <v>32</v>
      </c>
      <c r="E33" s="25">
        <v>57</v>
      </c>
      <c r="F33" s="25">
        <v>20.25</v>
      </c>
      <c r="G33" s="25">
        <f t="shared" si="0"/>
        <v>1154.25</v>
      </c>
    </row>
    <row r="34" spans="1:7" ht="31.5" x14ac:dyDescent="0.25">
      <c r="A34" s="78">
        <v>14</v>
      </c>
      <c r="B34" s="79" t="s">
        <v>34</v>
      </c>
      <c r="C34" s="78" t="s">
        <v>33</v>
      </c>
      <c r="D34" s="78" t="s">
        <v>35</v>
      </c>
      <c r="E34" s="25"/>
      <c r="F34" s="25">
        <v>1320.66</v>
      </c>
      <c r="G34" s="25">
        <f t="shared" si="0"/>
        <v>0</v>
      </c>
    </row>
    <row r="35" spans="1:7" ht="15.75" x14ac:dyDescent="0.25">
      <c r="A35" s="78">
        <v>15</v>
      </c>
      <c r="B35" s="79" t="s">
        <v>37</v>
      </c>
      <c r="C35" s="78" t="s">
        <v>36</v>
      </c>
      <c r="D35" s="78" t="s">
        <v>38</v>
      </c>
      <c r="E35" s="25"/>
      <c r="F35" s="25">
        <v>724</v>
      </c>
      <c r="G35" s="25">
        <f t="shared" si="0"/>
        <v>0</v>
      </c>
    </row>
    <row r="36" spans="1:7" ht="31.5" x14ac:dyDescent="0.25">
      <c r="A36" s="78">
        <v>16</v>
      </c>
      <c r="B36" s="79" t="s">
        <v>40</v>
      </c>
      <c r="C36" s="78" t="s">
        <v>39</v>
      </c>
      <c r="D36" s="78" t="s">
        <v>38</v>
      </c>
      <c r="E36" s="25"/>
      <c r="F36" s="25">
        <v>724</v>
      </c>
      <c r="G36" s="25">
        <f t="shared" si="0"/>
        <v>0</v>
      </c>
    </row>
    <row r="37" spans="1:7" ht="47.25" x14ac:dyDescent="0.25">
      <c r="A37" s="78">
        <v>17</v>
      </c>
      <c r="B37" s="79" t="s">
        <v>156</v>
      </c>
      <c r="C37" s="78" t="s">
        <v>41</v>
      </c>
      <c r="D37" s="78" t="s">
        <v>38</v>
      </c>
      <c r="E37" s="25">
        <v>533.6</v>
      </c>
      <c r="F37" s="25">
        <v>2.9</v>
      </c>
      <c r="G37" s="25">
        <f t="shared" si="0"/>
        <v>1547.44</v>
      </c>
    </row>
    <row r="38" spans="1:7" ht="47.25" x14ac:dyDescent="0.25">
      <c r="A38" s="78">
        <v>18</v>
      </c>
      <c r="B38" s="79" t="s">
        <v>169</v>
      </c>
      <c r="C38" s="78" t="s">
        <v>43</v>
      </c>
      <c r="D38" s="78" t="s">
        <v>38</v>
      </c>
      <c r="E38" s="28">
        <v>1075</v>
      </c>
      <c r="F38" s="25">
        <v>0.38</v>
      </c>
      <c r="G38" s="25">
        <f t="shared" si="0"/>
        <v>408.5</v>
      </c>
    </row>
    <row r="39" spans="1:7" ht="47.25" x14ac:dyDescent="0.25">
      <c r="A39" s="78">
        <v>19</v>
      </c>
      <c r="B39" s="79" t="s">
        <v>46</v>
      </c>
      <c r="C39" s="78" t="s">
        <v>45</v>
      </c>
      <c r="D39" s="78" t="s">
        <v>47</v>
      </c>
      <c r="E39" s="28"/>
      <c r="F39" s="25">
        <v>30.7</v>
      </c>
      <c r="G39" s="25">
        <f t="shared" si="0"/>
        <v>0</v>
      </c>
    </row>
    <row r="40" spans="1:7" ht="47.25" x14ac:dyDescent="0.25">
      <c r="A40" s="78">
        <v>20</v>
      </c>
      <c r="B40" s="79" t="s">
        <v>49</v>
      </c>
      <c r="C40" s="78" t="s">
        <v>48</v>
      </c>
      <c r="D40" s="78" t="s">
        <v>47</v>
      </c>
      <c r="E40" s="25"/>
      <c r="F40" s="25">
        <v>27.8</v>
      </c>
      <c r="G40" s="25">
        <f t="shared" si="0"/>
        <v>0</v>
      </c>
    </row>
    <row r="41" spans="1:7" ht="15.75" x14ac:dyDescent="0.25">
      <c r="A41" s="78">
        <v>21</v>
      </c>
      <c r="B41" s="79" t="s">
        <v>51</v>
      </c>
      <c r="C41" s="78" t="s">
        <v>50</v>
      </c>
      <c r="D41" s="78" t="s">
        <v>23</v>
      </c>
      <c r="E41" s="25">
        <v>296</v>
      </c>
      <c r="F41" s="25">
        <v>0.26</v>
      </c>
      <c r="G41" s="25">
        <f t="shared" si="0"/>
        <v>76.960000000000008</v>
      </c>
    </row>
    <row r="42" spans="1:7" ht="15.75" x14ac:dyDescent="0.25">
      <c r="A42" s="78">
        <v>22</v>
      </c>
      <c r="B42" s="79" t="s">
        <v>53</v>
      </c>
      <c r="C42" s="78" t="s">
        <v>52</v>
      </c>
      <c r="D42" s="78" t="s">
        <v>23</v>
      </c>
      <c r="E42" s="25"/>
      <c r="F42" s="25">
        <v>4.34</v>
      </c>
      <c r="G42" s="25">
        <f t="shared" si="0"/>
        <v>0</v>
      </c>
    </row>
    <row r="43" spans="1:7" ht="15.75" x14ac:dyDescent="0.25">
      <c r="A43" s="78">
        <v>23</v>
      </c>
      <c r="B43" s="79" t="s">
        <v>55</v>
      </c>
      <c r="C43" s="78" t="s">
        <v>54</v>
      </c>
      <c r="D43" s="78" t="s">
        <v>23</v>
      </c>
      <c r="E43" s="25">
        <v>552</v>
      </c>
      <c r="F43" s="25">
        <v>0.06</v>
      </c>
      <c r="G43" s="25">
        <f t="shared" si="0"/>
        <v>33.119999999999997</v>
      </c>
    </row>
    <row r="44" spans="1:7" ht="15.75" x14ac:dyDescent="0.25">
      <c r="A44" s="78">
        <v>24</v>
      </c>
      <c r="B44" s="79" t="s">
        <v>57</v>
      </c>
      <c r="C44" s="78" t="s">
        <v>56</v>
      </c>
      <c r="D44" s="78" t="s">
        <v>23</v>
      </c>
      <c r="E44" s="25"/>
      <c r="F44" s="25">
        <v>27.51</v>
      </c>
      <c r="G44" s="25">
        <f t="shared" si="0"/>
        <v>0</v>
      </c>
    </row>
    <row r="45" spans="1:7" ht="31.5" x14ac:dyDescent="0.25">
      <c r="A45" s="78">
        <v>25</v>
      </c>
      <c r="B45" s="79" t="s">
        <v>59</v>
      </c>
      <c r="C45" s="78" t="s">
        <v>58</v>
      </c>
      <c r="D45" s="78" t="s">
        <v>38</v>
      </c>
      <c r="E45" s="28"/>
      <c r="F45" s="25">
        <v>218.95</v>
      </c>
      <c r="G45" s="25">
        <f t="shared" si="0"/>
        <v>0</v>
      </c>
    </row>
    <row r="46" spans="1:7" ht="31.5" x14ac:dyDescent="0.25">
      <c r="A46" s="78">
        <v>26</v>
      </c>
      <c r="B46" s="79" t="s">
        <v>61</v>
      </c>
      <c r="C46" s="78" t="s">
        <v>60</v>
      </c>
      <c r="D46" s="78" t="s">
        <v>38</v>
      </c>
      <c r="E46" s="28"/>
      <c r="F46" s="25">
        <v>218.95</v>
      </c>
      <c r="G46" s="25">
        <f t="shared" si="0"/>
        <v>0</v>
      </c>
    </row>
    <row r="47" spans="1:7" ht="31.5" x14ac:dyDescent="0.25">
      <c r="A47" s="78">
        <v>27</v>
      </c>
      <c r="B47" s="79" t="s">
        <v>63</v>
      </c>
      <c r="C47" s="78" t="s">
        <v>62</v>
      </c>
      <c r="D47" s="78" t="s">
        <v>38</v>
      </c>
      <c r="E47" s="28"/>
      <c r="F47" s="25">
        <v>9</v>
      </c>
      <c r="G47" s="25">
        <f t="shared" si="0"/>
        <v>0</v>
      </c>
    </row>
    <row r="48" spans="1:7" ht="15.75" x14ac:dyDescent="0.25">
      <c r="A48" s="78">
        <v>28</v>
      </c>
      <c r="B48" s="79" t="s">
        <v>65</v>
      </c>
      <c r="C48" s="78" t="s">
        <v>64</v>
      </c>
      <c r="D48" s="78" t="s">
        <v>38</v>
      </c>
      <c r="E48" s="60">
        <v>6.4000000000000001E-2</v>
      </c>
      <c r="F48" s="25">
        <v>10.43</v>
      </c>
      <c r="G48" s="25">
        <f t="shared" si="0"/>
        <v>0.66752</v>
      </c>
    </row>
    <row r="49" spans="1:7" ht="15.75" x14ac:dyDescent="0.25">
      <c r="A49" s="78">
        <v>29</v>
      </c>
      <c r="B49" s="79" t="s">
        <v>68</v>
      </c>
      <c r="C49" s="78" t="s">
        <v>67</v>
      </c>
      <c r="D49" s="78" t="s">
        <v>38</v>
      </c>
      <c r="E49" s="25"/>
      <c r="F49" s="25">
        <v>19.670000000000002</v>
      </c>
      <c r="G49" s="25">
        <f t="shared" si="0"/>
        <v>0</v>
      </c>
    </row>
    <row r="50" spans="1:7" ht="17.25" customHeight="1" x14ac:dyDescent="0.25">
      <c r="A50" s="78">
        <v>30</v>
      </c>
      <c r="B50" s="79" t="s">
        <v>70</v>
      </c>
      <c r="C50" s="78" t="s">
        <v>69</v>
      </c>
      <c r="D50" s="78" t="s">
        <v>38</v>
      </c>
      <c r="E50" s="25">
        <v>1.2</v>
      </c>
      <c r="F50" s="25">
        <v>3.27</v>
      </c>
      <c r="G50" s="25">
        <f t="shared" si="0"/>
        <v>3.9239999999999999</v>
      </c>
    </row>
    <row r="51" spans="1:7" ht="16.5" customHeight="1" x14ac:dyDescent="0.25">
      <c r="A51" s="78">
        <v>31</v>
      </c>
      <c r="B51" s="79" t="s">
        <v>72</v>
      </c>
      <c r="C51" s="78" t="s">
        <v>71</v>
      </c>
      <c r="D51" s="78" t="s">
        <v>38</v>
      </c>
      <c r="E51" s="25"/>
      <c r="F51" s="25">
        <v>6.81</v>
      </c>
      <c r="G51" s="25">
        <f t="shared" si="0"/>
        <v>0</v>
      </c>
    </row>
    <row r="52" spans="1:7" ht="15.75" x14ac:dyDescent="0.25">
      <c r="A52" s="78">
        <v>32</v>
      </c>
      <c r="B52" s="79" t="s">
        <v>74</v>
      </c>
      <c r="C52" s="78" t="s">
        <v>73</v>
      </c>
      <c r="D52" s="78" t="s">
        <v>75</v>
      </c>
      <c r="E52" s="25"/>
      <c r="F52" s="25">
        <v>33.31</v>
      </c>
      <c r="G52" s="25">
        <f t="shared" si="0"/>
        <v>0</v>
      </c>
    </row>
    <row r="53" spans="1:7" ht="15.75" x14ac:dyDescent="0.25">
      <c r="A53" s="78">
        <v>33</v>
      </c>
      <c r="B53" s="79" t="s">
        <v>77</v>
      </c>
      <c r="C53" s="78" t="s">
        <v>76</v>
      </c>
      <c r="D53" s="78" t="s">
        <v>75</v>
      </c>
      <c r="E53" s="25"/>
      <c r="F53" s="25">
        <v>63.14</v>
      </c>
      <c r="G53" s="25">
        <f t="shared" si="0"/>
        <v>0</v>
      </c>
    </row>
    <row r="54" spans="1:7" ht="15.75" x14ac:dyDescent="0.25">
      <c r="A54" s="78">
        <v>34</v>
      </c>
      <c r="B54" s="79" t="s">
        <v>79</v>
      </c>
      <c r="C54" s="78" t="s">
        <v>78</v>
      </c>
      <c r="D54" s="78" t="s">
        <v>23</v>
      </c>
      <c r="E54" s="25">
        <v>53</v>
      </c>
      <c r="F54" s="25">
        <v>10.14</v>
      </c>
      <c r="G54" s="25">
        <f t="shared" si="0"/>
        <v>537.42000000000007</v>
      </c>
    </row>
    <row r="55" spans="1:7" ht="31.5" x14ac:dyDescent="0.25">
      <c r="A55" s="29">
        <v>35</v>
      </c>
      <c r="B55" s="81" t="s">
        <v>81</v>
      </c>
      <c r="C55" s="29" t="s">
        <v>80</v>
      </c>
      <c r="D55" s="29" t="s">
        <v>23</v>
      </c>
      <c r="E55" s="28"/>
      <c r="F55" s="28">
        <v>72.41</v>
      </c>
      <c r="G55" s="28">
        <f t="shared" si="0"/>
        <v>0</v>
      </c>
    </row>
    <row r="56" spans="1:7" ht="31.5" x14ac:dyDescent="0.25">
      <c r="A56" s="78">
        <v>36</v>
      </c>
      <c r="B56" s="81" t="s">
        <v>85</v>
      </c>
      <c r="C56" s="29">
        <v>36</v>
      </c>
      <c r="D56" s="29" t="s">
        <v>47</v>
      </c>
      <c r="E56" s="28"/>
      <c r="F56" s="28">
        <v>72.41</v>
      </c>
      <c r="G56" s="28">
        <f t="shared" si="0"/>
        <v>0</v>
      </c>
    </row>
    <row r="57" spans="1:7" ht="31.5" x14ac:dyDescent="0.25">
      <c r="A57" s="78">
        <v>37</v>
      </c>
      <c r="B57" s="79" t="s">
        <v>174</v>
      </c>
      <c r="C57" s="78">
        <v>37</v>
      </c>
      <c r="D57" s="78" t="s">
        <v>23</v>
      </c>
      <c r="E57" s="25"/>
      <c r="F57" s="25">
        <v>10.14</v>
      </c>
      <c r="G57" s="25">
        <f t="shared" si="0"/>
        <v>0</v>
      </c>
    </row>
    <row r="58" spans="1:7" ht="31.5" x14ac:dyDescent="0.25">
      <c r="A58" s="78">
        <v>38</v>
      </c>
      <c r="B58" s="79" t="s">
        <v>89</v>
      </c>
      <c r="C58" s="78">
        <v>38</v>
      </c>
      <c r="D58" s="78" t="s">
        <v>23</v>
      </c>
      <c r="E58" s="78"/>
      <c r="F58" s="25">
        <v>11.58</v>
      </c>
      <c r="G58" s="25">
        <f t="shared" si="0"/>
        <v>0</v>
      </c>
    </row>
    <row r="59" spans="1:7" ht="15.75" x14ac:dyDescent="0.25">
      <c r="A59" s="32"/>
      <c r="B59" s="10" t="s">
        <v>97</v>
      </c>
      <c r="C59" s="10"/>
      <c r="D59" s="32"/>
      <c r="E59" s="32"/>
      <c r="F59" s="32"/>
      <c r="G59" s="35">
        <f>SUM(G18:G58)</f>
        <v>6358.2455200000004</v>
      </c>
    </row>
    <row r="60" spans="1:7" ht="15.75" x14ac:dyDescent="0.25">
      <c r="A60" s="32"/>
      <c r="B60" s="11" t="s">
        <v>98</v>
      </c>
      <c r="C60" s="11"/>
      <c r="D60" s="32"/>
      <c r="E60" s="32"/>
      <c r="F60" s="32"/>
      <c r="G60" s="32"/>
    </row>
    <row r="61" spans="1:7" ht="15.75" x14ac:dyDescent="0.25">
      <c r="A61" s="32"/>
      <c r="B61" s="11" t="s">
        <v>149</v>
      </c>
      <c r="C61" s="11"/>
      <c r="D61" s="32" t="s">
        <v>121</v>
      </c>
      <c r="E61" s="33"/>
      <c r="F61" s="32">
        <v>21.05</v>
      </c>
      <c r="G61" s="32">
        <f>ROUND(E61*F61,2)</f>
        <v>0</v>
      </c>
    </row>
    <row r="62" spans="1:7" ht="15.75" x14ac:dyDescent="0.25">
      <c r="A62" s="32"/>
      <c r="B62" s="11" t="s">
        <v>120</v>
      </c>
      <c r="C62" s="11"/>
      <c r="D62" s="32" t="s">
        <v>121</v>
      </c>
      <c r="E62" s="33">
        <v>20.6</v>
      </c>
      <c r="F62" s="33">
        <v>17.329999999999998</v>
      </c>
      <c r="G62" s="32">
        <f t="shared" ref="G62:G67" si="1">ROUND(E62*F62,2)</f>
        <v>357</v>
      </c>
    </row>
    <row r="63" spans="1:7" ht="15.75" x14ac:dyDescent="0.25">
      <c r="A63" s="32"/>
      <c r="B63" s="11" t="s">
        <v>124</v>
      </c>
      <c r="C63" s="11"/>
      <c r="D63" s="32" t="s">
        <v>121</v>
      </c>
      <c r="E63" s="33">
        <v>60.2</v>
      </c>
      <c r="F63" s="33">
        <v>14.86</v>
      </c>
      <c r="G63" s="32">
        <f t="shared" si="1"/>
        <v>894.57</v>
      </c>
    </row>
    <row r="64" spans="1:7" ht="15.75" x14ac:dyDescent="0.25">
      <c r="A64" s="32"/>
      <c r="B64" s="11" t="s">
        <v>122</v>
      </c>
      <c r="C64" s="11"/>
      <c r="D64" s="32" t="s">
        <v>121</v>
      </c>
      <c r="E64" s="33"/>
      <c r="F64" s="33">
        <v>19.809999999999999</v>
      </c>
      <c r="G64" s="32">
        <f t="shared" si="1"/>
        <v>0</v>
      </c>
    </row>
    <row r="65" spans="1:12" ht="15.75" x14ac:dyDescent="0.25">
      <c r="A65" s="32"/>
      <c r="B65" s="11" t="s">
        <v>173</v>
      </c>
      <c r="C65" s="11"/>
      <c r="D65" s="32" t="s">
        <v>121</v>
      </c>
      <c r="E65" s="33"/>
      <c r="F65" s="33">
        <v>31.28</v>
      </c>
      <c r="G65" s="32">
        <f t="shared" si="1"/>
        <v>0</v>
      </c>
      <c r="I65" s="47"/>
    </row>
    <row r="66" spans="1:12" ht="15.75" x14ac:dyDescent="0.25">
      <c r="A66" s="32"/>
      <c r="B66" s="11" t="s">
        <v>176</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x14ac:dyDescent="0.25">
      <c r="A68" s="3"/>
      <c r="B68" s="36" t="s">
        <v>99</v>
      </c>
      <c r="C68" s="36"/>
      <c r="D68" s="32"/>
      <c r="E68" s="32"/>
      <c r="F68" s="32"/>
      <c r="G68" s="35">
        <f>ROUND(SUM(G61:G67),2)</f>
        <v>1251.57</v>
      </c>
    </row>
    <row r="69" spans="1:12" ht="15.75" x14ac:dyDescent="0.25">
      <c r="A69" s="77"/>
      <c r="B69" s="130" t="s">
        <v>164</v>
      </c>
      <c r="C69" s="130"/>
      <c r="D69" s="130"/>
      <c r="E69" s="130"/>
      <c r="F69" s="130"/>
      <c r="G69" s="130"/>
      <c r="I69" s="47"/>
      <c r="L69" s="47"/>
    </row>
    <row r="70" spans="1:12" ht="63" x14ac:dyDescent="0.25">
      <c r="A70" s="78">
        <v>39</v>
      </c>
      <c r="B70" s="79" t="s">
        <v>275</v>
      </c>
      <c r="C70" s="78" t="s">
        <v>4</v>
      </c>
      <c r="D70" s="78" t="s">
        <v>6</v>
      </c>
      <c r="E70" s="25">
        <v>30.26</v>
      </c>
      <c r="F70" s="25">
        <v>22.59</v>
      </c>
      <c r="G70" s="25">
        <f>E70*F70</f>
        <v>683.57339999999999</v>
      </c>
    </row>
    <row r="71" spans="1:12" ht="31.5" x14ac:dyDescent="0.25">
      <c r="A71" s="78">
        <v>40</v>
      </c>
      <c r="B71" s="81" t="s">
        <v>254</v>
      </c>
      <c r="C71" s="78" t="s">
        <v>7</v>
      </c>
      <c r="D71" s="78" t="s">
        <v>6</v>
      </c>
      <c r="E71" s="78">
        <v>9.16</v>
      </c>
      <c r="F71" s="25">
        <v>27.22</v>
      </c>
      <c r="G71" s="25">
        <f t="shared" ref="G71:G110" si="2">E71*F71</f>
        <v>249.33519999999999</v>
      </c>
    </row>
    <row r="72" spans="1:12" ht="15" customHeight="1" x14ac:dyDescent="0.25">
      <c r="A72" s="131">
        <v>41</v>
      </c>
      <c r="B72" s="145" t="s">
        <v>255</v>
      </c>
      <c r="C72" s="131" t="s">
        <v>9</v>
      </c>
      <c r="D72" s="131" t="s">
        <v>6</v>
      </c>
      <c r="E72" s="135">
        <v>518.5</v>
      </c>
      <c r="F72" s="135">
        <v>17.38</v>
      </c>
      <c r="G72" s="135">
        <f t="shared" si="2"/>
        <v>9011.5299999999988</v>
      </c>
    </row>
    <row r="73" spans="1:12" ht="47.25" customHeight="1" x14ac:dyDescent="0.25">
      <c r="A73" s="131"/>
      <c r="B73" s="145"/>
      <c r="C73" s="131"/>
      <c r="D73" s="131"/>
      <c r="E73" s="136"/>
      <c r="F73" s="136"/>
      <c r="G73" s="136"/>
    </row>
    <row r="74" spans="1:12" ht="45.75" customHeight="1" x14ac:dyDescent="0.25">
      <c r="A74" s="78">
        <v>42</v>
      </c>
      <c r="B74" s="81" t="s">
        <v>256</v>
      </c>
      <c r="C74" s="78" t="s">
        <v>11</v>
      </c>
      <c r="D74" s="78" t="s">
        <v>6</v>
      </c>
      <c r="E74" s="78">
        <v>289.23</v>
      </c>
      <c r="F74" s="25">
        <v>20.85</v>
      </c>
      <c r="G74" s="25">
        <f t="shared" si="2"/>
        <v>6030.4455000000007</v>
      </c>
    </row>
    <row r="75" spans="1:12" ht="47.25" x14ac:dyDescent="0.25">
      <c r="A75" s="78">
        <v>43</v>
      </c>
      <c r="B75" s="79" t="s">
        <v>257</v>
      </c>
      <c r="C75" s="78" t="s">
        <v>13</v>
      </c>
      <c r="D75" s="78" t="s">
        <v>6</v>
      </c>
      <c r="E75" s="25">
        <v>2</v>
      </c>
      <c r="F75" s="25">
        <v>18.829999999999998</v>
      </c>
      <c r="G75" s="25">
        <f t="shared" si="2"/>
        <v>37.659999999999997</v>
      </c>
    </row>
    <row r="76" spans="1:12" ht="31.5" x14ac:dyDescent="0.25">
      <c r="A76" s="78">
        <v>44</v>
      </c>
      <c r="B76" s="79" t="s">
        <v>258</v>
      </c>
      <c r="C76" s="78" t="s">
        <v>15</v>
      </c>
      <c r="D76" s="78" t="s">
        <v>6</v>
      </c>
      <c r="E76" s="78">
        <v>5</v>
      </c>
      <c r="F76" s="25">
        <v>22.59</v>
      </c>
      <c r="G76" s="25">
        <f t="shared" si="2"/>
        <v>112.95</v>
      </c>
    </row>
    <row r="77" spans="1:12" ht="78.75" x14ac:dyDescent="0.25">
      <c r="A77" s="78">
        <v>45</v>
      </c>
      <c r="B77" s="79" t="s">
        <v>259</v>
      </c>
      <c r="C77" s="78" t="s">
        <v>17</v>
      </c>
      <c r="D77" s="78" t="s">
        <v>6</v>
      </c>
      <c r="E77" s="25">
        <v>174</v>
      </c>
      <c r="F77" s="25">
        <v>15.93</v>
      </c>
      <c r="G77" s="25">
        <f t="shared" si="2"/>
        <v>2771.82</v>
      </c>
      <c r="J77" s="47"/>
    </row>
    <row r="78" spans="1:12" ht="47.25" x14ac:dyDescent="0.25">
      <c r="A78" s="78">
        <v>46</v>
      </c>
      <c r="B78" s="79" t="s">
        <v>260</v>
      </c>
      <c r="C78" s="78" t="s">
        <v>19</v>
      </c>
      <c r="D78" s="78" t="s">
        <v>6</v>
      </c>
      <c r="E78" s="25"/>
      <c r="F78" s="25">
        <v>17.670000000000002</v>
      </c>
      <c r="G78" s="25">
        <f t="shared" si="2"/>
        <v>0</v>
      </c>
    </row>
    <row r="79" spans="1:12" ht="15.75" x14ac:dyDescent="0.25">
      <c r="A79" s="78">
        <v>47</v>
      </c>
      <c r="B79" s="81" t="s">
        <v>22</v>
      </c>
      <c r="C79" s="29" t="s">
        <v>21</v>
      </c>
      <c r="D79" s="29" t="s">
        <v>23</v>
      </c>
      <c r="E79" s="28">
        <v>2</v>
      </c>
      <c r="F79" s="28">
        <v>69.5</v>
      </c>
      <c r="G79" s="28">
        <f t="shared" si="2"/>
        <v>139</v>
      </c>
      <c r="H79" s="39"/>
      <c r="I79" s="39"/>
    </row>
    <row r="80" spans="1:12" x14ac:dyDescent="0.25">
      <c r="A80" s="43" t="s">
        <v>183</v>
      </c>
      <c r="B80" s="44" t="s">
        <v>261</v>
      </c>
      <c r="C80" s="43"/>
      <c r="D80" s="43" t="s">
        <v>121</v>
      </c>
      <c r="E80" s="45">
        <v>5</v>
      </c>
      <c r="F80" s="45">
        <v>0</v>
      </c>
      <c r="G80" s="45">
        <f t="shared" si="2"/>
        <v>0</v>
      </c>
    </row>
    <row r="81" spans="1:7" ht="15.75" x14ac:dyDescent="0.25">
      <c r="A81" s="78">
        <v>48</v>
      </c>
      <c r="B81" s="79" t="s">
        <v>25</v>
      </c>
      <c r="C81" s="78" t="s">
        <v>24</v>
      </c>
      <c r="D81" s="78" t="s">
        <v>23</v>
      </c>
      <c r="E81" s="25">
        <v>32</v>
      </c>
      <c r="F81" s="25">
        <v>46.3</v>
      </c>
      <c r="G81" s="25">
        <f t="shared" si="2"/>
        <v>1481.6</v>
      </c>
    </row>
    <row r="82" spans="1:7" ht="15.75" x14ac:dyDescent="0.25">
      <c r="A82" s="78">
        <v>49</v>
      </c>
      <c r="B82" s="79" t="s">
        <v>27</v>
      </c>
      <c r="C82" s="78" t="s">
        <v>26</v>
      </c>
      <c r="D82" s="78" t="s">
        <v>23</v>
      </c>
      <c r="E82" s="25"/>
      <c r="F82" s="25">
        <v>23</v>
      </c>
      <c r="G82" s="25">
        <f t="shared" si="2"/>
        <v>0</v>
      </c>
    </row>
    <row r="83" spans="1:7" ht="18.75" customHeight="1" x14ac:dyDescent="0.25">
      <c r="A83" s="78" t="s">
        <v>197</v>
      </c>
      <c r="B83" s="44" t="s">
        <v>196</v>
      </c>
      <c r="C83" s="43"/>
      <c r="D83" s="43" t="s">
        <v>121</v>
      </c>
      <c r="E83" s="45"/>
      <c r="F83" s="45">
        <v>0</v>
      </c>
      <c r="G83" s="45">
        <f t="shared" si="2"/>
        <v>0</v>
      </c>
    </row>
    <row r="84" spans="1:7" ht="15.75" x14ac:dyDescent="0.25">
      <c r="A84" s="78">
        <v>50</v>
      </c>
      <c r="B84" s="79" t="s">
        <v>29</v>
      </c>
      <c r="C84" s="78" t="s">
        <v>28</v>
      </c>
      <c r="D84" s="78" t="s">
        <v>23</v>
      </c>
      <c r="E84" s="25"/>
      <c r="F84" s="25">
        <v>14.48</v>
      </c>
      <c r="G84" s="25">
        <f t="shared" si="2"/>
        <v>0</v>
      </c>
    </row>
    <row r="85" spans="1:7" ht="47.25" x14ac:dyDescent="0.25">
      <c r="A85" s="78">
        <v>51</v>
      </c>
      <c r="B85" s="79" t="s">
        <v>31</v>
      </c>
      <c r="C85" s="78" t="s">
        <v>30</v>
      </c>
      <c r="D85" s="78" t="s">
        <v>32</v>
      </c>
      <c r="E85" s="25">
        <v>118</v>
      </c>
      <c r="F85" s="25">
        <v>20.25</v>
      </c>
      <c r="G85" s="25">
        <f t="shared" si="2"/>
        <v>2389.5</v>
      </c>
    </row>
    <row r="86" spans="1:7" ht="31.5" x14ac:dyDescent="0.25">
      <c r="A86" s="78">
        <v>52</v>
      </c>
      <c r="B86" s="81" t="s">
        <v>34</v>
      </c>
      <c r="C86" s="29" t="s">
        <v>33</v>
      </c>
      <c r="D86" s="29" t="s">
        <v>35</v>
      </c>
      <c r="E86" s="28"/>
      <c r="F86" s="28">
        <v>1320.66</v>
      </c>
      <c r="G86" s="28">
        <f t="shared" si="2"/>
        <v>0</v>
      </c>
    </row>
    <row r="87" spans="1:7" ht="15.75" x14ac:dyDescent="0.25">
      <c r="A87" s="78">
        <v>53</v>
      </c>
      <c r="B87" s="79" t="s">
        <v>37</v>
      </c>
      <c r="C87" s="78" t="s">
        <v>36</v>
      </c>
      <c r="D87" s="78" t="s">
        <v>38</v>
      </c>
      <c r="E87" s="25"/>
      <c r="F87" s="25">
        <v>724</v>
      </c>
      <c r="G87" s="25">
        <f t="shared" si="2"/>
        <v>0</v>
      </c>
    </row>
    <row r="88" spans="1:7" ht="31.5" x14ac:dyDescent="0.25">
      <c r="A88" s="78">
        <v>54</v>
      </c>
      <c r="B88" s="79" t="s">
        <v>40</v>
      </c>
      <c r="C88" s="78" t="s">
        <v>39</v>
      </c>
      <c r="D88" s="78" t="s">
        <v>38</v>
      </c>
      <c r="E88" s="25"/>
      <c r="F88" s="25">
        <v>724</v>
      </c>
      <c r="G88" s="25">
        <f t="shared" si="2"/>
        <v>0</v>
      </c>
    </row>
    <row r="89" spans="1:7" ht="47.25" x14ac:dyDescent="0.25">
      <c r="A89" s="78">
        <v>55</v>
      </c>
      <c r="B89" s="79" t="s">
        <v>157</v>
      </c>
      <c r="C89" s="78" t="s">
        <v>41</v>
      </c>
      <c r="D89" s="78" t="s">
        <v>38</v>
      </c>
      <c r="E89" s="28">
        <v>50.4</v>
      </c>
      <c r="F89" s="25">
        <v>2.9</v>
      </c>
      <c r="G89" s="25">
        <f t="shared" si="2"/>
        <v>146.16</v>
      </c>
    </row>
    <row r="90" spans="1:7" ht="47.25" x14ac:dyDescent="0.25">
      <c r="A90" s="78">
        <v>56</v>
      </c>
      <c r="B90" s="79" t="s">
        <v>180</v>
      </c>
      <c r="C90" s="78" t="s">
        <v>43</v>
      </c>
      <c r="D90" s="78" t="s">
        <v>38</v>
      </c>
      <c r="E90" s="50">
        <v>1580.79</v>
      </c>
      <c r="F90" s="25">
        <v>0.38</v>
      </c>
      <c r="G90" s="25">
        <f t="shared" si="2"/>
        <v>600.7002</v>
      </c>
    </row>
    <row r="91" spans="1:7" ht="47.25" x14ac:dyDescent="0.25">
      <c r="A91" s="29">
        <v>57</v>
      </c>
      <c r="B91" s="81" t="s">
        <v>46</v>
      </c>
      <c r="C91" s="29" t="s">
        <v>45</v>
      </c>
      <c r="D91" s="29" t="s">
        <v>47</v>
      </c>
      <c r="E91" s="29">
        <v>3</v>
      </c>
      <c r="F91" s="28">
        <v>30.7</v>
      </c>
      <c r="G91" s="28">
        <f t="shared" si="2"/>
        <v>92.1</v>
      </c>
    </row>
    <row r="92" spans="1:7" ht="47.25" x14ac:dyDescent="0.25">
      <c r="A92" s="78">
        <v>58</v>
      </c>
      <c r="B92" s="79" t="s">
        <v>49</v>
      </c>
      <c r="C92" s="78" t="s">
        <v>48</v>
      </c>
      <c r="D92" s="78" t="s">
        <v>47</v>
      </c>
      <c r="E92" s="78"/>
      <c r="F92" s="25">
        <v>27.8</v>
      </c>
      <c r="G92" s="25">
        <f t="shared" si="2"/>
        <v>0</v>
      </c>
    </row>
    <row r="93" spans="1:7" ht="15.75" x14ac:dyDescent="0.25">
      <c r="A93" s="78">
        <v>59</v>
      </c>
      <c r="B93" s="79" t="s">
        <v>51</v>
      </c>
      <c r="C93" s="78" t="s">
        <v>50</v>
      </c>
      <c r="D93" s="78" t="s">
        <v>23</v>
      </c>
      <c r="E93" s="25">
        <v>80</v>
      </c>
      <c r="F93" s="25">
        <v>0.26</v>
      </c>
      <c r="G93" s="25">
        <f t="shared" si="2"/>
        <v>20.8</v>
      </c>
    </row>
    <row r="94" spans="1:7" ht="15.75" x14ac:dyDescent="0.25">
      <c r="A94" s="78">
        <v>60</v>
      </c>
      <c r="B94" s="79" t="s">
        <v>53</v>
      </c>
      <c r="C94" s="78" t="s">
        <v>52</v>
      </c>
      <c r="D94" s="78" t="s">
        <v>23</v>
      </c>
      <c r="E94" s="25"/>
      <c r="F94" s="25">
        <v>4.34</v>
      </c>
      <c r="G94" s="25">
        <f t="shared" si="2"/>
        <v>0</v>
      </c>
    </row>
    <row r="95" spans="1:7" ht="15.75" x14ac:dyDescent="0.25">
      <c r="A95" s="78">
        <v>61</v>
      </c>
      <c r="B95" s="79" t="s">
        <v>55</v>
      </c>
      <c r="C95" s="78" t="s">
        <v>54</v>
      </c>
      <c r="D95" s="78" t="s">
        <v>23</v>
      </c>
      <c r="E95" s="25">
        <v>96</v>
      </c>
      <c r="F95" s="25">
        <v>0.06</v>
      </c>
      <c r="G95" s="25">
        <f t="shared" si="2"/>
        <v>5.76</v>
      </c>
    </row>
    <row r="96" spans="1:7" ht="15.75" x14ac:dyDescent="0.25">
      <c r="A96" s="78">
        <v>62</v>
      </c>
      <c r="B96" s="79" t="s">
        <v>57</v>
      </c>
      <c r="C96" s="78" t="s">
        <v>56</v>
      </c>
      <c r="D96" s="78" t="s">
        <v>23</v>
      </c>
      <c r="E96" s="25"/>
      <c r="F96" s="25">
        <v>27.51</v>
      </c>
      <c r="G96" s="25">
        <f t="shared" si="2"/>
        <v>0</v>
      </c>
    </row>
    <row r="97" spans="1:11" ht="31.5" x14ac:dyDescent="0.25">
      <c r="A97" s="78">
        <v>63</v>
      </c>
      <c r="B97" s="79" t="s">
        <v>59</v>
      </c>
      <c r="C97" s="78" t="s">
        <v>58</v>
      </c>
      <c r="D97" s="78" t="s">
        <v>38</v>
      </c>
      <c r="E97" s="28"/>
      <c r="F97" s="25">
        <v>218.95</v>
      </c>
      <c r="G97" s="25">
        <f t="shared" si="2"/>
        <v>0</v>
      </c>
    </row>
    <row r="98" spans="1:11" ht="31.5" x14ac:dyDescent="0.25">
      <c r="A98" s="78">
        <v>64</v>
      </c>
      <c r="B98" s="79" t="s">
        <v>61</v>
      </c>
      <c r="C98" s="78" t="s">
        <v>60</v>
      </c>
      <c r="D98" s="78" t="s">
        <v>38</v>
      </c>
      <c r="E98" s="28"/>
      <c r="F98" s="25">
        <v>218.95</v>
      </c>
      <c r="G98" s="25">
        <f t="shared" si="2"/>
        <v>0</v>
      </c>
    </row>
    <row r="99" spans="1:11" ht="31.5" x14ac:dyDescent="0.25">
      <c r="A99" s="78">
        <v>65</v>
      </c>
      <c r="B99" s="79" t="s">
        <v>63</v>
      </c>
      <c r="C99" s="78" t="s">
        <v>62</v>
      </c>
      <c r="D99" s="78" t="s">
        <v>38</v>
      </c>
      <c r="E99" s="28"/>
      <c r="F99" s="25">
        <v>9</v>
      </c>
      <c r="G99" s="25">
        <f t="shared" si="2"/>
        <v>0</v>
      </c>
    </row>
    <row r="100" spans="1:11" ht="15.75" x14ac:dyDescent="0.25">
      <c r="A100" s="78">
        <v>66</v>
      </c>
      <c r="B100" s="79" t="s">
        <v>65</v>
      </c>
      <c r="C100" s="78" t="s">
        <v>64</v>
      </c>
      <c r="D100" s="78" t="s">
        <v>38</v>
      </c>
      <c r="E100" s="60">
        <v>8.0000000000000002E-3</v>
      </c>
      <c r="F100" s="25">
        <v>10.43</v>
      </c>
      <c r="G100" s="25">
        <f t="shared" si="2"/>
        <v>8.344E-2</v>
      </c>
    </row>
    <row r="101" spans="1:11" ht="15.75" x14ac:dyDescent="0.25">
      <c r="A101" s="78">
        <v>67</v>
      </c>
      <c r="B101" s="79" t="s">
        <v>68</v>
      </c>
      <c r="C101" s="78" t="s">
        <v>67</v>
      </c>
      <c r="D101" s="78" t="s">
        <v>38</v>
      </c>
      <c r="E101" s="25"/>
      <c r="F101" s="25">
        <v>19.670000000000002</v>
      </c>
      <c r="G101" s="25">
        <f t="shared" si="2"/>
        <v>0</v>
      </c>
    </row>
    <row r="102" spans="1:11" ht="17.25" customHeight="1" x14ac:dyDescent="0.25">
      <c r="A102" s="78">
        <v>68</v>
      </c>
      <c r="B102" s="79" t="s">
        <v>70</v>
      </c>
      <c r="C102" s="78" t="s">
        <v>69</v>
      </c>
      <c r="D102" s="78" t="s">
        <v>38</v>
      </c>
      <c r="E102" s="61">
        <v>0.20680000000000001</v>
      </c>
      <c r="F102" s="25">
        <v>3.27</v>
      </c>
      <c r="G102" s="25">
        <f t="shared" si="2"/>
        <v>0.67623600000000006</v>
      </c>
    </row>
    <row r="103" spans="1:11" ht="19.5" customHeight="1" x14ac:dyDescent="0.25">
      <c r="A103" s="78">
        <v>69</v>
      </c>
      <c r="B103" s="79" t="s">
        <v>72</v>
      </c>
      <c r="C103" s="78" t="s">
        <v>71</v>
      </c>
      <c r="D103" s="78" t="s">
        <v>38</v>
      </c>
      <c r="E103" s="25"/>
      <c r="F103" s="25">
        <v>6.81</v>
      </c>
      <c r="G103" s="25">
        <f t="shared" si="2"/>
        <v>0</v>
      </c>
    </row>
    <row r="104" spans="1:11" ht="15.75" x14ac:dyDescent="0.25">
      <c r="A104" s="78">
        <v>70</v>
      </c>
      <c r="B104" s="79" t="s">
        <v>74</v>
      </c>
      <c r="C104" s="78" t="s">
        <v>73</v>
      </c>
      <c r="D104" s="78" t="s">
        <v>75</v>
      </c>
      <c r="E104" s="78"/>
      <c r="F104" s="25">
        <v>33.31</v>
      </c>
      <c r="G104" s="25">
        <f t="shared" si="2"/>
        <v>0</v>
      </c>
    </row>
    <row r="105" spans="1:11" ht="15.75" x14ac:dyDescent="0.25">
      <c r="A105" s="78">
        <v>71</v>
      </c>
      <c r="B105" s="79" t="s">
        <v>77</v>
      </c>
      <c r="C105" s="78" t="s">
        <v>76</v>
      </c>
      <c r="D105" s="78" t="s">
        <v>75</v>
      </c>
      <c r="E105" s="78"/>
      <c r="F105" s="25">
        <v>63.14</v>
      </c>
      <c r="G105" s="25">
        <f t="shared" si="2"/>
        <v>0</v>
      </c>
    </row>
    <row r="106" spans="1:11" ht="15.75" x14ac:dyDescent="0.25">
      <c r="A106" s="78">
        <v>72</v>
      </c>
      <c r="B106" s="79" t="s">
        <v>79</v>
      </c>
      <c r="C106" s="78" t="s">
        <v>78</v>
      </c>
      <c r="D106" s="78" t="s">
        <v>23</v>
      </c>
      <c r="E106" s="29">
        <v>1</v>
      </c>
      <c r="F106" s="25">
        <v>10.14</v>
      </c>
      <c r="G106" s="25">
        <f t="shared" si="2"/>
        <v>10.14</v>
      </c>
    </row>
    <row r="107" spans="1:11" ht="31.5" x14ac:dyDescent="0.25">
      <c r="A107" s="78">
        <v>73</v>
      </c>
      <c r="B107" s="79" t="s">
        <v>81</v>
      </c>
      <c r="C107" s="78" t="s">
        <v>80</v>
      </c>
      <c r="D107" s="78" t="s">
        <v>23</v>
      </c>
      <c r="E107" s="78"/>
      <c r="F107" s="25">
        <v>72.41</v>
      </c>
      <c r="G107" s="25">
        <f t="shared" si="2"/>
        <v>0</v>
      </c>
    </row>
    <row r="108" spans="1:11" ht="31.5" x14ac:dyDescent="0.25">
      <c r="A108" s="78">
        <v>74</v>
      </c>
      <c r="B108" s="79" t="s">
        <v>167</v>
      </c>
      <c r="C108" s="78">
        <v>36</v>
      </c>
      <c r="D108" s="78" t="s">
        <v>47</v>
      </c>
      <c r="E108" s="25"/>
      <c r="F108" s="25">
        <v>72.41</v>
      </c>
      <c r="G108" s="25">
        <f t="shared" si="2"/>
        <v>0</v>
      </c>
    </row>
    <row r="109" spans="1:11" ht="31.5" x14ac:dyDescent="0.25">
      <c r="A109" s="78">
        <v>75</v>
      </c>
      <c r="B109" s="79" t="s">
        <v>168</v>
      </c>
      <c r="C109" s="78">
        <v>37</v>
      </c>
      <c r="D109" s="78" t="s">
        <v>23</v>
      </c>
      <c r="E109" s="49"/>
      <c r="F109" s="25">
        <v>10.14</v>
      </c>
      <c r="G109" s="25">
        <f t="shared" si="2"/>
        <v>0</v>
      </c>
    </row>
    <row r="110" spans="1:11" ht="31.5" x14ac:dyDescent="0.25">
      <c r="A110" s="78">
        <v>76</v>
      </c>
      <c r="B110" s="79" t="s">
        <v>89</v>
      </c>
      <c r="C110" s="78">
        <v>38</v>
      </c>
      <c r="D110" s="78" t="s">
        <v>23</v>
      </c>
      <c r="E110" s="78">
        <v>1</v>
      </c>
      <c r="F110" s="25">
        <v>11.58</v>
      </c>
      <c r="G110" s="25">
        <f t="shared" si="2"/>
        <v>11.58</v>
      </c>
    </row>
    <row r="111" spans="1:11" ht="15.75" x14ac:dyDescent="0.25">
      <c r="A111" s="32"/>
      <c r="B111" s="10" t="s">
        <v>97</v>
      </c>
      <c r="C111" s="10"/>
      <c r="D111" s="32"/>
      <c r="E111" s="32"/>
      <c r="F111" s="32"/>
      <c r="G111" s="35">
        <f>SUM(G70:G110)</f>
        <v>23795.413975999993</v>
      </c>
      <c r="K111" s="47"/>
    </row>
    <row r="112" spans="1:11" ht="15.75" x14ac:dyDescent="0.25">
      <c r="A112" s="32"/>
      <c r="B112" s="11" t="s">
        <v>98</v>
      </c>
      <c r="C112" s="11"/>
      <c r="D112" s="32"/>
      <c r="E112" s="32"/>
      <c r="F112" s="32"/>
      <c r="G112" s="33"/>
    </row>
    <row r="113" spans="1:10" ht="15.75" x14ac:dyDescent="0.25">
      <c r="A113" s="32"/>
      <c r="B113" s="11" t="s">
        <v>149</v>
      </c>
      <c r="C113" s="11"/>
      <c r="D113" s="32" t="s">
        <v>121</v>
      </c>
      <c r="E113" s="33">
        <v>16.71</v>
      </c>
      <c r="F113" s="32">
        <v>21.05</v>
      </c>
      <c r="G113" s="33">
        <f>ROUND((E113*F113),2)</f>
        <v>351.75</v>
      </c>
    </row>
    <row r="114" spans="1:10" ht="15.75" x14ac:dyDescent="0.25">
      <c r="A114" s="32"/>
      <c r="B114" s="11" t="s">
        <v>120</v>
      </c>
      <c r="C114" s="11"/>
      <c r="D114" s="32" t="s">
        <v>121</v>
      </c>
      <c r="E114" s="33">
        <v>62.32</v>
      </c>
      <c r="F114" s="33">
        <v>17.329999999999998</v>
      </c>
      <c r="G114" s="33">
        <f t="shared" ref="G114:G120" si="3">ROUND((E114*F114),2)</f>
        <v>1080.01</v>
      </c>
    </row>
    <row r="115" spans="1:10" ht="15.75" x14ac:dyDescent="0.25">
      <c r="A115" s="32"/>
      <c r="B115" s="11" t="s">
        <v>124</v>
      </c>
      <c r="C115" s="11"/>
      <c r="D115" s="32" t="s">
        <v>121</v>
      </c>
      <c r="E115" s="33">
        <v>144.72</v>
      </c>
      <c r="F115" s="33">
        <v>14.86</v>
      </c>
      <c r="G115" s="33">
        <f t="shared" si="3"/>
        <v>2150.54</v>
      </c>
    </row>
    <row r="116" spans="1:10" ht="15.75" x14ac:dyDescent="0.25">
      <c r="A116" s="32"/>
      <c r="B116" s="11" t="s">
        <v>122</v>
      </c>
      <c r="C116" s="11"/>
      <c r="D116" s="32" t="s">
        <v>121</v>
      </c>
      <c r="E116" s="33">
        <v>195.58</v>
      </c>
      <c r="F116" s="33">
        <v>19.809999999999999</v>
      </c>
      <c r="G116" s="33">
        <f t="shared" si="3"/>
        <v>3874.44</v>
      </c>
    </row>
    <row r="117" spans="1:10" ht="15.75" x14ac:dyDescent="0.25">
      <c r="A117" s="32"/>
      <c r="B117" s="11" t="s">
        <v>123</v>
      </c>
      <c r="C117" s="11"/>
      <c r="D117" s="32" t="s">
        <v>121</v>
      </c>
      <c r="E117" s="33">
        <v>277.92</v>
      </c>
      <c r="F117" s="33">
        <v>31.28</v>
      </c>
      <c r="G117" s="33">
        <f t="shared" si="3"/>
        <v>8693.34</v>
      </c>
    </row>
    <row r="118" spans="1:10" ht="15.75" x14ac:dyDescent="0.25">
      <c r="A118" s="32"/>
      <c r="B118" s="11" t="s">
        <v>150</v>
      </c>
      <c r="C118" s="11"/>
      <c r="D118" s="32" t="s">
        <v>121</v>
      </c>
      <c r="E118" s="33">
        <v>135.16</v>
      </c>
      <c r="F118" s="33">
        <v>37.79</v>
      </c>
      <c r="G118" s="33">
        <f t="shared" si="3"/>
        <v>5107.7</v>
      </c>
      <c r="J118" s="47"/>
    </row>
    <row r="119" spans="1:10" ht="15.75" x14ac:dyDescent="0.25">
      <c r="A119" s="32"/>
      <c r="B119" s="11" t="s">
        <v>263</v>
      </c>
      <c r="C119" s="11"/>
      <c r="D119" s="32" t="s">
        <v>121</v>
      </c>
      <c r="E119" s="33">
        <v>3.58</v>
      </c>
      <c r="F119" s="33">
        <v>28.67</v>
      </c>
      <c r="G119" s="33">
        <f t="shared" si="3"/>
        <v>102.64</v>
      </c>
      <c r="J119" s="47"/>
    </row>
    <row r="120" spans="1:10" ht="15.75" x14ac:dyDescent="0.25">
      <c r="A120" s="32"/>
      <c r="B120" s="11" t="s">
        <v>262</v>
      </c>
      <c r="C120" s="11"/>
      <c r="D120" s="32" t="s">
        <v>121</v>
      </c>
      <c r="E120" s="33">
        <v>20.16</v>
      </c>
      <c r="F120" s="33">
        <v>19.809999999999999</v>
      </c>
      <c r="G120" s="33">
        <f t="shared" si="3"/>
        <v>399.37</v>
      </c>
    </row>
    <row r="121" spans="1:10" x14ac:dyDescent="0.25">
      <c r="A121" s="32"/>
      <c r="B121" s="36" t="s">
        <v>99</v>
      </c>
      <c r="C121" s="36"/>
      <c r="D121" s="32"/>
      <c r="E121" s="32"/>
      <c r="F121" s="32"/>
      <c r="G121" s="35">
        <f>ROUND(SUM(G113:G120),2)</f>
        <v>21759.79</v>
      </c>
    </row>
    <row r="122" spans="1:10" ht="15.75" x14ac:dyDescent="0.25">
      <c r="A122" s="80"/>
      <c r="B122" s="130" t="s">
        <v>165</v>
      </c>
      <c r="C122" s="130"/>
      <c r="D122" s="130"/>
      <c r="E122" s="130"/>
      <c r="F122" s="130"/>
      <c r="G122" s="130"/>
      <c r="J122" s="47"/>
    </row>
    <row r="123" spans="1:10" ht="31.5" x14ac:dyDescent="0.25">
      <c r="A123" s="78">
        <v>77</v>
      </c>
      <c r="B123" s="79" t="s">
        <v>264</v>
      </c>
      <c r="C123" s="78" t="s">
        <v>4</v>
      </c>
      <c r="D123" s="78" t="s">
        <v>6</v>
      </c>
      <c r="E123" s="28">
        <v>4</v>
      </c>
      <c r="F123" s="25">
        <v>22.59</v>
      </c>
      <c r="G123" s="25">
        <f>E123*F123</f>
        <v>90.36</v>
      </c>
    </row>
    <row r="124" spans="1:10" ht="31.5" x14ac:dyDescent="0.25">
      <c r="A124" s="78">
        <v>78</v>
      </c>
      <c r="B124" s="79" t="s">
        <v>269</v>
      </c>
      <c r="C124" s="78" t="s">
        <v>7</v>
      </c>
      <c r="D124" s="78" t="s">
        <v>6</v>
      </c>
      <c r="E124" s="28">
        <v>3</v>
      </c>
      <c r="F124" s="25">
        <v>27.22</v>
      </c>
      <c r="G124" s="25">
        <f t="shared" ref="G124:G125" si="4">E124*F124</f>
        <v>81.66</v>
      </c>
    </row>
    <row r="125" spans="1:10" ht="15" customHeight="1" x14ac:dyDescent="0.25">
      <c r="A125" s="131">
        <v>79</v>
      </c>
      <c r="B125" s="132" t="s">
        <v>265</v>
      </c>
      <c r="C125" s="131" t="s">
        <v>9</v>
      </c>
      <c r="D125" s="131" t="s">
        <v>6</v>
      </c>
      <c r="E125" s="146">
        <v>4</v>
      </c>
      <c r="F125" s="135">
        <v>17.38</v>
      </c>
      <c r="G125" s="135">
        <f t="shared" si="4"/>
        <v>69.52</v>
      </c>
    </row>
    <row r="126" spans="1:10" ht="35.25" customHeight="1" x14ac:dyDescent="0.25">
      <c r="A126" s="131"/>
      <c r="B126" s="132"/>
      <c r="C126" s="131"/>
      <c r="D126" s="131"/>
      <c r="E126" s="147"/>
      <c r="F126" s="136"/>
      <c r="G126" s="136"/>
    </row>
    <row r="127" spans="1:10" ht="31.5" x14ac:dyDescent="0.25">
      <c r="A127" s="78">
        <v>80</v>
      </c>
      <c r="B127" s="79" t="s">
        <v>12</v>
      </c>
      <c r="C127" s="78" t="s">
        <v>11</v>
      </c>
      <c r="D127" s="78" t="s">
        <v>6</v>
      </c>
      <c r="E127" s="28"/>
      <c r="F127" s="25">
        <v>20.85</v>
      </c>
      <c r="G127" s="25">
        <f t="shared" ref="G127:G163" si="5">E127*F127</f>
        <v>0</v>
      </c>
    </row>
    <row r="128" spans="1:10" ht="31.5" x14ac:dyDescent="0.25">
      <c r="A128" s="78">
        <v>81</v>
      </c>
      <c r="B128" s="79" t="s">
        <v>266</v>
      </c>
      <c r="C128" s="78" t="s">
        <v>13</v>
      </c>
      <c r="D128" s="78" t="s">
        <v>6</v>
      </c>
      <c r="E128" s="28">
        <v>8.66</v>
      </c>
      <c r="F128" s="25">
        <v>18.829999999999998</v>
      </c>
      <c r="G128" s="25">
        <f t="shared" si="5"/>
        <v>163.06779999999998</v>
      </c>
    </row>
    <row r="129" spans="1:7" ht="18.75" x14ac:dyDescent="0.25">
      <c r="A129" s="78">
        <v>82</v>
      </c>
      <c r="B129" s="79" t="s">
        <v>16</v>
      </c>
      <c r="C129" s="78" t="s">
        <v>15</v>
      </c>
      <c r="D129" s="78" t="s">
        <v>6</v>
      </c>
      <c r="E129" s="28"/>
      <c r="F129" s="25">
        <v>22.59</v>
      </c>
      <c r="G129" s="25">
        <f t="shared" si="5"/>
        <v>0</v>
      </c>
    </row>
    <row r="130" spans="1:7" ht="63" x14ac:dyDescent="0.25">
      <c r="A130" s="78">
        <v>83</v>
      </c>
      <c r="B130" s="81" t="s">
        <v>267</v>
      </c>
      <c r="C130" s="78" t="s">
        <v>17</v>
      </c>
      <c r="D130" s="78" t="s">
        <v>6</v>
      </c>
      <c r="E130" s="28">
        <v>20</v>
      </c>
      <c r="F130" s="25">
        <v>0</v>
      </c>
      <c r="G130" s="25">
        <f t="shared" si="5"/>
        <v>0</v>
      </c>
    </row>
    <row r="131" spans="1:7" ht="63" x14ac:dyDescent="0.25">
      <c r="A131" s="78">
        <v>84</v>
      </c>
      <c r="B131" s="79" t="s">
        <v>268</v>
      </c>
      <c r="C131" s="78" t="s">
        <v>19</v>
      </c>
      <c r="D131" s="78" t="s">
        <v>6</v>
      </c>
      <c r="E131" s="28">
        <v>77</v>
      </c>
      <c r="F131" s="25">
        <v>17.670000000000002</v>
      </c>
      <c r="G131" s="25">
        <f t="shared" si="5"/>
        <v>1360.5900000000001</v>
      </c>
    </row>
    <row r="132" spans="1:7" ht="15.75" x14ac:dyDescent="0.25">
      <c r="A132" s="78">
        <v>85</v>
      </c>
      <c r="B132" s="79" t="s">
        <v>22</v>
      </c>
      <c r="C132" s="78" t="s">
        <v>21</v>
      </c>
      <c r="D132" s="78" t="s">
        <v>23</v>
      </c>
      <c r="E132" s="28"/>
      <c r="F132" s="25">
        <v>69.5</v>
      </c>
      <c r="G132" s="25">
        <f t="shared" si="5"/>
        <v>0</v>
      </c>
    </row>
    <row r="133" spans="1:7" x14ac:dyDescent="0.25">
      <c r="A133" s="42" t="s">
        <v>184</v>
      </c>
      <c r="B133" s="44" t="s">
        <v>196</v>
      </c>
      <c r="C133" s="42"/>
      <c r="D133" s="42" t="s">
        <v>121</v>
      </c>
      <c r="E133" s="45"/>
      <c r="F133" s="46">
        <v>0</v>
      </c>
      <c r="G133" s="46">
        <f t="shared" si="5"/>
        <v>0</v>
      </c>
    </row>
    <row r="134" spans="1:7" ht="15.75" x14ac:dyDescent="0.25">
      <c r="A134" s="78">
        <v>86</v>
      </c>
      <c r="B134" s="81" t="s">
        <v>144</v>
      </c>
      <c r="C134" s="78" t="s">
        <v>24</v>
      </c>
      <c r="D134" s="78" t="s">
        <v>23</v>
      </c>
      <c r="E134" s="28">
        <v>5</v>
      </c>
      <c r="F134" s="25">
        <v>46.3</v>
      </c>
      <c r="G134" s="25">
        <f t="shared" si="5"/>
        <v>231.5</v>
      </c>
    </row>
    <row r="135" spans="1:7" ht="15.75" x14ac:dyDescent="0.25">
      <c r="A135" s="78">
        <v>87</v>
      </c>
      <c r="B135" s="79" t="s">
        <v>27</v>
      </c>
      <c r="C135" s="78" t="s">
        <v>26</v>
      </c>
      <c r="D135" s="78" t="s">
        <v>23</v>
      </c>
      <c r="E135" s="28"/>
      <c r="F135" s="25">
        <v>23</v>
      </c>
      <c r="G135" s="25">
        <f t="shared" si="5"/>
        <v>0</v>
      </c>
    </row>
    <row r="136" spans="1:7" x14ac:dyDescent="0.25">
      <c r="A136" s="42" t="s">
        <v>185</v>
      </c>
      <c r="B136" s="41" t="s">
        <v>196</v>
      </c>
      <c r="C136" s="42"/>
      <c r="D136" s="42" t="s">
        <v>121</v>
      </c>
      <c r="E136" s="45"/>
      <c r="F136" s="46">
        <v>0</v>
      </c>
      <c r="G136" s="46">
        <f t="shared" si="5"/>
        <v>0</v>
      </c>
    </row>
    <row r="137" spans="1:7" ht="15.75" x14ac:dyDescent="0.25">
      <c r="A137" s="78">
        <v>88</v>
      </c>
      <c r="B137" s="79" t="s">
        <v>29</v>
      </c>
      <c r="C137" s="78" t="s">
        <v>28</v>
      </c>
      <c r="D137" s="78" t="s">
        <v>23</v>
      </c>
      <c r="E137" s="28"/>
      <c r="F137" s="25">
        <v>14.48</v>
      </c>
      <c r="G137" s="25">
        <f t="shared" si="5"/>
        <v>0</v>
      </c>
    </row>
    <row r="138" spans="1:7" ht="47.25" x14ac:dyDescent="0.25">
      <c r="A138" s="78">
        <v>89</v>
      </c>
      <c r="B138" s="79" t="s">
        <v>31</v>
      </c>
      <c r="C138" s="78" t="s">
        <v>30</v>
      </c>
      <c r="D138" s="78" t="s">
        <v>32</v>
      </c>
      <c r="E138" s="25">
        <v>98</v>
      </c>
      <c r="F138" s="25">
        <v>20.25</v>
      </c>
      <c r="G138" s="25">
        <f t="shared" si="5"/>
        <v>1984.5</v>
      </c>
    </row>
    <row r="139" spans="1:7" ht="31.5" x14ac:dyDescent="0.25">
      <c r="A139" s="78">
        <v>90</v>
      </c>
      <c r="B139" s="79" t="s">
        <v>34</v>
      </c>
      <c r="C139" s="78" t="s">
        <v>33</v>
      </c>
      <c r="D139" s="78" t="s">
        <v>35</v>
      </c>
      <c r="E139" s="25"/>
      <c r="F139" s="25">
        <v>1320.66</v>
      </c>
      <c r="G139" s="25">
        <f t="shared" si="5"/>
        <v>0</v>
      </c>
    </row>
    <row r="140" spans="1:7" ht="15.75" x14ac:dyDescent="0.25">
      <c r="A140" s="78">
        <v>91</v>
      </c>
      <c r="B140" s="79" t="s">
        <v>37</v>
      </c>
      <c r="C140" s="78" t="s">
        <v>36</v>
      </c>
      <c r="D140" s="78" t="s">
        <v>38</v>
      </c>
      <c r="E140" s="25"/>
      <c r="F140" s="25">
        <v>724</v>
      </c>
      <c r="G140" s="25">
        <f t="shared" si="5"/>
        <v>0</v>
      </c>
    </row>
    <row r="141" spans="1:7" ht="31.5" x14ac:dyDescent="0.25">
      <c r="A141" s="78">
        <v>92</v>
      </c>
      <c r="B141" s="79" t="s">
        <v>40</v>
      </c>
      <c r="C141" s="78" t="s">
        <v>39</v>
      </c>
      <c r="D141" s="78" t="s">
        <v>38</v>
      </c>
      <c r="E141" s="25"/>
      <c r="F141" s="25">
        <v>724</v>
      </c>
      <c r="G141" s="25">
        <f t="shared" si="5"/>
        <v>0</v>
      </c>
    </row>
    <row r="142" spans="1:7" ht="47.25" x14ac:dyDescent="0.25">
      <c r="A142" s="78">
        <v>93</v>
      </c>
      <c r="B142" s="79" t="s">
        <v>158</v>
      </c>
      <c r="C142" s="78" t="s">
        <v>41</v>
      </c>
      <c r="D142" s="78" t="s">
        <v>38</v>
      </c>
      <c r="E142" s="28">
        <v>48</v>
      </c>
      <c r="F142" s="25">
        <v>2.9</v>
      </c>
      <c r="G142" s="25">
        <f t="shared" si="5"/>
        <v>139.19999999999999</v>
      </c>
    </row>
    <row r="143" spans="1:7" ht="47.25" x14ac:dyDescent="0.25">
      <c r="A143" s="78">
        <v>94</v>
      </c>
      <c r="B143" s="79" t="s">
        <v>179</v>
      </c>
      <c r="C143" s="78" t="s">
        <v>43</v>
      </c>
      <c r="D143" s="78" t="s">
        <v>38</v>
      </c>
      <c r="E143" s="28">
        <v>1568.17</v>
      </c>
      <c r="F143" s="25">
        <v>0.38</v>
      </c>
      <c r="G143" s="25">
        <f t="shared" si="5"/>
        <v>595.90460000000007</v>
      </c>
    </row>
    <row r="144" spans="1:7" ht="47.25" x14ac:dyDescent="0.25">
      <c r="A144" s="78">
        <v>95</v>
      </c>
      <c r="B144" s="79" t="s">
        <v>46</v>
      </c>
      <c r="C144" s="78" t="s">
        <v>45</v>
      </c>
      <c r="D144" s="78" t="s">
        <v>47</v>
      </c>
      <c r="E144" s="28">
        <v>104.5</v>
      </c>
      <c r="F144" s="25">
        <v>30.7</v>
      </c>
      <c r="G144" s="25">
        <f t="shared" si="5"/>
        <v>3208.15</v>
      </c>
    </row>
    <row r="145" spans="1:7" ht="47.25" x14ac:dyDescent="0.25">
      <c r="A145" s="78">
        <v>96</v>
      </c>
      <c r="B145" s="79" t="s">
        <v>49</v>
      </c>
      <c r="C145" s="78" t="s">
        <v>48</v>
      </c>
      <c r="D145" s="78" t="s">
        <v>47</v>
      </c>
      <c r="E145" s="28"/>
      <c r="F145" s="25">
        <v>27.8</v>
      </c>
      <c r="G145" s="25">
        <f t="shared" si="5"/>
        <v>0</v>
      </c>
    </row>
    <row r="146" spans="1:7" ht="15.75" x14ac:dyDescent="0.25">
      <c r="A146" s="78">
        <v>97</v>
      </c>
      <c r="B146" s="79" t="s">
        <v>51</v>
      </c>
      <c r="C146" s="78" t="s">
        <v>50</v>
      </c>
      <c r="D146" s="78" t="s">
        <v>23</v>
      </c>
      <c r="E146" s="25">
        <v>72</v>
      </c>
      <c r="F146" s="25">
        <v>0.26</v>
      </c>
      <c r="G146" s="25">
        <f t="shared" si="5"/>
        <v>18.72</v>
      </c>
    </row>
    <row r="147" spans="1:7" ht="15.75" x14ac:dyDescent="0.25">
      <c r="A147" s="78">
        <v>98</v>
      </c>
      <c r="B147" s="79" t="s">
        <v>53</v>
      </c>
      <c r="C147" s="78" t="s">
        <v>52</v>
      </c>
      <c r="D147" s="78" t="s">
        <v>23</v>
      </c>
      <c r="E147" s="28"/>
      <c r="F147" s="25">
        <v>4.34</v>
      </c>
      <c r="G147" s="25">
        <f t="shared" si="5"/>
        <v>0</v>
      </c>
    </row>
    <row r="148" spans="1:7" ht="15.75" x14ac:dyDescent="0.25">
      <c r="A148" s="78">
        <v>99</v>
      </c>
      <c r="B148" s="79" t="s">
        <v>55</v>
      </c>
      <c r="C148" s="78" t="s">
        <v>54</v>
      </c>
      <c r="D148" s="78" t="s">
        <v>23</v>
      </c>
      <c r="E148" s="28">
        <v>56</v>
      </c>
      <c r="F148" s="25">
        <v>0.06</v>
      </c>
      <c r="G148" s="25">
        <f t="shared" si="5"/>
        <v>3.36</v>
      </c>
    </row>
    <row r="149" spans="1:7" ht="15.75" x14ac:dyDescent="0.25">
      <c r="A149" s="78">
        <v>100</v>
      </c>
      <c r="B149" s="79" t="s">
        <v>57</v>
      </c>
      <c r="C149" s="78" t="s">
        <v>56</v>
      </c>
      <c r="D149" s="78" t="s">
        <v>23</v>
      </c>
      <c r="E149" s="28"/>
      <c r="F149" s="25">
        <v>27.51</v>
      </c>
      <c r="G149" s="25">
        <f t="shared" si="5"/>
        <v>0</v>
      </c>
    </row>
    <row r="150" spans="1:7" ht="31.5" x14ac:dyDescent="0.25">
      <c r="A150" s="78">
        <v>101</v>
      </c>
      <c r="B150" s="79" t="s">
        <v>59</v>
      </c>
      <c r="C150" s="78" t="s">
        <v>58</v>
      </c>
      <c r="D150" s="78" t="s">
        <v>38</v>
      </c>
      <c r="E150" s="28"/>
      <c r="F150" s="25">
        <v>218.95</v>
      </c>
      <c r="G150" s="25">
        <f t="shared" si="5"/>
        <v>0</v>
      </c>
    </row>
    <row r="151" spans="1:7" ht="31.5" x14ac:dyDescent="0.25">
      <c r="A151" s="78">
        <v>102</v>
      </c>
      <c r="B151" s="79" t="s">
        <v>61</v>
      </c>
      <c r="C151" s="78" t="s">
        <v>60</v>
      </c>
      <c r="D151" s="78" t="s">
        <v>38</v>
      </c>
      <c r="E151" s="28"/>
      <c r="F151" s="25">
        <v>218.95</v>
      </c>
      <c r="G151" s="25">
        <f t="shared" si="5"/>
        <v>0</v>
      </c>
    </row>
    <row r="152" spans="1:7" ht="31.5" x14ac:dyDescent="0.25">
      <c r="A152" s="78">
        <v>103</v>
      </c>
      <c r="B152" s="79" t="s">
        <v>63</v>
      </c>
      <c r="C152" s="78" t="s">
        <v>62</v>
      </c>
      <c r="D152" s="78" t="s">
        <v>38</v>
      </c>
      <c r="E152" s="28"/>
      <c r="F152" s="25">
        <v>9</v>
      </c>
      <c r="G152" s="25">
        <f t="shared" si="5"/>
        <v>0</v>
      </c>
    </row>
    <row r="153" spans="1:7" ht="15.75" x14ac:dyDescent="0.25">
      <c r="A153" s="78">
        <v>104</v>
      </c>
      <c r="B153" s="79" t="s">
        <v>65</v>
      </c>
      <c r="C153" s="78" t="s">
        <v>64</v>
      </c>
      <c r="D153" s="78" t="s">
        <v>38</v>
      </c>
      <c r="E153" s="61">
        <v>0.23200000000000001</v>
      </c>
      <c r="F153" s="25">
        <v>10.43</v>
      </c>
      <c r="G153" s="25">
        <f t="shared" si="5"/>
        <v>2.4197600000000001</v>
      </c>
    </row>
    <row r="154" spans="1:7" ht="15.75" x14ac:dyDescent="0.25">
      <c r="A154" s="78">
        <v>105</v>
      </c>
      <c r="B154" s="79" t="s">
        <v>68</v>
      </c>
      <c r="C154" s="78" t="s">
        <v>67</v>
      </c>
      <c r="D154" s="78" t="s">
        <v>38</v>
      </c>
      <c r="E154" s="25"/>
      <c r="F154" s="25">
        <v>19.670000000000002</v>
      </c>
      <c r="G154" s="25">
        <f t="shared" si="5"/>
        <v>0</v>
      </c>
    </row>
    <row r="155" spans="1:7" ht="16.5" customHeight="1" x14ac:dyDescent="0.25">
      <c r="A155" s="78">
        <v>106</v>
      </c>
      <c r="B155" s="79" t="s">
        <v>70</v>
      </c>
      <c r="C155" s="78" t="s">
        <v>69</v>
      </c>
      <c r="D155" s="78" t="s">
        <v>38</v>
      </c>
      <c r="E155" s="61">
        <v>4.7399999999999998E-2</v>
      </c>
      <c r="F155" s="25">
        <v>3.27</v>
      </c>
      <c r="G155" s="25">
        <f t="shared" si="5"/>
        <v>0.154998</v>
      </c>
    </row>
    <row r="156" spans="1:7" ht="18.75" customHeight="1" x14ac:dyDescent="0.25">
      <c r="A156" s="78">
        <v>107</v>
      </c>
      <c r="B156" s="79" t="s">
        <v>72</v>
      </c>
      <c r="C156" s="78" t="s">
        <v>71</v>
      </c>
      <c r="D156" s="78" t="s">
        <v>38</v>
      </c>
      <c r="E156" s="25"/>
      <c r="F156" s="25">
        <v>6.81</v>
      </c>
      <c r="G156" s="25">
        <f t="shared" si="5"/>
        <v>0</v>
      </c>
    </row>
    <row r="157" spans="1:7" ht="15.75" x14ac:dyDescent="0.25">
      <c r="A157" s="78">
        <v>108</v>
      </c>
      <c r="B157" s="79" t="s">
        <v>74</v>
      </c>
      <c r="C157" s="78" t="s">
        <v>73</v>
      </c>
      <c r="D157" s="78" t="s">
        <v>75</v>
      </c>
      <c r="E157" s="28"/>
      <c r="F157" s="25">
        <v>33.31</v>
      </c>
      <c r="G157" s="25">
        <f t="shared" si="5"/>
        <v>0</v>
      </c>
    </row>
    <row r="158" spans="1:7" ht="15.75" x14ac:dyDescent="0.25">
      <c r="A158" s="78">
        <v>109</v>
      </c>
      <c r="B158" s="79" t="s">
        <v>77</v>
      </c>
      <c r="C158" s="78" t="s">
        <v>76</v>
      </c>
      <c r="D158" s="78" t="s">
        <v>75</v>
      </c>
      <c r="E158" s="28"/>
      <c r="F158" s="25">
        <v>63.14</v>
      </c>
      <c r="G158" s="25">
        <f t="shared" si="5"/>
        <v>0</v>
      </c>
    </row>
    <row r="159" spans="1:7" ht="15.75" x14ac:dyDescent="0.25">
      <c r="A159" s="78">
        <v>110</v>
      </c>
      <c r="B159" s="79" t="s">
        <v>79</v>
      </c>
      <c r="C159" s="78" t="s">
        <v>78</v>
      </c>
      <c r="D159" s="78" t="s">
        <v>23</v>
      </c>
      <c r="E159" s="28">
        <v>1</v>
      </c>
      <c r="F159" s="25">
        <v>10.14</v>
      </c>
      <c r="G159" s="25">
        <f t="shared" si="5"/>
        <v>10.14</v>
      </c>
    </row>
    <row r="160" spans="1:7" ht="31.5" x14ac:dyDescent="0.25">
      <c r="A160" s="78">
        <v>111</v>
      </c>
      <c r="B160" s="79" t="s">
        <v>81</v>
      </c>
      <c r="C160" s="78" t="s">
        <v>80</v>
      </c>
      <c r="D160" s="78" t="s">
        <v>23</v>
      </c>
      <c r="E160" s="25"/>
      <c r="F160" s="25">
        <v>72.41</v>
      </c>
      <c r="G160" s="25">
        <f t="shared" si="5"/>
        <v>0</v>
      </c>
    </row>
    <row r="161" spans="1:9" ht="31.5" x14ac:dyDescent="0.25">
      <c r="A161" s="78">
        <v>112</v>
      </c>
      <c r="B161" s="79" t="s">
        <v>85</v>
      </c>
      <c r="C161" s="78">
        <v>36</v>
      </c>
      <c r="D161" s="78" t="s">
        <v>47</v>
      </c>
      <c r="E161" s="25"/>
      <c r="F161" s="25">
        <v>72.41</v>
      </c>
      <c r="G161" s="25">
        <f t="shared" si="5"/>
        <v>0</v>
      </c>
    </row>
    <row r="162" spans="1:9" ht="15.75" x14ac:dyDescent="0.25">
      <c r="A162" s="78">
        <v>113</v>
      </c>
      <c r="B162" s="81" t="s">
        <v>87</v>
      </c>
      <c r="C162" s="78">
        <v>37</v>
      </c>
      <c r="D162" s="78" t="s">
        <v>23</v>
      </c>
      <c r="E162" s="48">
        <v>10</v>
      </c>
      <c r="F162" s="25">
        <v>10.14</v>
      </c>
      <c r="G162" s="25">
        <f t="shared" si="5"/>
        <v>101.4</v>
      </c>
    </row>
    <row r="163" spans="1:9" ht="31.5" x14ac:dyDescent="0.25">
      <c r="A163" s="78">
        <v>114</v>
      </c>
      <c r="B163" s="79" t="s">
        <v>89</v>
      </c>
      <c r="C163" s="78">
        <v>38</v>
      </c>
      <c r="D163" s="78" t="s">
        <v>23</v>
      </c>
      <c r="E163" s="25"/>
      <c r="F163" s="25">
        <v>11.58</v>
      </c>
      <c r="G163" s="25">
        <f t="shared" si="5"/>
        <v>0</v>
      </c>
    </row>
    <row r="164" spans="1:9" ht="15.75" x14ac:dyDescent="0.25">
      <c r="A164" s="3"/>
      <c r="B164" s="10" t="s">
        <v>97</v>
      </c>
      <c r="C164" s="10"/>
      <c r="D164" s="32"/>
      <c r="E164" s="32"/>
      <c r="F164" s="32"/>
      <c r="G164" s="35">
        <f>SUM(G123:G163)</f>
        <v>8060.6471579999998</v>
      </c>
      <c r="I164" s="47"/>
    </row>
    <row r="165" spans="1:9" ht="15.75" x14ac:dyDescent="0.25">
      <c r="A165" s="3"/>
      <c r="B165" s="11" t="s">
        <v>98</v>
      </c>
      <c r="C165" s="11"/>
      <c r="D165" s="32"/>
      <c r="E165" s="32"/>
      <c r="F165" s="32"/>
      <c r="G165" s="32"/>
    </row>
    <row r="166" spans="1:9" ht="15.75" x14ac:dyDescent="0.25">
      <c r="A166" s="3"/>
      <c r="B166" s="11" t="s">
        <v>149</v>
      </c>
      <c r="C166" s="11"/>
      <c r="D166" s="32" t="s">
        <v>121</v>
      </c>
      <c r="E166" s="32">
        <v>1</v>
      </c>
      <c r="F166" s="32">
        <v>21.05</v>
      </c>
      <c r="G166" s="33">
        <f>ROUND(E166*F166,2)</f>
        <v>21.05</v>
      </c>
    </row>
    <row r="167" spans="1:9" ht="15.75" x14ac:dyDescent="0.25">
      <c r="A167" s="3"/>
      <c r="B167" s="11" t="s">
        <v>120</v>
      </c>
      <c r="C167" s="11"/>
      <c r="D167" s="32" t="s">
        <v>121</v>
      </c>
      <c r="E167" s="32">
        <v>3</v>
      </c>
      <c r="F167" s="33">
        <v>17.329999999999998</v>
      </c>
      <c r="G167" s="33">
        <f t="shared" ref="G167:G171" si="6">ROUND(E167*F167,2)</f>
        <v>51.99</v>
      </c>
    </row>
    <row r="168" spans="1:9" ht="15.75" x14ac:dyDescent="0.25">
      <c r="A168" s="3"/>
      <c r="B168" s="51" t="s">
        <v>124</v>
      </c>
      <c r="C168" s="34"/>
      <c r="D168" s="32" t="s">
        <v>121</v>
      </c>
      <c r="E168" s="33">
        <v>13.66</v>
      </c>
      <c r="F168" s="33">
        <v>14.86</v>
      </c>
      <c r="G168" s="33">
        <f t="shared" si="6"/>
        <v>202.99</v>
      </c>
    </row>
    <row r="169" spans="1:9" ht="15.75" x14ac:dyDescent="0.25">
      <c r="A169" s="3"/>
      <c r="B169" s="51" t="s">
        <v>122</v>
      </c>
      <c r="C169" s="34"/>
      <c r="D169" s="32" t="s">
        <v>121</v>
      </c>
      <c r="E169" s="33"/>
      <c r="F169" s="33">
        <v>19.809999999999999</v>
      </c>
      <c r="G169" s="33">
        <f t="shared" si="6"/>
        <v>0</v>
      </c>
    </row>
    <row r="170" spans="1:9" ht="15.75" x14ac:dyDescent="0.25">
      <c r="A170" s="3"/>
      <c r="B170" s="51" t="s">
        <v>123</v>
      </c>
      <c r="C170" s="34"/>
      <c r="D170" s="32" t="s">
        <v>121</v>
      </c>
      <c r="E170" s="33"/>
      <c r="F170" s="33"/>
      <c r="G170" s="33">
        <f t="shared" si="6"/>
        <v>0</v>
      </c>
    </row>
    <row r="171" spans="1:9" ht="15.75" x14ac:dyDescent="0.25">
      <c r="A171" s="3"/>
      <c r="B171" s="51" t="s">
        <v>150</v>
      </c>
      <c r="C171" s="34"/>
      <c r="D171" s="32" t="s">
        <v>121</v>
      </c>
      <c r="E171" s="33"/>
      <c r="F171" s="33"/>
      <c r="G171" s="33">
        <f t="shared" si="6"/>
        <v>0</v>
      </c>
    </row>
    <row r="172" spans="1:9" x14ac:dyDescent="0.25">
      <c r="A172" s="3"/>
      <c r="B172" s="36" t="s">
        <v>99</v>
      </c>
      <c r="C172" s="36"/>
      <c r="D172" s="32"/>
      <c r="E172" s="32"/>
      <c r="F172" s="32"/>
      <c r="G172" s="35">
        <f>ROUND(SUM(G166:G171),2)</f>
        <v>276.02999999999997</v>
      </c>
      <c r="H172" s="39"/>
    </row>
    <row r="173" spans="1:9" ht="15.75" x14ac:dyDescent="0.25">
      <c r="A173" s="80"/>
      <c r="B173" s="130" t="s">
        <v>166</v>
      </c>
      <c r="C173" s="130"/>
      <c r="D173" s="130"/>
      <c r="E173" s="130"/>
      <c r="F173" s="130"/>
      <c r="G173" s="130"/>
    </row>
    <row r="174" spans="1:9" ht="18.75" x14ac:dyDescent="0.25">
      <c r="A174" s="78">
        <v>115</v>
      </c>
      <c r="B174" s="79" t="s">
        <v>5</v>
      </c>
      <c r="C174" s="78" t="s">
        <v>4</v>
      </c>
      <c r="D174" s="78" t="s">
        <v>6</v>
      </c>
      <c r="E174" s="25"/>
      <c r="F174" s="25">
        <v>22.59</v>
      </c>
      <c r="G174" s="25">
        <f>E174*F174</f>
        <v>0</v>
      </c>
    </row>
    <row r="175" spans="1:9" ht="18.75" x14ac:dyDescent="0.25">
      <c r="A175" s="78">
        <v>116</v>
      </c>
      <c r="B175" s="79" t="s">
        <v>8</v>
      </c>
      <c r="C175" s="78" t="s">
        <v>7</v>
      </c>
      <c r="D175" s="78" t="s">
        <v>6</v>
      </c>
      <c r="E175" s="25"/>
      <c r="F175" s="25">
        <v>27.22</v>
      </c>
      <c r="G175" s="25">
        <f t="shared" ref="G175:G176" si="7">E175*F175</f>
        <v>0</v>
      </c>
    </row>
    <row r="176" spans="1:9" ht="15" customHeight="1" x14ac:dyDescent="0.25">
      <c r="A176" s="131">
        <v>117</v>
      </c>
      <c r="B176" s="132" t="s">
        <v>270</v>
      </c>
      <c r="C176" s="131" t="s">
        <v>9</v>
      </c>
      <c r="D176" s="131" t="s">
        <v>6</v>
      </c>
      <c r="E176" s="135">
        <v>96.45</v>
      </c>
      <c r="F176" s="135">
        <v>17.38</v>
      </c>
      <c r="G176" s="135">
        <f t="shared" si="7"/>
        <v>1676.3009999999999</v>
      </c>
    </row>
    <row r="177" spans="1:11" ht="29.25" customHeight="1" x14ac:dyDescent="0.25">
      <c r="A177" s="131"/>
      <c r="B177" s="132"/>
      <c r="C177" s="131"/>
      <c r="D177" s="131"/>
      <c r="E177" s="136"/>
      <c r="F177" s="136"/>
      <c r="G177" s="136"/>
    </row>
    <row r="178" spans="1:11" ht="36" customHeight="1" x14ac:dyDescent="0.25">
      <c r="A178" s="78">
        <v>118</v>
      </c>
      <c r="B178" s="79" t="s">
        <v>12</v>
      </c>
      <c r="C178" s="78" t="s">
        <v>11</v>
      </c>
      <c r="D178" s="78" t="s">
        <v>6</v>
      </c>
      <c r="E178" s="25"/>
      <c r="F178" s="25">
        <v>20.85</v>
      </c>
      <c r="G178" s="25">
        <f t="shared" ref="G178:G213" si="8">E178*F178</f>
        <v>0</v>
      </c>
    </row>
    <row r="179" spans="1:11" ht="31.5" x14ac:dyDescent="0.25">
      <c r="A179" s="78">
        <v>119</v>
      </c>
      <c r="B179" s="79" t="s">
        <v>271</v>
      </c>
      <c r="C179" s="78" t="s">
        <v>13</v>
      </c>
      <c r="D179" s="78" t="s">
        <v>6</v>
      </c>
      <c r="E179" s="25">
        <v>2</v>
      </c>
      <c r="F179" s="25">
        <v>18.829999999999998</v>
      </c>
      <c r="G179" s="25">
        <f t="shared" si="8"/>
        <v>37.659999999999997</v>
      </c>
    </row>
    <row r="180" spans="1:11" ht="18.75" x14ac:dyDescent="0.25">
      <c r="A180" s="78">
        <v>120</v>
      </c>
      <c r="B180" s="79" t="s">
        <v>16</v>
      </c>
      <c r="C180" s="78" t="s">
        <v>15</v>
      </c>
      <c r="D180" s="78" t="s">
        <v>6</v>
      </c>
      <c r="E180" s="25"/>
      <c r="F180" s="25">
        <v>22.59</v>
      </c>
      <c r="G180" s="25">
        <f t="shared" si="8"/>
        <v>0</v>
      </c>
    </row>
    <row r="181" spans="1:11" ht="63" x14ac:dyDescent="0.25">
      <c r="A181" s="78">
        <v>121</v>
      </c>
      <c r="B181" s="79" t="s">
        <v>276</v>
      </c>
      <c r="C181" s="78" t="s">
        <v>17</v>
      </c>
      <c r="D181" s="78" t="s">
        <v>6</v>
      </c>
      <c r="E181" s="25">
        <v>23</v>
      </c>
      <c r="F181" s="25">
        <v>15.93</v>
      </c>
      <c r="G181" s="25">
        <f t="shared" si="8"/>
        <v>366.39</v>
      </c>
      <c r="I181" s="52"/>
      <c r="K181" s="47"/>
    </row>
    <row r="182" spans="1:11" ht="47.25" x14ac:dyDescent="0.25">
      <c r="A182" s="78">
        <v>122</v>
      </c>
      <c r="B182" s="79" t="s">
        <v>277</v>
      </c>
      <c r="C182" s="78" t="s">
        <v>19</v>
      </c>
      <c r="D182" s="78" t="s">
        <v>6</v>
      </c>
      <c r="E182" s="25">
        <v>25</v>
      </c>
      <c r="F182" s="25">
        <v>17.670000000000002</v>
      </c>
      <c r="G182" s="25">
        <f t="shared" si="8"/>
        <v>441.75000000000006</v>
      </c>
      <c r="I182" s="47"/>
    </row>
    <row r="183" spans="1:11" ht="15.75" x14ac:dyDescent="0.25">
      <c r="A183" s="78">
        <v>123</v>
      </c>
      <c r="B183" s="79" t="s">
        <v>153</v>
      </c>
      <c r="C183" s="78" t="s">
        <v>21</v>
      </c>
      <c r="D183" s="78" t="s">
        <v>23</v>
      </c>
      <c r="E183" s="25">
        <v>9</v>
      </c>
      <c r="F183" s="25">
        <v>69.5</v>
      </c>
      <c r="G183" s="25">
        <f t="shared" si="8"/>
        <v>625.5</v>
      </c>
    </row>
    <row r="184" spans="1:11" ht="25.5" x14ac:dyDescent="0.25">
      <c r="A184" s="42" t="s">
        <v>186</v>
      </c>
      <c r="B184" s="41" t="s">
        <v>272</v>
      </c>
      <c r="C184" s="78"/>
      <c r="D184" s="78" t="s">
        <v>121</v>
      </c>
      <c r="E184" s="28">
        <v>2</v>
      </c>
      <c r="F184" s="25">
        <v>0</v>
      </c>
      <c r="G184" s="25">
        <f t="shared" si="8"/>
        <v>0</v>
      </c>
    </row>
    <row r="185" spans="1:11" ht="15.75" x14ac:dyDescent="0.25">
      <c r="A185" s="78">
        <v>124</v>
      </c>
      <c r="B185" s="79" t="s">
        <v>25</v>
      </c>
      <c r="C185" s="78" t="s">
        <v>24</v>
      </c>
      <c r="D185" s="78" t="s">
        <v>23</v>
      </c>
      <c r="E185" s="28">
        <v>19</v>
      </c>
      <c r="F185" s="25">
        <v>46.3</v>
      </c>
      <c r="G185" s="25">
        <f t="shared" si="8"/>
        <v>879.69999999999993</v>
      </c>
      <c r="J185" s="47"/>
    </row>
    <row r="186" spans="1:11" ht="15.75" x14ac:dyDescent="0.25">
      <c r="A186" s="78">
        <v>125</v>
      </c>
      <c r="B186" s="79" t="s">
        <v>27</v>
      </c>
      <c r="C186" s="78" t="s">
        <v>26</v>
      </c>
      <c r="D186" s="78" t="s">
        <v>23</v>
      </c>
      <c r="E186" s="25"/>
      <c r="F186" s="25">
        <v>23</v>
      </c>
      <c r="G186" s="25">
        <f t="shared" si="8"/>
        <v>0</v>
      </c>
    </row>
    <row r="187" spans="1:11" ht="15.75" x14ac:dyDescent="0.25">
      <c r="A187" s="78">
        <v>126</v>
      </c>
      <c r="B187" s="79" t="s">
        <v>29</v>
      </c>
      <c r="C187" s="78" t="s">
        <v>28</v>
      </c>
      <c r="D187" s="78" t="s">
        <v>23</v>
      </c>
      <c r="E187" s="25">
        <v>15</v>
      </c>
      <c r="F187" s="25">
        <v>14.48</v>
      </c>
      <c r="G187" s="25">
        <f t="shared" si="8"/>
        <v>217.20000000000002</v>
      </c>
    </row>
    <row r="188" spans="1:11" ht="63" x14ac:dyDescent="0.25">
      <c r="A188" s="78">
        <v>127</v>
      </c>
      <c r="B188" s="79" t="s">
        <v>273</v>
      </c>
      <c r="C188" s="78" t="s">
        <v>30</v>
      </c>
      <c r="D188" s="78" t="s">
        <v>32</v>
      </c>
      <c r="E188" s="25">
        <v>40</v>
      </c>
      <c r="F188" s="25">
        <v>20.25</v>
      </c>
      <c r="G188" s="25">
        <f t="shared" si="8"/>
        <v>810</v>
      </c>
      <c r="K188" s="47"/>
    </row>
    <row r="189" spans="1:11" ht="31.5" x14ac:dyDescent="0.25">
      <c r="A189" s="78">
        <v>128</v>
      </c>
      <c r="B189" s="79" t="s">
        <v>34</v>
      </c>
      <c r="C189" s="78" t="s">
        <v>33</v>
      </c>
      <c r="D189" s="78" t="s">
        <v>35</v>
      </c>
      <c r="E189" s="25"/>
      <c r="F189" s="25">
        <v>1320.66</v>
      </c>
      <c r="G189" s="25">
        <f t="shared" si="8"/>
        <v>0</v>
      </c>
    </row>
    <row r="190" spans="1:11" ht="15.75" x14ac:dyDescent="0.25">
      <c r="A190" s="78">
        <v>129</v>
      </c>
      <c r="B190" s="79" t="s">
        <v>37</v>
      </c>
      <c r="C190" s="78" t="s">
        <v>36</v>
      </c>
      <c r="D190" s="78" t="s">
        <v>38</v>
      </c>
      <c r="E190" s="25"/>
      <c r="F190" s="25">
        <v>724</v>
      </c>
      <c r="G190" s="25">
        <f t="shared" si="8"/>
        <v>0</v>
      </c>
    </row>
    <row r="191" spans="1:11" ht="31.5" x14ac:dyDescent="0.25">
      <c r="A191" s="78">
        <v>130</v>
      </c>
      <c r="B191" s="79" t="s">
        <v>40</v>
      </c>
      <c r="C191" s="78" t="s">
        <v>39</v>
      </c>
      <c r="D191" s="78" t="s">
        <v>38</v>
      </c>
      <c r="E191" s="25"/>
      <c r="F191" s="25">
        <v>724</v>
      </c>
      <c r="G191" s="25">
        <f t="shared" si="8"/>
        <v>0</v>
      </c>
    </row>
    <row r="192" spans="1:11" ht="31.5" x14ac:dyDescent="0.25">
      <c r="A192" s="78">
        <v>131</v>
      </c>
      <c r="B192" s="79" t="s">
        <v>42</v>
      </c>
      <c r="C192" s="78" t="s">
        <v>41</v>
      </c>
      <c r="D192" s="78" t="s">
        <v>38</v>
      </c>
      <c r="E192" s="25"/>
      <c r="F192" s="25">
        <v>2.9</v>
      </c>
      <c r="G192" s="25">
        <f t="shared" si="8"/>
        <v>0</v>
      </c>
    </row>
    <row r="193" spans="1:7" ht="47.25" x14ac:dyDescent="0.25">
      <c r="A193" s="78">
        <v>132</v>
      </c>
      <c r="B193" s="79" t="s">
        <v>159</v>
      </c>
      <c r="C193" s="78" t="s">
        <v>43</v>
      </c>
      <c r="D193" s="78" t="s">
        <v>38</v>
      </c>
      <c r="E193" s="25">
        <v>1324</v>
      </c>
      <c r="F193" s="25">
        <v>0.38</v>
      </c>
      <c r="G193" s="25">
        <f t="shared" si="8"/>
        <v>503.12</v>
      </c>
    </row>
    <row r="194" spans="1:7" ht="47.25" x14ac:dyDescent="0.25">
      <c r="A194" s="78">
        <v>133</v>
      </c>
      <c r="B194" s="79" t="s">
        <v>46</v>
      </c>
      <c r="C194" s="78" t="s">
        <v>45</v>
      </c>
      <c r="D194" s="78" t="s">
        <v>47</v>
      </c>
      <c r="E194" s="25">
        <v>70</v>
      </c>
      <c r="F194" s="25">
        <v>30.7</v>
      </c>
      <c r="G194" s="25">
        <f t="shared" si="8"/>
        <v>2149</v>
      </c>
    </row>
    <row r="195" spans="1:7" ht="47.25" x14ac:dyDescent="0.25">
      <c r="A195" s="78">
        <v>134</v>
      </c>
      <c r="B195" s="79" t="s">
        <v>49</v>
      </c>
      <c r="C195" s="78" t="s">
        <v>48</v>
      </c>
      <c r="D195" s="78" t="s">
        <v>47</v>
      </c>
      <c r="E195" s="25"/>
      <c r="F195" s="25">
        <v>27.8</v>
      </c>
      <c r="G195" s="25">
        <f t="shared" si="8"/>
        <v>0</v>
      </c>
    </row>
    <row r="196" spans="1:7" ht="15.75" x14ac:dyDescent="0.25">
      <c r="A196" s="78">
        <v>135</v>
      </c>
      <c r="B196" s="79" t="s">
        <v>51</v>
      </c>
      <c r="C196" s="78" t="s">
        <v>50</v>
      </c>
      <c r="D196" s="78" t="s">
        <v>23</v>
      </c>
      <c r="E196" s="25">
        <v>65</v>
      </c>
      <c r="F196" s="25">
        <v>0.26</v>
      </c>
      <c r="G196" s="25">
        <f t="shared" si="8"/>
        <v>16.900000000000002</v>
      </c>
    </row>
    <row r="197" spans="1:7" ht="15.75" x14ac:dyDescent="0.25">
      <c r="A197" s="78">
        <v>136</v>
      </c>
      <c r="B197" s="79" t="s">
        <v>53</v>
      </c>
      <c r="C197" s="78" t="s">
        <v>52</v>
      </c>
      <c r="D197" s="78" t="s">
        <v>23</v>
      </c>
      <c r="E197" s="25"/>
      <c r="F197" s="25">
        <v>4.34</v>
      </c>
      <c r="G197" s="25">
        <f t="shared" si="8"/>
        <v>0</v>
      </c>
    </row>
    <row r="198" spans="1:7" ht="15.75" x14ac:dyDescent="0.25">
      <c r="A198" s="78">
        <v>137</v>
      </c>
      <c r="B198" s="79" t="s">
        <v>55</v>
      </c>
      <c r="C198" s="78" t="s">
        <v>54</v>
      </c>
      <c r="D198" s="78" t="s">
        <v>23</v>
      </c>
      <c r="E198" s="25">
        <v>96</v>
      </c>
      <c r="F198" s="25">
        <v>0.06</v>
      </c>
      <c r="G198" s="25">
        <f t="shared" si="8"/>
        <v>5.76</v>
      </c>
    </row>
    <row r="199" spans="1:7" ht="15.75" x14ac:dyDescent="0.25">
      <c r="A199" s="78">
        <v>138</v>
      </c>
      <c r="B199" s="79" t="s">
        <v>57</v>
      </c>
      <c r="C199" s="78" t="s">
        <v>56</v>
      </c>
      <c r="D199" s="78" t="s">
        <v>23</v>
      </c>
      <c r="E199" s="25"/>
      <c r="F199" s="25">
        <v>27.51</v>
      </c>
      <c r="G199" s="25">
        <f t="shared" si="8"/>
        <v>0</v>
      </c>
    </row>
    <row r="200" spans="1:7" ht="31.5" x14ac:dyDescent="0.25">
      <c r="A200" s="78">
        <v>139</v>
      </c>
      <c r="B200" s="79" t="s">
        <v>59</v>
      </c>
      <c r="C200" s="78" t="s">
        <v>58</v>
      </c>
      <c r="D200" s="78" t="s">
        <v>38</v>
      </c>
      <c r="E200" s="25"/>
      <c r="F200" s="25">
        <v>218.95</v>
      </c>
      <c r="G200" s="25">
        <f t="shared" si="8"/>
        <v>0</v>
      </c>
    </row>
    <row r="201" spans="1:7" ht="31.5" x14ac:dyDescent="0.25">
      <c r="A201" s="78">
        <v>140</v>
      </c>
      <c r="B201" s="79" t="s">
        <v>61</v>
      </c>
      <c r="C201" s="78" t="s">
        <v>60</v>
      </c>
      <c r="D201" s="78" t="s">
        <v>38</v>
      </c>
      <c r="E201" s="25">
        <v>4</v>
      </c>
      <c r="F201" s="25">
        <v>218.95</v>
      </c>
      <c r="G201" s="25">
        <f t="shared" si="8"/>
        <v>875.8</v>
      </c>
    </row>
    <row r="202" spans="1:7" ht="31.5" x14ac:dyDescent="0.25">
      <c r="A202" s="78">
        <v>141</v>
      </c>
      <c r="B202" s="79" t="s">
        <v>63</v>
      </c>
      <c r="C202" s="78" t="s">
        <v>62</v>
      </c>
      <c r="D202" s="78" t="s">
        <v>38</v>
      </c>
      <c r="E202" s="28">
        <v>2</v>
      </c>
      <c r="F202" s="25">
        <v>9</v>
      </c>
      <c r="G202" s="25">
        <f t="shared" si="8"/>
        <v>18</v>
      </c>
    </row>
    <row r="203" spans="1:7" ht="15.75" x14ac:dyDescent="0.25">
      <c r="A203" s="78">
        <v>142</v>
      </c>
      <c r="B203" s="79" t="s">
        <v>65</v>
      </c>
      <c r="C203" s="78" t="s">
        <v>64</v>
      </c>
      <c r="D203" s="78" t="s">
        <v>38</v>
      </c>
      <c r="E203" s="28">
        <v>0.11</v>
      </c>
      <c r="F203" s="25">
        <v>10.43</v>
      </c>
      <c r="G203" s="25">
        <f t="shared" si="8"/>
        <v>1.1473</v>
      </c>
    </row>
    <row r="204" spans="1:7" ht="15.75" x14ac:dyDescent="0.25">
      <c r="A204" s="78">
        <v>143</v>
      </c>
      <c r="B204" s="79" t="s">
        <v>68</v>
      </c>
      <c r="C204" s="78" t="s">
        <v>67</v>
      </c>
      <c r="D204" s="78" t="s">
        <v>38</v>
      </c>
      <c r="E204" s="28"/>
      <c r="F204" s="25">
        <v>19.670000000000002</v>
      </c>
      <c r="G204" s="25">
        <f t="shared" si="8"/>
        <v>0</v>
      </c>
    </row>
    <row r="205" spans="1:7" ht="16.5" customHeight="1" x14ac:dyDescent="0.25">
      <c r="A205" s="78">
        <v>144</v>
      </c>
      <c r="B205" s="79" t="s">
        <v>70</v>
      </c>
      <c r="C205" s="78" t="s">
        <v>69</v>
      </c>
      <c r="D205" s="78" t="s">
        <v>38</v>
      </c>
      <c r="E205" s="50">
        <v>0.25</v>
      </c>
      <c r="F205" s="25">
        <v>3.27</v>
      </c>
      <c r="G205" s="25">
        <f t="shared" si="8"/>
        <v>0.8175</v>
      </c>
    </row>
    <row r="206" spans="1:7" ht="17.25" customHeight="1" x14ac:dyDescent="0.25">
      <c r="A206" s="78">
        <v>145</v>
      </c>
      <c r="B206" s="79" t="s">
        <v>72</v>
      </c>
      <c r="C206" s="78" t="s">
        <v>71</v>
      </c>
      <c r="D206" s="78" t="s">
        <v>38</v>
      </c>
      <c r="E206" s="28"/>
      <c r="F206" s="25">
        <v>6.81</v>
      </c>
      <c r="G206" s="25">
        <f t="shared" si="8"/>
        <v>0</v>
      </c>
    </row>
    <row r="207" spans="1:7" ht="15.75" x14ac:dyDescent="0.25">
      <c r="A207" s="78">
        <v>146</v>
      </c>
      <c r="B207" s="79" t="s">
        <v>74</v>
      </c>
      <c r="C207" s="78" t="s">
        <v>73</v>
      </c>
      <c r="D207" s="78" t="s">
        <v>75</v>
      </c>
      <c r="E207" s="25"/>
      <c r="F207" s="25">
        <v>33.31</v>
      </c>
      <c r="G207" s="25">
        <f t="shared" si="8"/>
        <v>0</v>
      </c>
    </row>
    <row r="208" spans="1:7" ht="15.75" x14ac:dyDescent="0.25">
      <c r="A208" s="78">
        <v>147</v>
      </c>
      <c r="B208" s="79" t="s">
        <v>77</v>
      </c>
      <c r="C208" s="78" t="s">
        <v>76</v>
      </c>
      <c r="D208" s="78" t="s">
        <v>75</v>
      </c>
      <c r="E208" s="25"/>
      <c r="F208" s="25">
        <v>63.14</v>
      </c>
      <c r="G208" s="25">
        <f t="shared" si="8"/>
        <v>0</v>
      </c>
    </row>
    <row r="209" spans="1:12" ht="15.75" x14ac:dyDescent="0.25">
      <c r="A209" s="78">
        <v>148</v>
      </c>
      <c r="B209" s="79" t="s">
        <v>79</v>
      </c>
      <c r="C209" s="78" t="s">
        <v>78</v>
      </c>
      <c r="D209" s="78" t="s">
        <v>23</v>
      </c>
      <c r="E209" s="28">
        <v>1</v>
      </c>
      <c r="F209" s="25">
        <v>10.14</v>
      </c>
      <c r="G209" s="25">
        <f t="shared" si="8"/>
        <v>10.14</v>
      </c>
    </row>
    <row r="210" spans="1:12" ht="31.5" x14ac:dyDescent="0.25">
      <c r="A210" s="78">
        <v>149</v>
      </c>
      <c r="B210" s="79" t="s">
        <v>81</v>
      </c>
      <c r="C210" s="78" t="s">
        <v>80</v>
      </c>
      <c r="D210" s="78" t="s">
        <v>23</v>
      </c>
      <c r="E210" s="25"/>
      <c r="F210" s="25">
        <v>72.41</v>
      </c>
      <c r="G210" s="25">
        <f t="shared" si="8"/>
        <v>0</v>
      </c>
    </row>
    <row r="211" spans="1:12" ht="31.5" x14ac:dyDescent="0.25">
      <c r="A211" s="78">
        <v>150</v>
      </c>
      <c r="B211" s="79" t="s">
        <v>85</v>
      </c>
      <c r="C211" s="78">
        <v>36</v>
      </c>
      <c r="D211" s="78" t="s">
        <v>47</v>
      </c>
      <c r="E211" s="25"/>
      <c r="F211" s="25">
        <v>72.41</v>
      </c>
      <c r="G211" s="25">
        <f t="shared" si="8"/>
        <v>0</v>
      </c>
    </row>
    <row r="212" spans="1:12" ht="15.75" x14ac:dyDescent="0.25">
      <c r="A212" s="78">
        <v>151</v>
      </c>
      <c r="B212" s="79" t="s">
        <v>87</v>
      </c>
      <c r="C212" s="78">
        <v>37</v>
      </c>
      <c r="D212" s="78" t="s">
        <v>23</v>
      </c>
      <c r="E212" s="48">
        <v>15</v>
      </c>
      <c r="F212" s="25">
        <v>10.14</v>
      </c>
      <c r="G212" s="25">
        <f t="shared" si="8"/>
        <v>152.10000000000002</v>
      </c>
    </row>
    <row r="213" spans="1:12" ht="31.5" x14ac:dyDescent="0.25">
      <c r="A213" s="78">
        <v>152</v>
      </c>
      <c r="B213" s="79" t="s">
        <v>89</v>
      </c>
      <c r="C213" s="78">
        <v>38</v>
      </c>
      <c r="D213" s="78" t="s">
        <v>23</v>
      </c>
      <c r="E213" s="78"/>
      <c r="F213" s="25">
        <v>11.58</v>
      </c>
      <c r="G213" s="25">
        <f t="shared" si="8"/>
        <v>0</v>
      </c>
    </row>
    <row r="214" spans="1:12" ht="15.75" x14ac:dyDescent="0.25">
      <c r="A214" s="32"/>
      <c r="B214" s="10" t="s">
        <v>97</v>
      </c>
      <c r="C214" s="10"/>
      <c r="D214" s="32"/>
      <c r="E214" s="32"/>
      <c r="F214" s="32"/>
      <c r="G214" s="35">
        <f>SUM(G174:G213)</f>
        <v>8787.2857999999997</v>
      </c>
    </row>
    <row r="215" spans="1:12" ht="15.75" x14ac:dyDescent="0.25">
      <c r="A215" s="32"/>
      <c r="B215" s="11" t="s">
        <v>98</v>
      </c>
      <c r="C215" s="11"/>
      <c r="D215" s="32"/>
      <c r="E215" s="32"/>
      <c r="F215" s="32"/>
      <c r="G215" s="32"/>
    </row>
    <row r="216" spans="1:12" x14ac:dyDescent="0.25">
      <c r="A216" s="32"/>
      <c r="B216" s="34" t="s">
        <v>149</v>
      </c>
      <c r="C216" s="34"/>
      <c r="D216" s="32" t="s">
        <v>121</v>
      </c>
      <c r="E216" s="26">
        <v>0.5</v>
      </c>
      <c r="F216" s="32">
        <v>21.05</v>
      </c>
      <c r="G216" s="33">
        <f>ROUND(E216*F216,2)</f>
        <v>10.53</v>
      </c>
    </row>
    <row r="217" spans="1:12" x14ac:dyDescent="0.25">
      <c r="A217" s="32"/>
      <c r="B217" s="34" t="s">
        <v>120</v>
      </c>
      <c r="C217" s="34"/>
      <c r="D217" s="32" t="s">
        <v>121</v>
      </c>
      <c r="E217" s="3">
        <v>13.5</v>
      </c>
      <c r="F217" s="33">
        <v>17.329999999999998</v>
      </c>
      <c r="G217" s="33">
        <f t="shared" ref="G217:G218" si="9">ROUND(E217*F217,2)</f>
        <v>233.96</v>
      </c>
    </row>
    <row r="218" spans="1:12" x14ac:dyDescent="0.25">
      <c r="A218" s="32"/>
      <c r="B218" s="34" t="s">
        <v>124</v>
      </c>
      <c r="C218" s="34"/>
      <c r="D218" s="32" t="s">
        <v>121</v>
      </c>
      <c r="E218" s="3">
        <v>84.15</v>
      </c>
      <c r="F218" s="33">
        <v>14.86</v>
      </c>
      <c r="G218" s="33">
        <f t="shared" si="9"/>
        <v>1250.47</v>
      </c>
    </row>
    <row r="219" spans="1:12" x14ac:dyDescent="0.25">
      <c r="A219" s="32"/>
      <c r="B219" s="34" t="s">
        <v>176</v>
      </c>
      <c r="C219" s="34"/>
      <c r="D219" s="32" t="s">
        <v>121</v>
      </c>
      <c r="E219" s="3"/>
      <c r="F219" s="33">
        <v>37.79</v>
      </c>
      <c r="G219" s="33">
        <f t="shared" ref="G219:G222" si="10">E219*F219</f>
        <v>0</v>
      </c>
    </row>
    <row r="220" spans="1:12" x14ac:dyDescent="0.25">
      <c r="A220" s="32"/>
      <c r="B220" s="34" t="s">
        <v>178</v>
      </c>
      <c r="C220" s="34"/>
      <c r="D220" s="32" t="s">
        <v>121</v>
      </c>
      <c r="E220" s="3"/>
      <c r="F220" s="33">
        <v>31.28</v>
      </c>
      <c r="G220" s="33">
        <f t="shared" si="10"/>
        <v>0</v>
      </c>
    </row>
    <row r="221" spans="1:12" x14ac:dyDescent="0.25">
      <c r="A221" s="32"/>
      <c r="B221" s="34" t="s">
        <v>122</v>
      </c>
      <c r="C221" s="34"/>
      <c r="D221" s="32" t="s">
        <v>121</v>
      </c>
      <c r="E221" s="3"/>
      <c r="F221" s="33">
        <v>19.809999999999999</v>
      </c>
      <c r="G221" s="33">
        <f t="shared" si="10"/>
        <v>0</v>
      </c>
      <c r="L221" s="47"/>
    </row>
    <row r="222" spans="1:12" x14ac:dyDescent="0.25">
      <c r="A222" s="32"/>
      <c r="B222" s="34" t="s">
        <v>242</v>
      </c>
      <c r="C222" s="34"/>
      <c r="D222" s="32" t="s">
        <v>121</v>
      </c>
      <c r="E222" s="33"/>
      <c r="F222" s="33">
        <v>24.76</v>
      </c>
      <c r="G222" s="33">
        <f t="shared" si="10"/>
        <v>0</v>
      </c>
    </row>
    <row r="223" spans="1:12" x14ac:dyDescent="0.25">
      <c r="A223" s="32"/>
      <c r="B223" s="36" t="s">
        <v>99</v>
      </c>
      <c r="C223" s="36"/>
      <c r="D223" s="32"/>
      <c r="E223" s="32"/>
      <c r="F223" s="32"/>
      <c r="G223" s="35">
        <f>ROUND(SUM(G216:G222),2)</f>
        <v>1494.96</v>
      </c>
      <c r="J223" s="47"/>
    </row>
    <row r="224" spans="1:12" x14ac:dyDescent="0.25">
      <c r="A224" s="24"/>
      <c r="B224" s="24"/>
      <c r="C224" s="24"/>
      <c r="D224" s="24"/>
      <c r="E224" s="24"/>
      <c r="F224" s="24"/>
      <c r="G224" s="24"/>
    </row>
    <row r="225" spans="1:7" x14ac:dyDescent="0.25">
      <c r="A225" s="24"/>
      <c r="B225" s="24" t="s">
        <v>116</v>
      </c>
      <c r="C225" s="24"/>
      <c r="D225" s="24"/>
      <c r="E225" s="24"/>
      <c r="F225" s="24"/>
      <c r="G225" s="27">
        <f>ROUND(G59+G111+G164+G214,2)</f>
        <v>47001.59</v>
      </c>
    </row>
    <row r="226" spans="1:7" x14ac:dyDescent="0.25">
      <c r="A226" s="24"/>
      <c r="B226" s="24" t="s">
        <v>117</v>
      </c>
      <c r="C226" s="24"/>
      <c r="D226" s="24"/>
      <c r="E226" s="24"/>
      <c r="F226" s="24"/>
      <c r="G226" s="27">
        <f>ROUND(G68+G121+G172+G223,2)</f>
        <v>24782.35</v>
      </c>
    </row>
    <row r="227" spans="1:7" x14ac:dyDescent="0.25">
      <c r="A227" s="24"/>
      <c r="B227" s="24"/>
      <c r="C227" s="24"/>
      <c r="D227" s="24"/>
      <c r="E227" s="24"/>
      <c r="F227" s="24"/>
      <c r="G227" s="24"/>
    </row>
    <row r="228" spans="1:7" x14ac:dyDescent="0.25">
      <c r="A228" s="24"/>
      <c r="B228" s="24" t="s">
        <v>170</v>
      </c>
      <c r="C228" s="24"/>
      <c r="D228" s="24"/>
      <c r="E228" s="24"/>
      <c r="F228" s="24"/>
      <c r="G228" s="27">
        <f>G225</f>
        <v>47001.59</v>
      </c>
    </row>
    <row r="229" spans="1:7" x14ac:dyDescent="0.25">
      <c r="A229" s="24"/>
      <c r="B229" s="24" t="s">
        <v>171</v>
      </c>
      <c r="C229" s="24"/>
      <c r="D229" s="24"/>
      <c r="E229" s="24"/>
      <c r="F229" s="24"/>
      <c r="G229" s="27">
        <f>G228*0.21</f>
        <v>9870.3338999999996</v>
      </c>
    </row>
    <row r="230" spans="1:7" x14ac:dyDescent="0.25">
      <c r="A230" s="24"/>
      <c r="B230" s="24" t="s">
        <v>172</v>
      </c>
      <c r="C230" s="24"/>
      <c r="D230" s="24"/>
      <c r="E230" s="24"/>
      <c r="F230" s="24"/>
      <c r="G230" s="27">
        <f>G228+G229</f>
        <v>56871.923899999994</v>
      </c>
    </row>
    <row r="233" spans="1:7" x14ac:dyDescent="0.25">
      <c r="A233" s="37" t="s">
        <v>138</v>
      </c>
    </row>
    <row r="234" spans="1:7" x14ac:dyDescent="0.25">
      <c r="A234" s="40" t="s">
        <v>147</v>
      </c>
    </row>
    <row r="235" spans="1:7" x14ac:dyDescent="0.25">
      <c r="A235" s="40" t="s">
        <v>148</v>
      </c>
    </row>
    <row r="236" spans="1:7" x14ac:dyDescent="0.25">
      <c r="A236" s="37"/>
    </row>
    <row r="237" spans="1:7" x14ac:dyDescent="0.25">
      <c r="A237" s="37"/>
    </row>
    <row r="238" spans="1:7" x14ac:dyDescent="0.25">
      <c r="A238" s="37"/>
    </row>
    <row r="239" spans="1:7" x14ac:dyDescent="0.25">
      <c r="A239" s="37" t="s">
        <v>139</v>
      </c>
    </row>
    <row r="240" spans="1:7" x14ac:dyDescent="0.25">
      <c r="A240"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69:G69"/>
    <mergeCell ref="A72:A73"/>
    <mergeCell ref="B72:B73"/>
    <mergeCell ref="C72:C73"/>
    <mergeCell ref="D72:D73"/>
    <mergeCell ref="E72:E73"/>
    <mergeCell ref="F72:F73"/>
    <mergeCell ref="G72:G73"/>
    <mergeCell ref="B122:G122"/>
    <mergeCell ref="A125:A126"/>
    <mergeCell ref="B125:B126"/>
    <mergeCell ref="C125:C126"/>
    <mergeCell ref="D125:D126"/>
    <mergeCell ref="E125:E126"/>
    <mergeCell ref="F125:F126"/>
    <mergeCell ref="G125:G126"/>
    <mergeCell ref="B173:G173"/>
    <mergeCell ref="A176:A177"/>
    <mergeCell ref="B176:B177"/>
    <mergeCell ref="C176:C177"/>
    <mergeCell ref="D176:D177"/>
    <mergeCell ref="E176:E177"/>
    <mergeCell ref="F176:F177"/>
    <mergeCell ref="G176:G177"/>
  </mergeCells>
  <pageMargins left="0.31496062992125984" right="0.11811023622047245" top="0.55118110236220474" bottom="0.55118110236220474"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2"/>
  <sheetViews>
    <sheetView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82"/>
      <c r="D8" s="82"/>
      <c r="E8" s="22"/>
      <c r="F8" s="82"/>
      <c r="G8" s="82"/>
    </row>
    <row r="9" spans="1:7" ht="18.75" x14ac:dyDescent="0.3">
      <c r="A9" s="129" t="s">
        <v>280</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279</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86">
        <v>1</v>
      </c>
      <c r="B16" s="86">
        <v>2</v>
      </c>
      <c r="C16" s="86"/>
      <c r="D16" s="86">
        <v>3</v>
      </c>
      <c r="E16" s="86"/>
      <c r="F16" s="86"/>
      <c r="G16" s="86"/>
    </row>
    <row r="17" spans="1:12" ht="15.75" x14ac:dyDescent="0.25">
      <c r="A17" s="83"/>
      <c r="B17" s="130" t="s">
        <v>163</v>
      </c>
      <c r="C17" s="130"/>
      <c r="D17" s="130"/>
      <c r="E17" s="130"/>
      <c r="F17" s="130"/>
      <c r="G17" s="130"/>
    </row>
    <row r="18" spans="1:12" ht="47.25" customHeight="1" x14ac:dyDescent="0.25">
      <c r="A18" s="84">
        <v>1</v>
      </c>
      <c r="B18" s="85" t="s">
        <v>283</v>
      </c>
      <c r="C18" s="84" t="s">
        <v>4</v>
      </c>
      <c r="D18" s="84" t="s">
        <v>6</v>
      </c>
      <c r="E18" s="25">
        <v>31.4</v>
      </c>
      <c r="F18" s="25">
        <v>22.59</v>
      </c>
      <c r="G18" s="25">
        <f>ROUND(E18*F18,2)</f>
        <v>709.33</v>
      </c>
    </row>
    <row r="19" spans="1:12" ht="18.75" x14ac:dyDescent="0.25">
      <c r="A19" s="84">
        <v>2</v>
      </c>
      <c r="B19" s="85" t="s">
        <v>161</v>
      </c>
      <c r="C19" s="84" t="s">
        <v>7</v>
      </c>
      <c r="D19" s="84" t="s">
        <v>6</v>
      </c>
      <c r="E19" s="84"/>
      <c r="F19" s="25">
        <v>27.22</v>
      </c>
      <c r="G19" s="25">
        <f>ROUND(E19*F19,2)</f>
        <v>0</v>
      </c>
    </row>
    <row r="20" spans="1:12" x14ac:dyDescent="0.25">
      <c r="A20" s="131">
        <v>3</v>
      </c>
      <c r="B20" s="132" t="s">
        <v>281</v>
      </c>
      <c r="C20" s="131" t="s">
        <v>9</v>
      </c>
      <c r="D20" s="131" t="s">
        <v>6</v>
      </c>
      <c r="E20" s="135">
        <v>373.2</v>
      </c>
      <c r="F20" s="135">
        <v>17.38</v>
      </c>
      <c r="G20" s="135">
        <f>ROUND(E20*F20,2)</f>
        <v>6486.22</v>
      </c>
    </row>
    <row r="21" spans="1:12" ht="31.5" customHeight="1" x14ac:dyDescent="0.25">
      <c r="A21" s="131"/>
      <c r="B21" s="132"/>
      <c r="C21" s="131"/>
      <c r="D21" s="131"/>
      <c r="E21" s="136"/>
      <c r="F21" s="136"/>
      <c r="G21" s="136"/>
    </row>
    <row r="22" spans="1:12" ht="31.5" x14ac:dyDescent="0.25">
      <c r="A22" s="84">
        <v>4</v>
      </c>
      <c r="B22" s="85" t="s">
        <v>162</v>
      </c>
      <c r="C22" s="84" t="s">
        <v>11</v>
      </c>
      <c r="D22" s="84" t="s">
        <v>6</v>
      </c>
      <c r="E22" s="84"/>
      <c r="F22" s="25">
        <v>20.85</v>
      </c>
      <c r="G22" s="25">
        <f t="shared" ref="G22:G58" si="0">E22*F22</f>
        <v>0</v>
      </c>
    </row>
    <row r="23" spans="1:12" ht="31.5" x14ac:dyDescent="0.25">
      <c r="A23" s="84">
        <v>5</v>
      </c>
      <c r="B23" s="85" t="s">
        <v>282</v>
      </c>
      <c r="C23" s="84" t="s">
        <v>13</v>
      </c>
      <c r="D23" s="84" t="s">
        <v>6</v>
      </c>
      <c r="E23" s="25">
        <v>21.4</v>
      </c>
      <c r="F23" s="25">
        <v>18.829999999999998</v>
      </c>
      <c r="G23" s="25">
        <f t="shared" si="0"/>
        <v>402.96199999999993</v>
      </c>
    </row>
    <row r="24" spans="1:12" ht="31.5" x14ac:dyDescent="0.25">
      <c r="A24" s="84">
        <v>6</v>
      </c>
      <c r="B24" s="85" t="s">
        <v>284</v>
      </c>
      <c r="C24" s="84" t="s">
        <v>15</v>
      </c>
      <c r="D24" s="84" t="s">
        <v>6</v>
      </c>
      <c r="E24" s="29">
        <v>5</v>
      </c>
      <c r="F24" s="25">
        <v>22.59</v>
      </c>
      <c r="G24" s="25">
        <f t="shared" si="0"/>
        <v>112.95</v>
      </c>
    </row>
    <row r="25" spans="1:12" ht="63" x14ac:dyDescent="0.25">
      <c r="A25" s="84">
        <v>7</v>
      </c>
      <c r="B25" s="85" t="s">
        <v>285</v>
      </c>
      <c r="C25" s="84" t="s">
        <v>17</v>
      </c>
      <c r="D25" s="84" t="s">
        <v>6</v>
      </c>
      <c r="E25" s="25">
        <v>78</v>
      </c>
      <c r="F25" s="25">
        <v>15.93</v>
      </c>
      <c r="G25" s="25">
        <f t="shared" si="0"/>
        <v>1242.54</v>
      </c>
      <c r="J25" s="47"/>
    </row>
    <row r="26" spans="1:12" ht="47.25" x14ac:dyDescent="0.25">
      <c r="A26" s="84">
        <v>8</v>
      </c>
      <c r="B26" s="85" t="s">
        <v>20</v>
      </c>
      <c r="C26" s="84" t="s">
        <v>19</v>
      </c>
      <c r="D26" s="84" t="s">
        <v>6</v>
      </c>
      <c r="E26" s="28"/>
      <c r="F26" s="25">
        <v>17.670000000000002</v>
      </c>
      <c r="G26" s="25">
        <f t="shared" si="0"/>
        <v>0</v>
      </c>
    </row>
    <row r="27" spans="1:12" ht="15.75" x14ac:dyDescent="0.25">
      <c r="A27" s="84">
        <v>9</v>
      </c>
      <c r="B27" s="85" t="s">
        <v>151</v>
      </c>
      <c r="C27" s="84" t="s">
        <v>21</v>
      </c>
      <c r="D27" s="84" t="s">
        <v>23</v>
      </c>
      <c r="E27" s="28"/>
      <c r="F27" s="25">
        <v>69.5</v>
      </c>
      <c r="G27" s="25">
        <f t="shared" si="0"/>
        <v>0</v>
      </c>
    </row>
    <row r="28" spans="1:12" ht="15.75" x14ac:dyDescent="0.25">
      <c r="A28" s="42" t="s">
        <v>152</v>
      </c>
      <c r="B28" s="41" t="s">
        <v>181</v>
      </c>
      <c r="C28" s="84"/>
      <c r="D28" s="84" t="s">
        <v>121</v>
      </c>
      <c r="E28" s="28"/>
      <c r="F28" s="25">
        <v>0</v>
      </c>
      <c r="G28" s="25">
        <f t="shared" si="0"/>
        <v>0</v>
      </c>
    </row>
    <row r="29" spans="1:12" ht="15.75" x14ac:dyDescent="0.25">
      <c r="A29" s="84">
        <v>10</v>
      </c>
      <c r="B29" s="85" t="s">
        <v>25</v>
      </c>
      <c r="C29" s="84" t="s">
        <v>24</v>
      </c>
      <c r="D29" s="84" t="s">
        <v>23</v>
      </c>
      <c r="E29" s="29"/>
      <c r="F29" s="25">
        <v>46.3</v>
      </c>
      <c r="G29" s="25">
        <f t="shared" si="0"/>
        <v>0</v>
      </c>
    </row>
    <row r="30" spans="1:12" ht="15.75" x14ac:dyDescent="0.25">
      <c r="A30" s="84">
        <v>11</v>
      </c>
      <c r="B30" s="87" t="s">
        <v>27</v>
      </c>
      <c r="C30" s="29" t="s">
        <v>26</v>
      </c>
      <c r="D30" s="29" t="s">
        <v>23</v>
      </c>
      <c r="E30" s="29"/>
      <c r="F30" s="28">
        <v>23</v>
      </c>
      <c r="G30" s="28">
        <f t="shared" si="0"/>
        <v>0</v>
      </c>
      <c r="H30" s="39"/>
      <c r="I30" s="39"/>
      <c r="J30" s="39"/>
      <c r="K30" s="39"/>
      <c r="L30" s="47"/>
    </row>
    <row r="31" spans="1:12" ht="15.75" x14ac:dyDescent="0.25">
      <c r="A31" s="42" t="s">
        <v>160</v>
      </c>
      <c r="B31" s="41" t="s">
        <v>181</v>
      </c>
      <c r="C31" s="84"/>
      <c r="D31" s="84" t="s">
        <v>121</v>
      </c>
      <c r="E31" s="28"/>
      <c r="F31" s="25">
        <v>0</v>
      </c>
      <c r="G31" s="25">
        <f t="shared" si="0"/>
        <v>0</v>
      </c>
    </row>
    <row r="32" spans="1:12" ht="15.75" x14ac:dyDescent="0.25">
      <c r="A32" s="84">
        <v>12</v>
      </c>
      <c r="B32" s="85" t="s">
        <v>29</v>
      </c>
      <c r="C32" s="84" t="s">
        <v>28</v>
      </c>
      <c r="D32" s="84" t="s">
        <v>23</v>
      </c>
      <c r="E32" s="84"/>
      <c r="F32" s="25">
        <v>14.48</v>
      </c>
      <c r="G32" s="25">
        <f t="shared" si="0"/>
        <v>0</v>
      </c>
    </row>
    <row r="33" spans="1:7" ht="47.25" x14ac:dyDescent="0.25">
      <c r="A33" s="84">
        <v>13</v>
      </c>
      <c r="B33" s="85" t="s">
        <v>31</v>
      </c>
      <c r="C33" s="84" t="s">
        <v>30</v>
      </c>
      <c r="D33" s="84" t="s">
        <v>32</v>
      </c>
      <c r="E33" s="25">
        <v>120</v>
      </c>
      <c r="F33" s="25">
        <v>20.25</v>
      </c>
      <c r="G33" s="25">
        <f t="shared" si="0"/>
        <v>2430</v>
      </c>
    </row>
    <row r="34" spans="1:7" ht="31.5" x14ac:dyDescent="0.25">
      <c r="A34" s="84">
        <v>14</v>
      </c>
      <c r="B34" s="85" t="s">
        <v>34</v>
      </c>
      <c r="C34" s="84" t="s">
        <v>33</v>
      </c>
      <c r="D34" s="84" t="s">
        <v>35</v>
      </c>
      <c r="E34" s="25"/>
      <c r="F34" s="25">
        <v>1320.66</v>
      </c>
      <c r="G34" s="25">
        <f t="shared" si="0"/>
        <v>0</v>
      </c>
    </row>
    <row r="35" spans="1:7" ht="15.75" x14ac:dyDescent="0.25">
      <c r="A35" s="84">
        <v>15</v>
      </c>
      <c r="B35" s="85" t="s">
        <v>37</v>
      </c>
      <c r="C35" s="84" t="s">
        <v>36</v>
      </c>
      <c r="D35" s="84" t="s">
        <v>38</v>
      </c>
      <c r="E35" s="25"/>
      <c r="F35" s="25">
        <v>724</v>
      </c>
      <c r="G35" s="25">
        <f t="shared" si="0"/>
        <v>0</v>
      </c>
    </row>
    <row r="36" spans="1:7" ht="31.5" x14ac:dyDescent="0.25">
      <c r="A36" s="84">
        <v>16</v>
      </c>
      <c r="B36" s="85" t="s">
        <v>40</v>
      </c>
      <c r="C36" s="84" t="s">
        <v>39</v>
      </c>
      <c r="D36" s="84" t="s">
        <v>38</v>
      </c>
      <c r="E36" s="25"/>
      <c r="F36" s="25">
        <v>724</v>
      </c>
      <c r="G36" s="25">
        <f t="shared" si="0"/>
        <v>0</v>
      </c>
    </row>
    <row r="37" spans="1:7" ht="47.25" x14ac:dyDescent="0.25">
      <c r="A37" s="84">
        <v>17</v>
      </c>
      <c r="B37" s="85" t="s">
        <v>156</v>
      </c>
      <c r="C37" s="84" t="s">
        <v>41</v>
      </c>
      <c r="D37" s="84" t="s">
        <v>38</v>
      </c>
      <c r="E37" s="25">
        <v>533.6</v>
      </c>
      <c r="F37" s="25">
        <v>2.9</v>
      </c>
      <c r="G37" s="25">
        <f t="shared" si="0"/>
        <v>1547.44</v>
      </c>
    </row>
    <row r="38" spans="1:7" ht="47.25" x14ac:dyDescent="0.25">
      <c r="A38" s="84">
        <v>18</v>
      </c>
      <c r="B38" s="85" t="s">
        <v>169</v>
      </c>
      <c r="C38" s="84" t="s">
        <v>43</v>
      </c>
      <c r="D38" s="84" t="s">
        <v>38</v>
      </c>
      <c r="E38" s="28">
        <v>1075</v>
      </c>
      <c r="F38" s="25">
        <v>0.38</v>
      </c>
      <c r="G38" s="25">
        <f t="shared" si="0"/>
        <v>408.5</v>
      </c>
    </row>
    <row r="39" spans="1:7" ht="47.25" x14ac:dyDescent="0.25">
      <c r="A39" s="84">
        <v>19</v>
      </c>
      <c r="B39" s="85" t="s">
        <v>46</v>
      </c>
      <c r="C39" s="84" t="s">
        <v>45</v>
      </c>
      <c r="D39" s="84" t="s">
        <v>47</v>
      </c>
      <c r="E39" s="28">
        <v>63</v>
      </c>
      <c r="F39" s="25">
        <v>30.7</v>
      </c>
      <c r="G39" s="25">
        <f t="shared" si="0"/>
        <v>1934.1</v>
      </c>
    </row>
    <row r="40" spans="1:7" ht="47.25" x14ac:dyDescent="0.25">
      <c r="A40" s="84">
        <v>20</v>
      </c>
      <c r="B40" s="85" t="s">
        <v>49</v>
      </c>
      <c r="C40" s="84" t="s">
        <v>48</v>
      </c>
      <c r="D40" s="84" t="s">
        <v>47</v>
      </c>
      <c r="E40" s="25"/>
      <c r="F40" s="25">
        <v>27.8</v>
      </c>
      <c r="G40" s="25">
        <f t="shared" si="0"/>
        <v>0</v>
      </c>
    </row>
    <row r="41" spans="1:7" ht="15.75" x14ac:dyDescent="0.25">
      <c r="A41" s="84">
        <v>21</v>
      </c>
      <c r="B41" s="85" t="s">
        <v>51</v>
      </c>
      <c r="C41" s="84" t="s">
        <v>50</v>
      </c>
      <c r="D41" s="84" t="s">
        <v>23</v>
      </c>
      <c r="E41" s="25">
        <v>296</v>
      </c>
      <c r="F41" s="25">
        <v>0.26</v>
      </c>
      <c r="G41" s="25">
        <f t="shared" si="0"/>
        <v>76.960000000000008</v>
      </c>
    </row>
    <row r="42" spans="1:7" ht="15.75" x14ac:dyDescent="0.25">
      <c r="A42" s="84">
        <v>22</v>
      </c>
      <c r="B42" s="85" t="s">
        <v>53</v>
      </c>
      <c r="C42" s="84" t="s">
        <v>52</v>
      </c>
      <c r="D42" s="84" t="s">
        <v>23</v>
      </c>
      <c r="E42" s="25"/>
      <c r="F42" s="25">
        <v>4.34</v>
      </c>
      <c r="G42" s="25">
        <f t="shared" si="0"/>
        <v>0</v>
      </c>
    </row>
    <row r="43" spans="1:7" ht="15.75" x14ac:dyDescent="0.25">
      <c r="A43" s="84">
        <v>23</v>
      </c>
      <c r="B43" s="85" t="s">
        <v>55</v>
      </c>
      <c r="C43" s="84" t="s">
        <v>54</v>
      </c>
      <c r="D43" s="84" t="s">
        <v>23</v>
      </c>
      <c r="E43" s="25">
        <v>552</v>
      </c>
      <c r="F43" s="25">
        <v>0.06</v>
      </c>
      <c r="G43" s="25">
        <f t="shared" si="0"/>
        <v>33.119999999999997</v>
      </c>
    </row>
    <row r="44" spans="1:7" ht="15.75" x14ac:dyDescent="0.25">
      <c r="A44" s="84">
        <v>24</v>
      </c>
      <c r="B44" s="85" t="s">
        <v>57</v>
      </c>
      <c r="C44" s="84" t="s">
        <v>56</v>
      </c>
      <c r="D44" s="84" t="s">
        <v>23</v>
      </c>
      <c r="E44" s="25"/>
      <c r="F44" s="25">
        <v>27.51</v>
      </c>
      <c r="G44" s="25">
        <f t="shared" si="0"/>
        <v>0</v>
      </c>
    </row>
    <row r="45" spans="1:7" ht="31.5" x14ac:dyDescent="0.25">
      <c r="A45" s="84">
        <v>25</v>
      </c>
      <c r="B45" s="85" t="s">
        <v>59</v>
      </c>
      <c r="C45" s="84" t="s">
        <v>58</v>
      </c>
      <c r="D45" s="84" t="s">
        <v>38</v>
      </c>
      <c r="E45" s="28"/>
      <c r="F45" s="25">
        <v>218.95</v>
      </c>
      <c r="G45" s="25">
        <f t="shared" si="0"/>
        <v>0</v>
      </c>
    </row>
    <row r="46" spans="1:7" ht="31.5" x14ac:dyDescent="0.25">
      <c r="A46" s="84">
        <v>26</v>
      </c>
      <c r="B46" s="85" t="s">
        <v>61</v>
      </c>
      <c r="C46" s="84" t="s">
        <v>60</v>
      </c>
      <c r="D46" s="84" t="s">
        <v>38</v>
      </c>
      <c r="E46" s="28"/>
      <c r="F46" s="25">
        <v>218.95</v>
      </c>
      <c r="G46" s="25">
        <f t="shared" si="0"/>
        <v>0</v>
      </c>
    </row>
    <row r="47" spans="1:7" ht="31.5" x14ac:dyDescent="0.25">
      <c r="A47" s="84">
        <v>27</v>
      </c>
      <c r="B47" s="85" t="s">
        <v>63</v>
      </c>
      <c r="C47" s="84" t="s">
        <v>62</v>
      </c>
      <c r="D47" s="84" t="s">
        <v>38</v>
      </c>
      <c r="E47" s="28"/>
      <c r="F47" s="25">
        <v>9</v>
      </c>
      <c r="G47" s="25">
        <f t="shared" si="0"/>
        <v>0</v>
      </c>
    </row>
    <row r="48" spans="1:7" ht="15.75" x14ac:dyDescent="0.25">
      <c r="A48" s="84">
        <v>28</v>
      </c>
      <c r="B48" s="85" t="s">
        <v>65</v>
      </c>
      <c r="C48" s="84" t="s">
        <v>64</v>
      </c>
      <c r="D48" s="84" t="s">
        <v>38</v>
      </c>
      <c r="E48" s="60"/>
      <c r="F48" s="25">
        <v>10.43</v>
      </c>
      <c r="G48" s="25">
        <f t="shared" si="0"/>
        <v>0</v>
      </c>
    </row>
    <row r="49" spans="1:7" ht="15.75" x14ac:dyDescent="0.25">
      <c r="A49" s="84">
        <v>29</v>
      </c>
      <c r="B49" s="85" t="s">
        <v>68</v>
      </c>
      <c r="C49" s="84" t="s">
        <v>67</v>
      </c>
      <c r="D49" s="84" t="s">
        <v>38</v>
      </c>
      <c r="E49" s="60">
        <v>6.4000000000000001E-2</v>
      </c>
      <c r="F49" s="25">
        <v>19.670000000000002</v>
      </c>
      <c r="G49" s="25">
        <f t="shared" si="0"/>
        <v>1.2588800000000002</v>
      </c>
    </row>
    <row r="50" spans="1:7" ht="17.25" customHeight="1" x14ac:dyDescent="0.25">
      <c r="A50" s="84">
        <v>30</v>
      </c>
      <c r="B50" s="85" t="s">
        <v>70</v>
      </c>
      <c r="C50" s="84" t="s">
        <v>69</v>
      </c>
      <c r="D50" s="84" t="s">
        <v>38</v>
      </c>
      <c r="E50" s="25"/>
      <c r="F50" s="25">
        <v>3.27</v>
      </c>
      <c r="G50" s="25">
        <f t="shared" si="0"/>
        <v>0</v>
      </c>
    </row>
    <row r="51" spans="1:7" ht="16.5" customHeight="1" x14ac:dyDescent="0.25">
      <c r="A51" s="84">
        <v>31</v>
      </c>
      <c r="B51" s="85" t="s">
        <v>72</v>
      </c>
      <c r="C51" s="84" t="s">
        <v>71</v>
      </c>
      <c r="D51" s="84" t="s">
        <v>38</v>
      </c>
      <c r="E51" s="25">
        <v>1.2</v>
      </c>
      <c r="F51" s="25">
        <v>6.81</v>
      </c>
      <c r="G51" s="25">
        <f t="shared" si="0"/>
        <v>8.1719999999999988</v>
      </c>
    </row>
    <row r="52" spans="1:7" ht="15.75" x14ac:dyDescent="0.25">
      <c r="A52" s="84">
        <v>32</v>
      </c>
      <c r="B52" s="85" t="s">
        <v>74</v>
      </c>
      <c r="C52" s="84" t="s">
        <v>73</v>
      </c>
      <c r="D52" s="84" t="s">
        <v>75</v>
      </c>
      <c r="E52" s="25"/>
      <c r="F52" s="25">
        <v>33.31</v>
      </c>
      <c r="G52" s="25">
        <f t="shared" si="0"/>
        <v>0</v>
      </c>
    </row>
    <row r="53" spans="1:7" ht="15.75" x14ac:dyDescent="0.25">
      <c r="A53" s="84">
        <v>33</v>
      </c>
      <c r="B53" s="85" t="s">
        <v>77</v>
      </c>
      <c r="C53" s="84" t="s">
        <v>76</v>
      </c>
      <c r="D53" s="84" t="s">
        <v>75</v>
      </c>
      <c r="E53" s="25"/>
      <c r="F53" s="25">
        <v>63.14</v>
      </c>
      <c r="G53" s="25">
        <f t="shared" si="0"/>
        <v>0</v>
      </c>
    </row>
    <row r="54" spans="1:7" ht="15.75" x14ac:dyDescent="0.25">
      <c r="A54" s="84">
        <v>34</v>
      </c>
      <c r="B54" s="85" t="s">
        <v>79</v>
      </c>
      <c r="C54" s="84" t="s">
        <v>78</v>
      </c>
      <c r="D54" s="84" t="s">
        <v>23</v>
      </c>
      <c r="E54" s="25">
        <v>53</v>
      </c>
      <c r="F54" s="25">
        <v>10.14</v>
      </c>
      <c r="G54" s="25">
        <f t="shared" si="0"/>
        <v>537.42000000000007</v>
      </c>
    </row>
    <row r="55" spans="1:7" ht="31.5" x14ac:dyDescent="0.25">
      <c r="A55" s="29">
        <v>35</v>
      </c>
      <c r="B55" s="87" t="s">
        <v>81</v>
      </c>
      <c r="C55" s="29" t="s">
        <v>80</v>
      </c>
      <c r="D55" s="29" t="s">
        <v>23</v>
      </c>
      <c r="E55" s="28"/>
      <c r="F55" s="28">
        <v>72.41</v>
      </c>
      <c r="G55" s="28">
        <f t="shared" si="0"/>
        <v>0</v>
      </c>
    </row>
    <row r="56" spans="1:7" ht="31.5" x14ac:dyDescent="0.25">
      <c r="A56" s="84">
        <v>36</v>
      </c>
      <c r="B56" s="87" t="s">
        <v>85</v>
      </c>
      <c r="C56" s="29">
        <v>36</v>
      </c>
      <c r="D56" s="29" t="s">
        <v>47</v>
      </c>
      <c r="E56" s="28"/>
      <c r="F56" s="28">
        <v>72.41</v>
      </c>
      <c r="G56" s="28">
        <f t="shared" si="0"/>
        <v>0</v>
      </c>
    </row>
    <row r="57" spans="1:7" ht="31.5" x14ac:dyDescent="0.25">
      <c r="A57" s="84">
        <v>37</v>
      </c>
      <c r="B57" s="85" t="s">
        <v>306</v>
      </c>
      <c r="C57" s="84">
        <v>37</v>
      </c>
      <c r="D57" s="84" t="s">
        <v>23</v>
      </c>
      <c r="E57" s="28">
        <v>31</v>
      </c>
      <c r="F57" s="25">
        <v>10.14</v>
      </c>
      <c r="G57" s="25">
        <f t="shared" si="0"/>
        <v>314.34000000000003</v>
      </c>
    </row>
    <row r="58" spans="1:7" ht="31.5" x14ac:dyDescent="0.25">
      <c r="A58" s="84">
        <v>38</v>
      </c>
      <c r="B58" s="85" t="s">
        <v>89</v>
      </c>
      <c r="C58" s="84">
        <v>38</v>
      </c>
      <c r="D58" s="84" t="s">
        <v>23</v>
      </c>
      <c r="E58" s="84"/>
      <c r="F58" s="25">
        <v>11.58</v>
      </c>
      <c r="G58" s="25">
        <f t="shared" si="0"/>
        <v>0</v>
      </c>
    </row>
    <row r="59" spans="1:7" ht="15.75" x14ac:dyDescent="0.25">
      <c r="A59" s="32"/>
      <c r="B59" s="10" t="s">
        <v>97</v>
      </c>
      <c r="C59" s="10"/>
      <c r="D59" s="32"/>
      <c r="E59" s="32"/>
      <c r="F59" s="32"/>
      <c r="G59" s="35">
        <f>SUM(G18:G58)</f>
        <v>16245.312880000001</v>
      </c>
    </row>
    <row r="60" spans="1:7" ht="15.75" x14ac:dyDescent="0.25">
      <c r="A60" s="32"/>
      <c r="B60" s="11" t="s">
        <v>98</v>
      </c>
      <c r="C60" s="11"/>
      <c r="D60" s="32"/>
      <c r="E60" s="32"/>
      <c r="F60" s="32"/>
      <c r="G60" s="32"/>
    </row>
    <row r="61" spans="1:7" ht="15.75" x14ac:dyDescent="0.25">
      <c r="A61" s="32"/>
      <c r="B61" s="11" t="s">
        <v>149</v>
      </c>
      <c r="C61" s="11"/>
      <c r="D61" s="32" t="s">
        <v>121</v>
      </c>
      <c r="E61" s="33">
        <v>19.8</v>
      </c>
      <c r="F61" s="32">
        <v>21.05</v>
      </c>
      <c r="G61" s="32">
        <f>ROUND(E61*F61,2)</f>
        <v>416.79</v>
      </c>
    </row>
    <row r="62" spans="1:7" ht="15.75" x14ac:dyDescent="0.25">
      <c r="A62" s="32"/>
      <c r="B62" s="11" t="s">
        <v>120</v>
      </c>
      <c r="C62" s="11"/>
      <c r="D62" s="32" t="s">
        <v>121</v>
      </c>
      <c r="E62" s="33">
        <v>58.73</v>
      </c>
      <c r="F62" s="33">
        <v>17.329999999999998</v>
      </c>
      <c r="G62" s="32">
        <f t="shared" ref="G62:G69" si="1">ROUND(E62*F62,2)</f>
        <v>1017.79</v>
      </c>
    </row>
    <row r="63" spans="1:7" ht="15.75" x14ac:dyDescent="0.25">
      <c r="A63" s="32"/>
      <c r="B63" s="11" t="s">
        <v>124</v>
      </c>
      <c r="C63" s="11"/>
      <c r="D63" s="32" t="s">
        <v>121</v>
      </c>
      <c r="E63" s="33">
        <v>49.8</v>
      </c>
      <c r="F63" s="33">
        <v>14.86</v>
      </c>
      <c r="G63" s="32">
        <f t="shared" si="1"/>
        <v>740.03</v>
      </c>
    </row>
    <row r="64" spans="1:7" ht="15.75" x14ac:dyDescent="0.25">
      <c r="A64" s="32"/>
      <c r="B64" s="11" t="s">
        <v>122</v>
      </c>
      <c r="C64" s="11"/>
      <c r="D64" s="32" t="s">
        <v>121</v>
      </c>
      <c r="E64" s="33">
        <v>84.3</v>
      </c>
      <c r="F64" s="33">
        <v>19.809999999999999</v>
      </c>
      <c r="G64" s="32">
        <f t="shared" si="1"/>
        <v>1669.98</v>
      </c>
    </row>
    <row r="65" spans="1:12" ht="15.75" x14ac:dyDescent="0.25">
      <c r="A65" s="32"/>
      <c r="B65" s="11" t="s">
        <v>286</v>
      </c>
      <c r="C65" s="11"/>
      <c r="D65" s="32" t="s">
        <v>121</v>
      </c>
      <c r="E65" s="33">
        <v>157.28</v>
      </c>
      <c r="F65" s="33">
        <v>31.28</v>
      </c>
      <c r="G65" s="32">
        <f t="shared" si="1"/>
        <v>4919.72</v>
      </c>
      <c r="I65" s="47"/>
    </row>
    <row r="66" spans="1:12" ht="15.75" x14ac:dyDescent="0.25">
      <c r="A66" s="32"/>
      <c r="B66" s="11" t="s">
        <v>287</v>
      </c>
      <c r="C66" s="11"/>
      <c r="D66" s="32" t="s">
        <v>121</v>
      </c>
      <c r="E66" s="33">
        <v>15.3</v>
      </c>
      <c r="F66" s="33">
        <v>37.79</v>
      </c>
      <c r="G66" s="32">
        <f t="shared" si="1"/>
        <v>578.19000000000005</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v>19.97</v>
      </c>
      <c r="F68" s="33">
        <v>24.76</v>
      </c>
      <c r="G68" s="32">
        <f t="shared" si="1"/>
        <v>494.46</v>
      </c>
      <c r="I68" s="47"/>
    </row>
    <row r="69" spans="1:12" ht="15.75" x14ac:dyDescent="0.25">
      <c r="A69" s="32"/>
      <c r="B69" s="11" t="s">
        <v>288</v>
      </c>
      <c r="C69" s="11"/>
      <c r="D69" s="32" t="s">
        <v>121</v>
      </c>
      <c r="E69" s="33">
        <v>25.2</v>
      </c>
      <c r="F69" s="33">
        <v>18.57</v>
      </c>
      <c r="G69" s="32">
        <f t="shared" si="1"/>
        <v>467.96</v>
      </c>
      <c r="I69" s="47"/>
      <c r="K69" s="52"/>
    </row>
    <row r="70" spans="1:12" x14ac:dyDescent="0.25">
      <c r="A70" s="3"/>
      <c r="B70" s="36" t="s">
        <v>99</v>
      </c>
      <c r="C70" s="36"/>
      <c r="D70" s="32"/>
      <c r="E70" s="32"/>
      <c r="F70" s="32"/>
      <c r="G70" s="35">
        <f>ROUND(SUM(G61:G69),2)</f>
        <v>10304.92</v>
      </c>
    </row>
    <row r="71" spans="1:12" ht="15.75" x14ac:dyDescent="0.25">
      <c r="A71" s="83"/>
      <c r="B71" s="130" t="s">
        <v>164</v>
      </c>
      <c r="C71" s="130"/>
      <c r="D71" s="130"/>
      <c r="E71" s="130"/>
      <c r="F71" s="130"/>
      <c r="G71" s="130"/>
      <c r="I71" s="47"/>
      <c r="L71" s="47"/>
    </row>
    <row r="72" spans="1:12" ht="31.5" x14ac:dyDescent="0.25">
      <c r="A72" s="84">
        <v>39</v>
      </c>
      <c r="B72" s="85" t="s">
        <v>289</v>
      </c>
      <c r="C72" s="84" t="s">
        <v>4</v>
      </c>
      <c r="D72" s="84" t="s">
        <v>6</v>
      </c>
      <c r="E72" s="25">
        <v>5.7</v>
      </c>
      <c r="F72" s="25">
        <v>22.59</v>
      </c>
      <c r="G72" s="25">
        <f>E72*F72</f>
        <v>128.76300000000001</v>
      </c>
    </row>
    <row r="73" spans="1:12" ht="31.5" x14ac:dyDescent="0.25">
      <c r="A73" s="84">
        <v>40</v>
      </c>
      <c r="B73" s="87" t="s">
        <v>290</v>
      </c>
      <c r="C73" s="84" t="s">
        <v>7</v>
      </c>
      <c r="D73" s="84" t="s">
        <v>6</v>
      </c>
      <c r="E73" s="84">
        <v>4</v>
      </c>
      <c r="F73" s="25">
        <v>27.22</v>
      </c>
      <c r="G73" s="25">
        <f t="shared" ref="G73:G112" si="2">E73*F73</f>
        <v>108.88</v>
      </c>
    </row>
    <row r="74" spans="1:12" ht="15" customHeight="1" x14ac:dyDescent="0.25">
      <c r="A74" s="131">
        <v>41</v>
      </c>
      <c r="B74" s="145" t="s">
        <v>291</v>
      </c>
      <c r="C74" s="131" t="s">
        <v>9</v>
      </c>
      <c r="D74" s="131" t="s">
        <v>6</v>
      </c>
      <c r="E74" s="135">
        <v>90.25</v>
      </c>
      <c r="F74" s="135">
        <v>17.38</v>
      </c>
      <c r="G74" s="135">
        <f t="shared" si="2"/>
        <v>1568.5449999999998</v>
      </c>
    </row>
    <row r="75" spans="1:12" ht="39.75" customHeight="1" x14ac:dyDescent="0.25">
      <c r="A75" s="131"/>
      <c r="B75" s="145"/>
      <c r="C75" s="131"/>
      <c r="D75" s="131"/>
      <c r="E75" s="136"/>
      <c r="F75" s="136"/>
      <c r="G75" s="136"/>
    </row>
    <row r="76" spans="1:12" ht="41.25" customHeight="1" x14ac:dyDescent="0.25">
      <c r="A76" s="84">
        <v>42</v>
      </c>
      <c r="B76" s="87" t="s">
        <v>292</v>
      </c>
      <c r="C76" s="84" t="s">
        <v>11</v>
      </c>
      <c r="D76" s="84" t="s">
        <v>6</v>
      </c>
      <c r="E76" s="84">
        <v>14.2</v>
      </c>
      <c r="F76" s="25">
        <v>20.85</v>
      </c>
      <c r="G76" s="25">
        <f t="shared" si="2"/>
        <v>296.07</v>
      </c>
    </row>
    <row r="77" spans="1:12" ht="31.5" x14ac:dyDescent="0.25">
      <c r="A77" s="84">
        <v>43</v>
      </c>
      <c r="B77" s="85" t="s">
        <v>293</v>
      </c>
      <c r="C77" s="84" t="s">
        <v>13</v>
      </c>
      <c r="D77" s="84" t="s">
        <v>6</v>
      </c>
      <c r="E77" s="25">
        <v>5.79</v>
      </c>
      <c r="F77" s="25">
        <v>18.829999999999998</v>
      </c>
      <c r="G77" s="25">
        <f t="shared" si="2"/>
        <v>109.02569999999999</v>
      </c>
    </row>
    <row r="78" spans="1:12" ht="18.75" x14ac:dyDescent="0.25">
      <c r="A78" s="84">
        <v>44</v>
      </c>
      <c r="B78" s="85" t="s">
        <v>16</v>
      </c>
      <c r="C78" s="84" t="s">
        <v>15</v>
      </c>
      <c r="D78" s="84" t="s">
        <v>6</v>
      </c>
      <c r="E78" s="84"/>
      <c r="F78" s="25">
        <v>22.59</v>
      </c>
      <c r="G78" s="25">
        <f t="shared" si="2"/>
        <v>0</v>
      </c>
    </row>
    <row r="79" spans="1:12" ht="47.25" x14ac:dyDescent="0.25">
      <c r="A79" s="84">
        <v>45</v>
      </c>
      <c r="B79" s="85" t="s">
        <v>18</v>
      </c>
      <c r="C79" s="84" t="s">
        <v>17</v>
      </c>
      <c r="D79" s="84" t="s">
        <v>6</v>
      </c>
      <c r="E79" s="25">
        <v>57</v>
      </c>
      <c r="F79" s="25">
        <v>15.93</v>
      </c>
      <c r="G79" s="25">
        <f t="shared" si="2"/>
        <v>908.01</v>
      </c>
      <c r="J79" s="47"/>
    </row>
    <row r="80" spans="1:12" ht="47.25" x14ac:dyDescent="0.25">
      <c r="A80" s="84">
        <v>46</v>
      </c>
      <c r="B80" s="85" t="s">
        <v>294</v>
      </c>
      <c r="C80" s="84" t="s">
        <v>19</v>
      </c>
      <c r="D80" s="84" t="s">
        <v>6</v>
      </c>
      <c r="E80" s="25">
        <v>9</v>
      </c>
      <c r="F80" s="25">
        <v>17.670000000000002</v>
      </c>
      <c r="G80" s="25">
        <f t="shared" si="2"/>
        <v>159.03000000000003</v>
      </c>
    </row>
    <row r="81" spans="1:12" ht="15.75" x14ac:dyDescent="0.25">
      <c r="A81" s="84">
        <v>47</v>
      </c>
      <c r="B81" s="87" t="s">
        <v>22</v>
      </c>
      <c r="C81" s="29" t="s">
        <v>21</v>
      </c>
      <c r="D81" s="29" t="s">
        <v>23</v>
      </c>
      <c r="E81" s="28">
        <v>2</v>
      </c>
      <c r="F81" s="28">
        <v>69.5</v>
      </c>
      <c r="G81" s="28">
        <f t="shared" si="2"/>
        <v>139</v>
      </c>
      <c r="H81" s="39"/>
      <c r="I81" s="39"/>
    </row>
    <row r="82" spans="1:12" x14ac:dyDescent="0.25">
      <c r="A82" s="43" t="s">
        <v>183</v>
      </c>
      <c r="B82" s="44" t="s">
        <v>295</v>
      </c>
      <c r="C82" s="43"/>
      <c r="D82" s="43" t="s">
        <v>121</v>
      </c>
      <c r="E82" s="45">
        <v>1.3</v>
      </c>
      <c r="F82" s="45">
        <v>0</v>
      </c>
      <c r="G82" s="45">
        <f t="shared" si="2"/>
        <v>0</v>
      </c>
    </row>
    <row r="83" spans="1:12" ht="15.75" x14ac:dyDescent="0.25">
      <c r="A83" s="84">
        <v>48</v>
      </c>
      <c r="B83" s="85" t="s">
        <v>25</v>
      </c>
      <c r="C83" s="84" t="s">
        <v>24</v>
      </c>
      <c r="D83" s="84" t="s">
        <v>23</v>
      </c>
      <c r="E83" s="25"/>
      <c r="F83" s="25">
        <v>46.3</v>
      </c>
      <c r="G83" s="25">
        <f t="shared" si="2"/>
        <v>0</v>
      </c>
    </row>
    <row r="84" spans="1:12" ht="15.75" x14ac:dyDescent="0.25">
      <c r="A84" s="84">
        <v>49</v>
      </c>
      <c r="B84" s="85" t="s">
        <v>27</v>
      </c>
      <c r="C84" s="84" t="s">
        <v>26</v>
      </c>
      <c r="D84" s="84" t="s">
        <v>23</v>
      </c>
      <c r="E84" s="25"/>
      <c r="F84" s="25">
        <v>23</v>
      </c>
      <c r="G84" s="25">
        <f t="shared" si="2"/>
        <v>0</v>
      </c>
    </row>
    <row r="85" spans="1:12" ht="18.75" customHeight="1" x14ac:dyDescent="0.25">
      <c r="A85" s="84" t="s">
        <v>197</v>
      </c>
      <c r="B85" s="44" t="s">
        <v>196</v>
      </c>
      <c r="C85" s="43"/>
      <c r="D85" s="43" t="s">
        <v>121</v>
      </c>
      <c r="E85" s="45"/>
      <c r="F85" s="45">
        <v>0</v>
      </c>
      <c r="G85" s="45">
        <f t="shared" si="2"/>
        <v>0</v>
      </c>
    </row>
    <row r="86" spans="1:12" ht="15.75" x14ac:dyDescent="0.25">
      <c r="A86" s="84">
        <v>50</v>
      </c>
      <c r="B86" s="85" t="s">
        <v>29</v>
      </c>
      <c r="C86" s="84" t="s">
        <v>28</v>
      </c>
      <c r="D86" s="84" t="s">
        <v>23</v>
      </c>
      <c r="E86" s="25"/>
      <c r="F86" s="25">
        <v>14.48</v>
      </c>
      <c r="G86" s="25">
        <f t="shared" si="2"/>
        <v>0</v>
      </c>
    </row>
    <row r="87" spans="1:12" ht="47.25" x14ac:dyDescent="0.25">
      <c r="A87" s="84">
        <v>51</v>
      </c>
      <c r="B87" s="85" t="s">
        <v>31</v>
      </c>
      <c r="C87" s="84" t="s">
        <v>30</v>
      </c>
      <c r="D87" s="84" t="s">
        <v>32</v>
      </c>
      <c r="E87" s="25">
        <v>45</v>
      </c>
      <c r="F87" s="25">
        <v>20.25</v>
      </c>
      <c r="G87" s="25">
        <f t="shared" si="2"/>
        <v>911.25</v>
      </c>
      <c r="L87" s="47"/>
    </row>
    <row r="88" spans="1:12" ht="31.5" x14ac:dyDescent="0.25">
      <c r="A88" s="84">
        <v>52</v>
      </c>
      <c r="B88" s="87" t="s">
        <v>34</v>
      </c>
      <c r="C88" s="29" t="s">
        <v>33</v>
      </c>
      <c r="D88" s="29" t="s">
        <v>35</v>
      </c>
      <c r="E88" s="28"/>
      <c r="F88" s="28">
        <v>1320.66</v>
      </c>
      <c r="G88" s="28">
        <f t="shared" si="2"/>
        <v>0</v>
      </c>
    </row>
    <row r="89" spans="1:12" ht="15.75" x14ac:dyDescent="0.25">
      <c r="A89" s="84">
        <v>53</v>
      </c>
      <c r="B89" s="85" t="s">
        <v>37</v>
      </c>
      <c r="C89" s="84" t="s">
        <v>36</v>
      </c>
      <c r="D89" s="84" t="s">
        <v>38</v>
      </c>
      <c r="E89" s="25"/>
      <c r="F89" s="25">
        <v>724</v>
      </c>
      <c r="G89" s="25">
        <f t="shared" si="2"/>
        <v>0</v>
      </c>
    </row>
    <row r="90" spans="1:12" ht="31.5" x14ac:dyDescent="0.25">
      <c r="A90" s="84">
        <v>54</v>
      </c>
      <c r="B90" s="85" t="s">
        <v>40</v>
      </c>
      <c r="C90" s="84" t="s">
        <v>39</v>
      </c>
      <c r="D90" s="84" t="s">
        <v>38</v>
      </c>
      <c r="E90" s="25"/>
      <c r="F90" s="25">
        <v>724</v>
      </c>
      <c r="G90" s="25">
        <f t="shared" si="2"/>
        <v>0</v>
      </c>
    </row>
    <row r="91" spans="1:12" ht="47.25" x14ac:dyDescent="0.25">
      <c r="A91" s="84">
        <v>55</v>
      </c>
      <c r="B91" s="85" t="s">
        <v>157</v>
      </c>
      <c r="C91" s="84" t="s">
        <v>41</v>
      </c>
      <c r="D91" s="84" t="s">
        <v>38</v>
      </c>
      <c r="E91" s="28">
        <v>50.4</v>
      </c>
      <c r="F91" s="25">
        <v>2.9</v>
      </c>
      <c r="G91" s="25">
        <f t="shared" si="2"/>
        <v>146.16</v>
      </c>
    </row>
    <row r="92" spans="1:12" ht="47.25" x14ac:dyDescent="0.25">
      <c r="A92" s="84">
        <v>56</v>
      </c>
      <c r="B92" s="85" t="s">
        <v>180</v>
      </c>
      <c r="C92" s="84" t="s">
        <v>43</v>
      </c>
      <c r="D92" s="84" t="s">
        <v>38</v>
      </c>
      <c r="E92" s="50">
        <v>1580.79</v>
      </c>
      <c r="F92" s="25">
        <v>0.38</v>
      </c>
      <c r="G92" s="25">
        <f t="shared" si="2"/>
        <v>600.7002</v>
      </c>
    </row>
    <row r="93" spans="1:12" ht="47.25" x14ac:dyDescent="0.25">
      <c r="A93" s="29">
        <v>57</v>
      </c>
      <c r="B93" s="87" t="s">
        <v>46</v>
      </c>
      <c r="C93" s="29" t="s">
        <v>45</v>
      </c>
      <c r="D93" s="29" t="s">
        <v>47</v>
      </c>
      <c r="E93" s="29">
        <v>10</v>
      </c>
      <c r="F93" s="28">
        <v>30.7</v>
      </c>
      <c r="G93" s="28">
        <f t="shared" si="2"/>
        <v>307</v>
      </c>
    </row>
    <row r="94" spans="1:12" ht="47.25" x14ac:dyDescent="0.25">
      <c r="A94" s="84">
        <v>58</v>
      </c>
      <c r="B94" s="85" t="s">
        <v>49</v>
      </c>
      <c r="C94" s="84" t="s">
        <v>48</v>
      </c>
      <c r="D94" s="84" t="s">
        <v>47</v>
      </c>
      <c r="E94" s="84"/>
      <c r="F94" s="25">
        <v>27.8</v>
      </c>
      <c r="G94" s="25">
        <f t="shared" si="2"/>
        <v>0</v>
      </c>
    </row>
    <row r="95" spans="1:12" ht="15.75" x14ac:dyDescent="0.25">
      <c r="A95" s="84">
        <v>59</v>
      </c>
      <c r="B95" s="85" t="s">
        <v>51</v>
      </c>
      <c r="C95" s="84" t="s">
        <v>50</v>
      </c>
      <c r="D95" s="84" t="s">
        <v>23</v>
      </c>
      <c r="E95" s="25">
        <v>80</v>
      </c>
      <c r="F95" s="25">
        <v>0.26</v>
      </c>
      <c r="G95" s="25">
        <f t="shared" si="2"/>
        <v>20.8</v>
      </c>
    </row>
    <row r="96" spans="1:12" ht="15.75" x14ac:dyDescent="0.25">
      <c r="A96" s="84">
        <v>60</v>
      </c>
      <c r="B96" s="85" t="s">
        <v>53</v>
      </c>
      <c r="C96" s="84" t="s">
        <v>52</v>
      </c>
      <c r="D96" s="84" t="s">
        <v>23</v>
      </c>
      <c r="E96" s="25"/>
      <c r="F96" s="25">
        <v>4.34</v>
      </c>
      <c r="G96" s="25">
        <f t="shared" si="2"/>
        <v>0</v>
      </c>
    </row>
    <row r="97" spans="1:7" ht="15.75" x14ac:dyDescent="0.25">
      <c r="A97" s="84">
        <v>61</v>
      </c>
      <c r="B97" s="85" t="s">
        <v>55</v>
      </c>
      <c r="C97" s="84" t="s">
        <v>54</v>
      </c>
      <c r="D97" s="84" t="s">
        <v>23</v>
      </c>
      <c r="E97" s="25">
        <v>96</v>
      </c>
      <c r="F97" s="25">
        <v>0.06</v>
      </c>
      <c r="G97" s="25">
        <f t="shared" si="2"/>
        <v>5.76</v>
      </c>
    </row>
    <row r="98" spans="1:7" ht="15.75" x14ac:dyDescent="0.25">
      <c r="A98" s="84">
        <v>62</v>
      </c>
      <c r="B98" s="85" t="s">
        <v>57</v>
      </c>
      <c r="C98" s="84" t="s">
        <v>56</v>
      </c>
      <c r="D98" s="84" t="s">
        <v>23</v>
      </c>
      <c r="E98" s="25"/>
      <c r="F98" s="25">
        <v>27.51</v>
      </c>
      <c r="G98" s="25">
        <f t="shared" si="2"/>
        <v>0</v>
      </c>
    </row>
    <row r="99" spans="1:7" ht="31.5" x14ac:dyDescent="0.25">
      <c r="A99" s="84">
        <v>63</v>
      </c>
      <c r="B99" s="85" t="s">
        <v>59</v>
      </c>
      <c r="C99" s="84" t="s">
        <v>58</v>
      </c>
      <c r="D99" s="84" t="s">
        <v>38</v>
      </c>
      <c r="E99" s="28"/>
      <c r="F99" s="25">
        <v>218.95</v>
      </c>
      <c r="G99" s="25">
        <f t="shared" si="2"/>
        <v>0</v>
      </c>
    </row>
    <row r="100" spans="1:7" ht="31.5" x14ac:dyDescent="0.25">
      <c r="A100" s="84">
        <v>64</v>
      </c>
      <c r="B100" s="85" t="s">
        <v>61</v>
      </c>
      <c r="C100" s="84" t="s">
        <v>60</v>
      </c>
      <c r="D100" s="84" t="s">
        <v>38</v>
      </c>
      <c r="E100" s="28"/>
      <c r="F100" s="25">
        <v>218.95</v>
      </c>
      <c r="G100" s="25">
        <f t="shared" si="2"/>
        <v>0</v>
      </c>
    </row>
    <row r="101" spans="1:7" ht="31.5" x14ac:dyDescent="0.25">
      <c r="A101" s="84">
        <v>65</v>
      </c>
      <c r="B101" s="85" t="s">
        <v>63</v>
      </c>
      <c r="C101" s="84" t="s">
        <v>62</v>
      </c>
      <c r="D101" s="84" t="s">
        <v>38</v>
      </c>
      <c r="E101" s="28"/>
      <c r="F101" s="25">
        <v>9</v>
      </c>
      <c r="G101" s="25">
        <f t="shared" si="2"/>
        <v>0</v>
      </c>
    </row>
    <row r="102" spans="1:7" ht="15.75" x14ac:dyDescent="0.25">
      <c r="A102" s="84">
        <v>66</v>
      </c>
      <c r="B102" s="85" t="s">
        <v>65</v>
      </c>
      <c r="C102" s="84" t="s">
        <v>64</v>
      </c>
      <c r="D102" s="84" t="s">
        <v>38</v>
      </c>
      <c r="E102" s="60"/>
      <c r="F102" s="25">
        <v>10.43</v>
      </c>
      <c r="G102" s="25">
        <f t="shared" si="2"/>
        <v>0</v>
      </c>
    </row>
    <row r="103" spans="1:7" ht="15.75" x14ac:dyDescent="0.25">
      <c r="A103" s="84">
        <v>67</v>
      </c>
      <c r="B103" s="85" t="s">
        <v>68</v>
      </c>
      <c r="C103" s="84" t="s">
        <v>67</v>
      </c>
      <c r="D103" s="84" t="s">
        <v>38</v>
      </c>
      <c r="E103" s="60">
        <v>8.0000000000000002E-3</v>
      </c>
      <c r="F103" s="25">
        <v>19.670000000000002</v>
      </c>
      <c r="G103" s="25">
        <f t="shared" si="2"/>
        <v>0.15736000000000003</v>
      </c>
    </row>
    <row r="104" spans="1:7" ht="17.25" customHeight="1" x14ac:dyDescent="0.25">
      <c r="A104" s="84">
        <v>68</v>
      </c>
      <c r="B104" s="85" t="s">
        <v>70</v>
      </c>
      <c r="C104" s="84" t="s">
        <v>69</v>
      </c>
      <c r="D104" s="84" t="s">
        <v>38</v>
      </c>
      <c r="E104" s="61"/>
      <c r="F104" s="25">
        <v>3.27</v>
      </c>
      <c r="G104" s="25">
        <f t="shared" si="2"/>
        <v>0</v>
      </c>
    </row>
    <row r="105" spans="1:7" ht="19.5" customHeight="1" x14ac:dyDescent="0.25">
      <c r="A105" s="84">
        <v>69</v>
      </c>
      <c r="B105" s="85" t="s">
        <v>72</v>
      </c>
      <c r="C105" s="84" t="s">
        <v>71</v>
      </c>
      <c r="D105" s="84" t="s">
        <v>38</v>
      </c>
      <c r="E105" s="61">
        <v>0.20680000000000001</v>
      </c>
      <c r="F105" s="25">
        <v>6.81</v>
      </c>
      <c r="G105" s="25">
        <f t="shared" si="2"/>
        <v>1.4083079999999999</v>
      </c>
    </row>
    <row r="106" spans="1:7" ht="15.75" x14ac:dyDescent="0.25">
      <c r="A106" s="84">
        <v>70</v>
      </c>
      <c r="B106" s="85" t="s">
        <v>74</v>
      </c>
      <c r="C106" s="84" t="s">
        <v>73</v>
      </c>
      <c r="D106" s="84" t="s">
        <v>75</v>
      </c>
      <c r="E106" s="84"/>
      <c r="F106" s="25">
        <v>33.31</v>
      </c>
      <c r="G106" s="25">
        <f t="shared" si="2"/>
        <v>0</v>
      </c>
    </row>
    <row r="107" spans="1:7" ht="15.75" x14ac:dyDescent="0.25">
      <c r="A107" s="84">
        <v>71</v>
      </c>
      <c r="B107" s="85" t="s">
        <v>77</v>
      </c>
      <c r="C107" s="84" t="s">
        <v>76</v>
      </c>
      <c r="D107" s="84" t="s">
        <v>75</v>
      </c>
      <c r="E107" s="84"/>
      <c r="F107" s="25">
        <v>63.14</v>
      </c>
      <c r="G107" s="25">
        <f t="shared" si="2"/>
        <v>0</v>
      </c>
    </row>
    <row r="108" spans="1:7" ht="15.75" x14ac:dyDescent="0.25">
      <c r="A108" s="84">
        <v>72</v>
      </c>
      <c r="B108" s="85" t="s">
        <v>79</v>
      </c>
      <c r="C108" s="84" t="s">
        <v>78</v>
      </c>
      <c r="D108" s="84" t="s">
        <v>23</v>
      </c>
      <c r="E108" s="29">
        <v>1</v>
      </c>
      <c r="F108" s="25">
        <v>10.14</v>
      </c>
      <c r="G108" s="25">
        <f t="shared" si="2"/>
        <v>10.14</v>
      </c>
    </row>
    <row r="109" spans="1:7" ht="31.5" x14ac:dyDescent="0.25">
      <c r="A109" s="84">
        <v>73</v>
      </c>
      <c r="B109" s="85" t="s">
        <v>81</v>
      </c>
      <c r="C109" s="84" t="s">
        <v>80</v>
      </c>
      <c r="D109" s="84" t="s">
        <v>23</v>
      </c>
      <c r="E109" s="84"/>
      <c r="F109" s="25">
        <v>72.41</v>
      </c>
      <c r="G109" s="25">
        <f t="shared" si="2"/>
        <v>0</v>
      </c>
    </row>
    <row r="110" spans="1:7" ht="31.5" x14ac:dyDescent="0.25">
      <c r="A110" s="84">
        <v>74</v>
      </c>
      <c r="B110" s="85" t="s">
        <v>167</v>
      </c>
      <c r="C110" s="84">
        <v>36</v>
      </c>
      <c r="D110" s="84" t="s">
        <v>47</v>
      </c>
      <c r="E110" s="25"/>
      <c r="F110" s="25">
        <v>72.41</v>
      </c>
      <c r="G110" s="25">
        <f t="shared" si="2"/>
        <v>0</v>
      </c>
    </row>
    <row r="111" spans="1:7" ht="31.5" x14ac:dyDescent="0.25">
      <c r="A111" s="84">
        <v>75</v>
      </c>
      <c r="B111" s="85" t="s">
        <v>304</v>
      </c>
      <c r="C111" s="84">
        <v>37</v>
      </c>
      <c r="D111" s="84" t="s">
        <v>23</v>
      </c>
      <c r="E111" s="49">
        <v>8</v>
      </c>
      <c r="F111" s="25">
        <v>10.14</v>
      </c>
      <c r="G111" s="25">
        <f t="shared" si="2"/>
        <v>81.12</v>
      </c>
    </row>
    <row r="112" spans="1:7" ht="31.5" x14ac:dyDescent="0.25">
      <c r="A112" s="84">
        <v>76</v>
      </c>
      <c r="B112" s="85" t="s">
        <v>89</v>
      </c>
      <c r="C112" s="84">
        <v>38</v>
      </c>
      <c r="D112" s="84" t="s">
        <v>23</v>
      </c>
      <c r="E112" s="84"/>
      <c r="F112" s="25">
        <v>11.58</v>
      </c>
      <c r="G112" s="25">
        <f t="shared" si="2"/>
        <v>0</v>
      </c>
    </row>
    <row r="113" spans="1:11" ht="15.75" x14ac:dyDescent="0.25">
      <c r="A113" s="32"/>
      <c r="B113" s="10" t="s">
        <v>97</v>
      </c>
      <c r="C113" s="10"/>
      <c r="D113" s="32"/>
      <c r="E113" s="32"/>
      <c r="F113" s="32"/>
      <c r="G113" s="35">
        <f>SUM(G72:G112)</f>
        <v>5501.8195680000017</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c r="F115" s="32">
        <v>21.05</v>
      </c>
      <c r="G115" s="33">
        <f>ROUND((E115*F115),2)</f>
        <v>0</v>
      </c>
    </row>
    <row r="116" spans="1:11" ht="15.75" x14ac:dyDescent="0.25">
      <c r="A116" s="32"/>
      <c r="B116" s="11" t="s">
        <v>120</v>
      </c>
      <c r="C116" s="11"/>
      <c r="D116" s="32" t="s">
        <v>121</v>
      </c>
      <c r="E116" s="33">
        <v>23.61</v>
      </c>
      <c r="F116" s="33">
        <v>17.329999999999998</v>
      </c>
      <c r="G116" s="33">
        <f t="shared" ref="G116:G122" si="3">ROUND((E116*F116),2)</f>
        <v>409.16</v>
      </c>
    </row>
    <row r="117" spans="1:11" ht="15.75" x14ac:dyDescent="0.25">
      <c r="A117" s="32"/>
      <c r="B117" s="11" t="s">
        <v>124</v>
      </c>
      <c r="C117" s="11"/>
      <c r="D117" s="32" t="s">
        <v>121</v>
      </c>
      <c r="E117" s="33"/>
      <c r="F117" s="33">
        <v>14.86</v>
      </c>
      <c r="G117" s="33">
        <f t="shared" si="3"/>
        <v>0</v>
      </c>
    </row>
    <row r="118" spans="1:11" ht="15.75" x14ac:dyDescent="0.25">
      <c r="A118" s="32"/>
      <c r="B118" s="11" t="s">
        <v>122</v>
      </c>
      <c r="C118" s="11"/>
      <c r="D118" s="32" t="s">
        <v>121</v>
      </c>
      <c r="E118" s="33">
        <v>87.52</v>
      </c>
      <c r="F118" s="33">
        <v>19.809999999999999</v>
      </c>
      <c r="G118" s="33">
        <f t="shared" si="3"/>
        <v>1733.77</v>
      </c>
    </row>
    <row r="119" spans="1:11" ht="15.75" x14ac:dyDescent="0.25">
      <c r="A119" s="32"/>
      <c r="B119" s="11" t="s">
        <v>123</v>
      </c>
      <c r="C119" s="11"/>
      <c r="D119" s="32" t="s">
        <v>121</v>
      </c>
      <c r="E119" s="33">
        <v>9.91</v>
      </c>
      <c r="F119" s="33">
        <v>31.28</v>
      </c>
      <c r="G119" s="33">
        <f t="shared" si="3"/>
        <v>309.98</v>
      </c>
    </row>
    <row r="120" spans="1:11" ht="15.75" x14ac:dyDescent="0.25">
      <c r="A120" s="32"/>
      <c r="B120" s="11" t="s">
        <v>150</v>
      </c>
      <c r="C120" s="11"/>
      <c r="D120" s="32" t="s">
        <v>121</v>
      </c>
      <c r="E120" s="33"/>
      <c r="F120" s="33">
        <v>37.79</v>
      </c>
      <c r="G120" s="33">
        <f t="shared" si="3"/>
        <v>0</v>
      </c>
      <c r="J120" s="47"/>
    </row>
    <row r="121" spans="1:11" ht="15.75" x14ac:dyDescent="0.25">
      <c r="A121" s="32"/>
      <c r="B121" s="11" t="s">
        <v>263</v>
      </c>
      <c r="C121" s="11"/>
      <c r="D121" s="32" t="s">
        <v>121</v>
      </c>
      <c r="E121" s="33"/>
      <c r="F121" s="33">
        <v>28.67</v>
      </c>
      <c r="G121" s="33">
        <f t="shared" si="3"/>
        <v>0</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2452.91</v>
      </c>
    </row>
    <row r="124" spans="1:11" ht="15.75" x14ac:dyDescent="0.25">
      <c r="A124" s="86"/>
      <c r="B124" s="130" t="s">
        <v>165</v>
      </c>
      <c r="C124" s="130"/>
      <c r="D124" s="130"/>
      <c r="E124" s="130"/>
      <c r="F124" s="130"/>
      <c r="G124" s="130"/>
      <c r="J124" s="47"/>
    </row>
    <row r="125" spans="1:11" ht="18.75" x14ac:dyDescent="0.25">
      <c r="A125" s="84">
        <v>77</v>
      </c>
      <c r="B125" s="85" t="s">
        <v>5</v>
      </c>
      <c r="C125" s="84" t="s">
        <v>4</v>
      </c>
      <c r="D125" s="84" t="s">
        <v>6</v>
      </c>
      <c r="E125" s="28"/>
      <c r="F125" s="25">
        <v>22.59</v>
      </c>
      <c r="G125" s="25">
        <f>E125*F125</f>
        <v>0</v>
      </c>
    </row>
    <row r="126" spans="1:11" ht="31.5" x14ac:dyDescent="0.25">
      <c r="A126" s="84">
        <v>78</v>
      </c>
      <c r="B126" s="85" t="s">
        <v>296</v>
      </c>
      <c r="C126" s="84" t="s">
        <v>7</v>
      </c>
      <c r="D126" s="84" t="s">
        <v>6</v>
      </c>
      <c r="E126" s="28">
        <v>8</v>
      </c>
      <c r="F126" s="25">
        <v>27.22</v>
      </c>
      <c r="G126" s="25">
        <f t="shared" ref="G126:G127" si="4">E126*F126</f>
        <v>217.76</v>
      </c>
    </row>
    <row r="127" spans="1:11" ht="15" customHeight="1" x14ac:dyDescent="0.25">
      <c r="A127" s="131">
        <v>79</v>
      </c>
      <c r="B127" s="132" t="s">
        <v>297</v>
      </c>
      <c r="C127" s="131" t="s">
        <v>9</v>
      </c>
      <c r="D127" s="131" t="s">
        <v>6</v>
      </c>
      <c r="E127" s="146">
        <v>25</v>
      </c>
      <c r="F127" s="135">
        <v>17.38</v>
      </c>
      <c r="G127" s="135">
        <f t="shared" si="4"/>
        <v>434.5</v>
      </c>
    </row>
    <row r="128" spans="1:11" ht="35.25" customHeight="1" x14ac:dyDescent="0.25">
      <c r="A128" s="131"/>
      <c r="B128" s="132"/>
      <c r="C128" s="131"/>
      <c r="D128" s="131"/>
      <c r="E128" s="147"/>
      <c r="F128" s="136"/>
      <c r="G128" s="136"/>
    </row>
    <row r="129" spans="1:12" ht="31.5" x14ac:dyDescent="0.25">
      <c r="A129" s="84">
        <v>80</v>
      </c>
      <c r="B129" s="85" t="s">
        <v>12</v>
      </c>
      <c r="C129" s="84" t="s">
        <v>11</v>
      </c>
      <c r="D129" s="84" t="s">
        <v>6</v>
      </c>
      <c r="E129" s="28"/>
      <c r="F129" s="25">
        <v>20.85</v>
      </c>
      <c r="G129" s="25">
        <f t="shared" ref="G129:G165" si="5">E129*F129</f>
        <v>0</v>
      </c>
    </row>
    <row r="130" spans="1:12" ht="31.5" x14ac:dyDescent="0.25">
      <c r="A130" s="84">
        <v>81</v>
      </c>
      <c r="B130" s="85" t="s">
        <v>14</v>
      </c>
      <c r="C130" s="84" t="s">
        <v>13</v>
      </c>
      <c r="D130" s="84" t="s">
        <v>6</v>
      </c>
      <c r="E130" s="28"/>
      <c r="F130" s="25">
        <v>18.829999999999998</v>
      </c>
      <c r="G130" s="25">
        <f t="shared" si="5"/>
        <v>0</v>
      </c>
    </row>
    <row r="131" spans="1:12" ht="18.75" x14ac:dyDescent="0.25">
      <c r="A131" s="84">
        <v>82</v>
      </c>
      <c r="B131" s="85" t="s">
        <v>16</v>
      </c>
      <c r="C131" s="84" t="s">
        <v>15</v>
      </c>
      <c r="D131" s="84" t="s">
        <v>6</v>
      </c>
      <c r="E131" s="28"/>
      <c r="F131" s="25">
        <v>22.59</v>
      </c>
      <c r="G131" s="25">
        <f t="shared" si="5"/>
        <v>0</v>
      </c>
    </row>
    <row r="132" spans="1:12" ht="47.25" x14ac:dyDescent="0.25">
      <c r="A132" s="84">
        <v>83</v>
      </c>
      <c r="B132" s="87" t="s">
        <v>18</v>
      </c>
      <c r="C132" s="84" t="s">
        <v>17</v>
      </c>
      <c r="D132" s="84" t="s">
        <v>6</v>
      </c>
      <c r="E132" s="28">
        <v>2</v>
      </c>
      <c r="F132" s="25">
        <v>15.93</v>
      </c>
      <c r="G132" s="25">
        <f t="shared" si="5"/>
        <v>31.86</v>
      </c>
    </row>
    <row r="133" spans="1:12" ht="63" x14ac:dyDescent="0.25">
      <c r="A133" s="84">
        <v>84</v>
      </c>
      <c r="B133" s="85" t="s">
        <v>298</v>
      </c>
      <c r="C133" s="84" t="s">
        <v>19</v>
      </c>
      <c r="D133" s="84" t="s">
        <v>6</v>
      </c>
      <c r="E133" s="28">
        <v>56</v>
      </c>
      <c r="F133" s="25">
        <v>17.670000000000002</v>
      </c>
      <c r="G133" s="25">
        <f t="shared" si="5"/>
        <v>989.5200000000001</v>
      </c>
    </row>
    <row r="134" spans="1:12" ht="15.75" x14ac:dyDescent="0.25">
      <c r="A134" s="84">
        <v>85</v>
      </c>
      <c r="B134" s="85" t="s">
        <v>22</v>
      </c>
      <c r="C134" s="84" t="s">
        <v>21</v>
      </c>
      <c r="D134" s="84" t="s">
        <v>23</v>
      </c>
      <c r="E134" s="28">
        <v>6</v>
      </c>
      <c r="F134" s="25">
        <v>69.5</v>
      </c>
      <c r="G134" s="25">
        <f t="shared" si="5"/>
        <v>417</v>
      </c>
    </row>
    <row r="135" spans="1:12" x14ac:dyDescent="0.25">
      <c r="A135" s="42" t="s">
        <v>184</v>
      </c>
      <c r="B135" s="44" t="s">
        <v>305</v>
      </c>
      <c r="C135" s="42"/>
      <c r="D135" s="42" t="s">
        <v>121</v>
      </c>
      <c r="E135" s="45">
        <v>2</v>
      </c>
      <c r="F135" s="46">
        <v>0</v>
      </c>
      <c r="G135" s="46">
        <f t="shared" si="5"/>
        <v>0</v>
      </c>
    </row>
    <row r="136" spans="1:12" ht="15.75" x14ac:dyDescent="0.25">
      <c r="A136" s="84">
        <v>86</v>
      </c>
      <c r="B136" s="87" t="s">
        <v>144</v>
      </c>
      <c r="C136" s="84" t="s">
        <v>24</v>
      </c>
      <c r="D136" s="84" t="s">
        <v>23</v>
      </c>
      <c r="E136" s="28">
        <v>2</v>
      </c>
      <c r="F136" s="25">
        <v>46.3</v>
      </c>
      <c r="G136" s="25">
        <f t="shared" si="5"/>
        <v>92.6</v>
      </c>
    </row>
    <row r="137" spans="1:12" ht="15.75" x14ac:dyDescent="0.25">
      <c r="A137" s="84">
        <v>87</v>
      </c>
      <c r="B137" s="85" t="s">
        <v>27</v>
      </c>
      <c r="C137" s="84" t="s">
        <v>26</v>
      </c>
      <c r="D137" s="84" t="s">
        <v>23</v>
      </c>
      <c r="E137" s="28">
        <v>6</v>
      </c>
      <c r="F137" s="25">
        <v>23</v>
      </c>
      <c r="G137" s="25">
        <f t="shared" si="5"/>
        <v>138</v>
      </c>
    </row>
    <row r="138" spans="1:12" ht="25.5" x14ac:dyDescent="0.25">
      <c r="A138" s="42" t="s">
        <v>185</v>
      </c>
      <c r="B138" s="41" t="s">
        <v>299</v>
      </c>
      <c r="C138" s="42"/>
      <c r="D138" s="42" t="s">
        <v>121</v>
      </c>
      <c r="E138" s="45">
        <v>7</v>
      </c>
      <c r="F138" s="46">
        <v>0</v>
      </c>
      <c r="G138" s="46">
        <f t="shared" si="5"/>
        <v>0</v>
      </c>
      <c r="L138" s="47"/>
    </row>
    <row r="139" spans="1:12" ht="15.75" x14ac:dyDescent="0.25">
      <c r="A139" s="84">
        <v>88</v>
      </c>
      <c r="B139" s="85" t="s">
        <v>29</v>
      </c>
      <c r="C139" s="84" t="s">
        <v>28</v>
      </c>
      <c r="D139" s="84" t="s">
        <v>23</v>
      </c>
      <c r="E139" s="28"/>
      <c r="F139" s="25">
        <v>14.48</v>
      </c>
      <c r="G139" s="25">
        <f t="shared" si="5"/>
        <v>0</v>
      </c>
    </row>
    <row r="140" spans="1:12" ht="47.25" x14ac:dyDescent="0.25">
      <c r="A140" s="84">
        <v>89</v>
      </c>
      <c r="B140" s="85" t="s">
        <v>31</v>
      </c>
      <c r="C140" s="84" t="s">
        <v>30</v>
      </c>
      <c r="D140" s="84" t="s">
        <v>32</v>
      </c>
      <c r="E140" s="25">
        <v>65</v>
      </c>
      <c r="F140" s="25">
        <v>20.25</v>
      </c>
      <c r="G140" s="25">
        <f t="shared" si="5"/>
        <v>1316.25</v>
      </c>
    </row>
    <row r="141" spans="1:12" ht="31.5" x14ac:dyDescent="0.25">
      <c r="A141" s="84">
        <v>90</v>
      </c>
      <c r="B141" s="85" t="s">
        <v>34</v>
      </c>
      <c r="C141" s="84" t="s">
        <v>33</v>
      </c>
      <c r="D141" s="84" t="s">
        <v>35</v>
      </c>
      <c r="E141" s="25"/>
      <c r="F141" s="25">
        <v>1320.66</v>
      </c>
      <c r="G141" s="25">
        <f t="shared" si="5"/>
        <v>0</v>
      </c>
    </row>
    <row r="142" spans="1:12" ht="15.75" x14ac:dyDescent="0.25">
      <c r="A142" s="84">
        <v>91</v>
      </c>
      <c r="B142" s="85" t="s">
        <v>37</v>
      </c>
      <c r="C142" s="84" t="s">
        <v>36</v>
      </c>
      <c r="D142" s="84" t="s">
        <v>38</v>
      </c>
      <c r="E142" s="25"/>
      <c r="F142" s="25">
        <v>724</v>
      </c>
      <c r="G142" s="25">
        <f t="shared" si="5"/>
        <v>0</v>
      </c>
    </row>
    <row r="143" spans="1:12" ht="31.5" x14ac:dyDescent="0.25">
      <c r="A143" s="84">
        <v>92</v>
      </c>
      <c r="B143" s="85" t="s">
        <v>40</v>
      </c>
      <c r="C143" s="84" t="s">
        <v>39</v>
      </c>
      <c r="D143" s="84" t="s">
        <v>38</v>
      </c>
      <c r="E143" s="25"/>
      <c r="F143" s="25">
        <v>724</v>
      </c>
      <c r="G143" s="25">
        <f t="shared" si="5"/>
        <v>0</v>
      </c>
    </row>
    <row r="144" spans="1:12" ht="47.25" x14ac:dyDescent="0.25">
      <c r="A144" s="84">
        <v>93</v>
      </c>
      <c r="B144" s="85" t="s">
        <v>158</v>
      </c>
      <c r="C144" s="84" t="s">
        <v>41</v>
      </c>
      <c r="D144" s="84" t="s">
        <v>38</v>
      </c>
      <c r="E144" s="28">
        <v>48</v>
      </c>
      <c r="F144" s="25">
        <v>2.9</v>
      </c>
      <c r="G144" s="25">
        <f t="shared" si="5"/>
        <v>139.19999999999999</v>
      </c>
    </row>
    <row r="145" spans="1:7" ht="47.25" x14ac:dyDescent="0.25">
      <c r="A145" s="84">
        <v>94</v>
      </c>
      <c r="B145" s="85" t="s">
        <v>179</v>
      </c>
      <c r="C145" s="84" t="s">
        <v>43</v>
      </c>
      <c r="D145" s="84" t="s">
        <v>38</v>
      </c>
      <c r="E145" s="28">
        <v>1568.17</v>
      </c>
      <c r="F145" s="25">
        <v>0.38</v>
      </c>
      <c r="G145" s="25">
        <f t="shared" si="5"/>
        <v>595.90460000000007</v>
      </c>
    </row>
    <row r="146" spans="1:7" ht="47.25" x14ac:dyDescent="0.25">
      <c r="A146" s="84">
        <v>95</v>
      </c>
      <c r="B146" s="85" t="s">
        <v>46</v>
      </c>
      <c r="C146" s="84" t="s">
        <v>45</v>
      </c>
      <c r="D146" s="84" t="s">
        <v>47</v>
      </c>
      <c r="E146" s="28">
        <v>12</v>
      </c>
      <c r="F146" s="25">
        <v>30.7</v>
      </c>
      <c r="G146" s="25">
        <f t="shared" si="5"/>
        <v>368.4</v>
      </c>
    </row>
    <row r="147" spans="1:7" ht="47.25" x14ac:dyDescent="0.25">
      <c r="A147" s="84">
        <v>96</v>
      </c>
      <c r="B147" s="85" t="s">
        <v>49</v>
      </c>
      <c r="C147" s="84" t="s">
        <v>48</v>
      </c>
      <c r="D147" s="84" t="s">
        <v>47</v>
      </c>
      <c r="E147" s="28"/>
      <c r="F147" s="25">
        <v>27.8</v>
      </c>
      <c r="G147" s="25">
        <f t="shared" si="5"/>
        <v>0</v>
      </c>
    </row>
    <row r="148" spans="1:7" ht="15.75" x14ac:dyDescent="0.25">
      <c r="A148" s="84">
        <v>97</v>
      </c>
      <c r="B148" s="85" t="s">
        <v>51</v>
      </c>
      <c r="C148" s="84" t="s">
        <v>50</v>
      </c>
      <c r="D148" s="84" t="s">
        <v>23</v>
      </c>
      <c r="E148" s="25">
        <v>72</v>
      </c>
      <c r="F148" s="25">
        <v>0.26</v>
      </c>
      <c r="G148" s="25">
        <f t="shared" si="5"/>
        <v>18.72</v>
      </c>
    </row>
    <row r="149" spans="1:7" ht="15.75" x14ac:dyDescent="0.25">
      <c r="A149" s="84">
        <v>98</v>
      </c>
      <c r="B149" s="85" t="s">
        <v>53</v>
      </c>
      <c r="C149" s="84" t="s">
        <v>52</v>
      </c>
      <c r="D149" s="84" t="s">
        <v>23</v>
      </c>
      <c r="E149" s="28"/>
      <c r="F149" s="25">
        <v>4.34</v>
      </c>
      <c r="G149" s="25">
        <f t="shared" si="5"/>
        <v>0</v>
      </c>
    </row>
    <row r="150" spans="1:7" ht="15.75" x14ac:dyDescent="0.25">
      <c r="A150" s="84">
        <v>99</v>
      </c>
      <c r="B150" s="85" t="s">
        <v>55</v>
      </c>
      <c r="C150" s="84" t="s">
        <v>54</v>
      </c>
      <c r="D150" s="84" t="s">
        <v>23</v>
      </c>
      <c r="E150" s="28">
        <v>56</v>
      </c>
      <c r="F150" s="25">
        <v>0.06</v>
      </c>
      <c r="G150" s="25">
        <f t="shared" si="5"/>
        <v>3.36</v>
      </c>
    </row>
    <row r="151" spans="1:7" ht="15.75" x14ac:dyDescent="0.25">
      <c r="A151" s="84">
        <v>100</v>
      </c>
      <c r="B151" s="85" t="s">
        <v>57</v>
      </c>
      <c r="C151" s="84" t="s">
        <v>56</v>
      </c>
      <c r="D151" s="84" t="s">
        <v>23</v>
      </c>
      <c r="E151" s="28"/>
      <c r="F151" s="25">
        <v>27.51</v>
      </c>
      <c r="G151" s="25">
        <f t="shared" si="5"/>
        <v>0</v>
      </c>
    </row>
    <row r="152" spans="1:7" ht="31.5" x14ac:dyDescent="0.25">
      <c r="A152" s="84">
        <v>101</v>
      </c>
      <c r="B152" s="85" t="s">
        <v>59</v>
      </c>
      <c r="C152" s="84" t="s">
        <v>58</v>
      </c>
      <c r="D152" s="84" t="s">
        <v>38</v>
      </c>
      <c r="E152" s="28"/>
      <c r="F152" s="25">
        <v>218.95</v>
      </c>
      <c r="G152" s="25">
        <f t="shared" si="5"/>
        <v>0</v>
      </c>
    </row>
    <row r="153" spans="1:7" ht="31.5" x14ac:dyDescent="0.25">
      <c r="A153" s="84">
        <v>102</v>
      </c>
      <c r="B153" s="85" t="s">
        <v>61</v>
      </c>
      <c r="C153" s="84" t="s">
        <v>60</v>
      </c>
      <c r="D153" s="84" t="s">
        <v>38</v>
      </c>
      <c r="E153" s="28"/>
      <c r="F153" s="25">
        <v>218.95</v>
      </c>
      <c r="G153" s="25">
        <f t="shared" si="5"/>
        <v>0</v>
      </c>
    </row>
    <row r="154" spans="1:7" ht="31.5" x14ac:dyDescent="0.25">
      <c r="A154" s="84">
        <v>103</v>
      </c>
      <c r="B154" s="85" t="s">
        <v>63</v>
      </c>
      <c r="C154" s="84" t="s">
        <v>62</v>
      </c>
      <c r="D154" s="84" t="s">
        <v>38</v>
      </c>
      <c r="E154" s="28"/>
      <c r="F154" s="25">
        <v>9</v>
      </c>
      <c r="G154" s="25">
        <f t="shared" si="5"/>
        <v>0</v>
      </c>
    </row>
    <row r="155" spans="1:7" ht="15.75" x14ac:dyDescent="0.25">
      <c r="A155" s="84">
        <v>104</v>
      </c>
      <c r="B155" s="85" t="s">
        <v>65</v>
      </c>
      <c r="C155" s="84" t="s">
        <v>64</v>
      </c>
      <c r="D155" s="84" t="s">
        <v>38</v>
      </c>
      <c r="F155" s="25">
        <v>10.43</v>
      </c>
      <c r="G155" s="25">
        <f>E156*F155</f>
        <v>2.4197600000000001</v>
      </c>
    </row>
    <row r="156" spans="1:7" ht="15.75" x14ac:dyDescent="0.25">
      <c r="A156" s="84">
        <v>105</v>
      </c>
      <c r="B156" s="85" t="s">
        <v>68</v>
      </c>
      <c r="C156" s="84" t="s">
        <v>67</v>
      </c>
      <c r="D156" s="84" t="s">
        <v>38</v>
      </c>
      <c r="E156" s="61">
        <v>0.23200000000000001</v>
      </c>
      <c r="F156" s="25">
        <v>19.670000000000002</v>
      </c>
      <c r="G156" s="25">
        <f>E156*F156</f>
        <v>4.5634400000000008</v>
      </c>
    </row>
    <row r="157" spans="1:7" ht="16.5" customHeight="1" x14ac:dyDescent="0.25">
      <c r="A157" s="84">
        <v>106</v>
      </c>
      <c r="B157" s="85" t="s">
        <v>70</v>
      </c>
      <c r="C157" s="84" t="s">
        <v>69</v>
      </c>
      <c r="D157" s="84" t="s">
        <v>38</v>
      </c>
      <c r="E157" s="61"/>
      <c r="F157" s="25">
        <v>3.27</v>
      </c>
      <c r="G157" s="25">
        <f t="shared" si="5"/>
        <v>0</v>
      </c>
    </row>
    <row r="158" spans="1:7" ht="18.75" customHeight="1" x14ac:dyDescent="0.25">
      <c r="A158" s="84">
        <v>107</v>
      </c>
      <c r="B158" s="85" t="s">
        <v>72</v>
      </c>
      <c r="C158" s="84" t="s">
        <v>71</v>
      </c>
      <c r="D158" s="84" t="s">
        <v>38</v>
      </c>
      <c r="E158" s="61">
        <v>4.7399999999999998E-2</v>
      </c>
      <c r="F158" s="25">
        <v>6.81</v>
      </c>
      <c r="G158" s="25">
        <f t="shared" si="5"/>
        <v>0.32279399999999997</v>
      </c>
    </row>
    <row r="159" spans="1:7" ht="15.75" x14ac:dyDescent="0.25">
      <c r="A159" s="84">
        <v>108</v>
      </c>
      <c r="B159" s="85" t="s">
        <v>74</v>
      </c>
      <c r="C159" s="84" t="s">
        <v>73</v>
      </c>
      <c r="D159" s="84" t="s">
        <v>75</v>
      </c>
      <c r="E159" s="28"/>
      <c r="F159" s="25">
        <v>33.31</v>
      </c>
      <c r="G159" s="25">
        <f t="shared" si="5"/>
        <v>0</v>
      </c>
    </row>
    <row r="160" spans="1:7" ht="15.75" x14ac:dyDescent="0.25">
      <c r="A160" s="84">
        <v>109</v>
      </c>
      <c r="B160" s="85" t="s">
        <v>77</v>
      </c>
      <c r="C160" s="84" t="s">
        <v>76</v>
      </c>
      <c r="D160" s="84" t="s">
        <v>75</v>
      </c>
      <c r="E160" s="28"/>
      <c r="F160" s="25">
        <v>63.14</v>
      </c>
      <c r="G160" s="25">
        <f t="shared" si="5"/>
        <v>0</v>
      </c>
    </row>
    <row r="161" spans="1:9" ht="15.75" x14ac:dyDescent="0.25">
      <c r="A161" s="84">
        <v>110</v>
      </c>
      <c r="B161" s="85" t="s">
        <v>79</v>
      </c>
      <c r="C161" s="84" t="s">
        <v>78</v>
      </c>
      <c r="D161" s="84" t="s">
        <v>23</v>
      </c>
      <c r="E161" s="28">
        <v>1</v>
      </c>
      <c r="F161" s="25">
        <v>10.14</v>
      </c>
      <c r="G161" s="25">
        <f t="shared" si="5"/>
        <v>10.14</v>
      </c>
    </row>
    <row r="162" spans="1:9" ht="31.5" x14ac:dyDescent="0.25">
      <c r="A162" s="84">
        <v>111</v>
      </c>
      <c r="B162" s="87" t="s">
        <v>81</v>
      </c>
      <c r="C162" s="84" t="s">
        <v>80</v>
      </c>
      <c r="D162" s="84" t="s">
        <v>23</v>
      </c>
      <c r="E162" s="25"/>
      <c r="F162" s="25">
        <v>72.41</v>
      </c>
      <c r="G162" s="25">
        <f t="shared" si="5"/>
        <v>0</v>
      </c>
    </row>
    <row r="163" spans="1:9" ht="31.5" x14ac:dyDescent="0.25">
      <c r="A163" s="84">
        <v>112</v>
      </c>
      <c r="B163" s="85" t="s">
        <v>85</v>
      </c>
      <c r="C163" s="84">
        <v>36</v>
      </c>
      <c r="D163" s="84" t="s">
        <v>47</v>
      </c>
      <c r="E163" s="25"/>
      <c r="F163" s="25">
        <v>72.41</v>
      </c>
      <c r="G163" s="25">
        <f t="shared" si="5"/>
        <v>0</v>
      </c>
    </row>
    <row r="164" spans="1:9" ht="15.75" x14ac:dyDescent="0.25">
      <c r="A164" s="84">
        <v>113</v>
      </c>
      <c r="B164" s="87" t="s">
        <v>87</v>
      </c>
      <c r="C164" s="84">
        <v>37</v>
      </c>
      <c r="D164" s="84" t="s">
        <v>23</v>
      </c>
      <c r="E164" s="48">
        <v>10</v>
      </c>
      <c r="F164" s="25">
        <v>10.14</v>
      </c>
      <c r="G164" s="25">
        <f t="shared" si="5"/>
        <v>101.4</v>
      </c>
    </row>
    <row r="165" spans="1:9" ht="31.5" x14ac:dyDescent="0.25">
      <c r="A165" s="84">
        <v>114</v>
      </c>
      <c r="B165" s="85" t="s">
        <v>89</v>
      </c>
      <c r="C165" s="84">
        <v>38</v>
      </c>
      <c r="D165" s="84" t="s">
        <v>23</v>
      </c>
      <c r="E165" s="25"/>
      <c r="F165" s="25">
        <v>11.58</v>
      </c>
      <c r="G165" s="25">
        <f t="shared" si="5"/>
        <v>0</v>
      </c>
    </row>
    <row r="166" spans="1:9" ht="15.75" x14ac:dyDescent="0.25">
      <c r="A166" s="3"/>
      <c r="B166" s="10" t="s">
        <v>97</v>
      </c>
      <c r="C166" s="10"/>
      <c r="D166" s="32"/>
      <c r="E166" s="32"/>
      <c r="F166" s="32"/>
      <c r="G166" s="35">
        <f>SUM(G125:G165)</f>
        <v>4881.9205939999993</v>
      </c>
      <c r="I166" s="47"/>
    </row>
    <row r="167" spans="1:9" ht="15.75" x14ac:dyDescent="0.25">
      <c r="A167" s="3"/>
      <c r="B167" s="11" t="s">
        <v>98</v>
      </c>
      <c r="C167" s="11"/>
      <c r="D167" s="32"/>
      <c r="E167" s="32"/>
      <c r="F167" s="32"/>
      <c r="G167" s="32"/>
    </row>
    <row r="168" spans="1:9" ht="15.75" x14ac:dyDescent="0.25">
      <c r="A168" s="3"/>
      <c r="B168" s="11" t="s">
        <v>149</v>
      </c>
      <c r="C168" s="11"/>
      <c r="D168" s="32" t="s">
        <v>121</v>
      </c>
      <c r="E168" s="32"/>
      <c r="F168" s="32">
        <v>21.05</v>
      </c>
      <c r="G168" s="33">
        <f>ROUND(E168*F168,2)</f>
        <v>0</v>
      </c>
    </row>
    <row r="169" spans="1:9" ht="15.75" x14ac:dyDescent="0.25">
      <c r="A169" s="3"/>
      <c r="B169" s="11" t="s">
        <v>120</v>
      </c>
      <c r="C169" s="11"/>
      <c r="D169" s="32" t="s">
        <v>121</v>
      </c>
      <c r="E169" s="32">
        <v>5</v>
      </c>
      <c r="F169" s="33">
        <v>17.329999999999998</v>
      </c>
      <c r="G169" s="33">
        <f t="shared" ref="G169:G173" si="6">ROUND(E169*F169,2)</f>
        <v>86.65</v>
      </c>
    </row>
    <row r="170" spans="1:9" ht="15.75" x14ac:dyDescent="0.25">
      <c r="A170" s="3"/>
      <c r="B170" s="51" t="s">
        <v>124</v>
      </c>
      <c r="C170" s="34"/>
      <c r="D170" s="32" t="s">
        <v>121</v>
      </c>
      <c r="E170" s="33">
        <v>10</v>
      </c>
      <c r="F170" s="33">
        <v>14.86</v>
      </c>
      <c r="G170" s="33">
        <f t="shared" si="6"/>
        <v>148.6</v>
      </c>
    </row>
    <row r="171" spans="1:9" ht="15.75" x14ac:dyDescent="0.25">
      <c r="A171" s="3"/>
      <c r="B171" s="51" t="s">
        <v>122</v>
      </c>
      <c r="C171" s="34"/>
      <c r="D171" s="32" t="s">
        <v>121</v>
      </c>
      <c r="E171" s="33">
        <v>25</v>
      </c>
      <c r="F171" s="33">
        <v>19.809999999999999</v>
      </c>
      <c r="G171" s="33">
        <f t="shared" si="6"/>
        <v>495.25</v>
      </c>
    </row>
    <row r="172" spans="1:9" ht="15.75" x14ac:dyDescent="0.25">
      <c r="A172" s="3"/>
      <c r="B172" s="51" t="s">
        <v>123</v>
      </c>
      <c r="C172" s="34"/>
      <c r="D172" s="32" t="s">
        <v>121</v>
      </c>
      <c r="E172" s="33"/>
      <c r="F172" s="33"/>
      <c r="G172" s="33">
        <f t="shared" si="6"/>
        <v>0</v>
      </c>
    </row>
    <row r="173" spans="1:9" ht="15.75" x14ac:dyDescent="0.25">
      <c r="A173" s="3"/>
      <c r="B173" s="51" t="s">
        <v>150</v>
      </c>
      <c r="C173" s="34"/>
      <c r="D173" s="32" t="s">
        <v>121</v>
      </c>
      <c r="E173" s="33"/>
      <c r="F173" s="33"/>
      <c r="G173" s="33">
        <f t="shared" si="6"/>
        <v>0</v>
      </c>
    </row>
    <row r="174" spans="1:9" x14ac:dyDescent="0.25">
      <c r="A174" s="3"/>
      <c r="B174" s="36" t="s">
        <v>99</v>
      </c>
      <c r="C174" s="36"/>
      <c r="D174" s="32"/>
      <c r="E174" s="32"/>
      <c r="F174" s="32"/>
      <c r="G174" s="35">
        <f>ROUND(SUM(G168:G173),2)</f>
        <v>730.5</v>
      </c>
      <c r="H174" s="39"/>
    </row>
    <row r="175" spans="1:9" ht="15.75" x14ac:dyDescent="0.25">
      <c r="A175" s="86"/>
      <c r="B175" s="130" t="s">
        <v>166</v>
      </c>
      <c r="C175" s="130"/>
      <c r="D175" s="130"/>
      <c r="E175" s="130"/>
      <c r="F175" s="130"/>
      <c r="G175" s="130"/>
    </row>
    <row r="176" spans="1:9" ht="18.75" x14ac:dyDescent="0.25">
      <c r="A176" s="84">
        <v>115</v>
      </c>
      <c r="B176" s="85" t="s">
        <v>5</v>
      </c>
      <c r="C176" s="84" t="s">
        <v>4</v>
      </c>
      <c r="D176" s="84" t="s">
        <v>6</v>
      </c>
      <c r="E176" s="25"/>
      <c r="F176" s="25">
        <v>22.59</v>
      </c>
      <c r="G176" s="25">
        <f>E176*F176</f>
        <v>0</v>
      </c>
    </row>
    <row r="177" spans="1:13" ht="31.5" x14ac:dyDescent="0.25">
      <c r="A177" s="84">
        <v>116</v>
      </c>
      <c r="B177" s="85" t="s">
        <v>300</v>
      </c>
      <c r="C177" s="84" t="s">
        <v>7</v>
      </c>
      <c r="D177" s="84" t="s">
        <v>6</v>
      </c>
      <c r="E177" s="25">
        <v>6</v>
      </c>
      <c r="F177" s="25">
        <v>27.22</v>
      </c>
      <c r="G177" s="25">
        <f t="shared" ref="G177:G178" si="7">E177*F177</f>
        <v>163.32</v>
      </c>
    </row>
    <row r="178" spans="1:13" ht="15" customHeight="1" x14ac:dyDescent="0.25">
      <c r="A178" s="131">
        <v>117</v>
      </c>
      <c r="B178" s="132" t="s">
        <v>307</v>
      </c>
      <c r="C178" s="131" t="s">
        <v>9</v>
      </c>
      <c r="D178" s="131" t="s">
        <v>6</v>
      </c>
      <c r="E178" s="135">
        <v>83</v>
      </c>
      <c r="F178" s="135">
        <v>17.38</v>
      </c>
      <c r="G178" s="135">
        <f t="shared" si="7"/>
        <v>1442.54</v>
      </c>
    </row>
    <row r="179" spans="1:13" ht="30.75" customHeight="1" x14ac:dyDescent="0.25">
      <c r="A179" s="131"/>
      <c r="B179" s="132"/>
      <c r="C179" s="131"/>
      <c r="D179" s="131"/>
      <c r="E179" s="136"/>
      <c r="F179" s="136"/>
      <c r="G179" s="136"/>
    </row>
    <row r="180" spans="1:13" ht="36" customHeight="1" x14ac:dyDescent="0.25">
      <c r="A180" s="84">
        <v>118</v>
      </c>
      <c r="B180" s="85" t="s">
        <v>12</v>
      </c>
      <c r="C180" s="84" t="s">
        <v>11</v>
      </c>
      <c r="D180" s="84" t="s">
        <v>6</v>
      </c>
      <c r="E180" s="25"/>
      <c r="F180" s="25">
        <v>20.85</v>
      </c>
      <c r="G180" s="25">
        <f t="shared" ref="G180:G215" si="8">E180*F180</f>
        <v>0</v>
      </c>
    </row>
    <row r="181" spans="1:13" ht="31.5" x14ac:dyDescent="0.25">
      <c r="A181" s="84">
        <v>119</v>
      </c>
      <c r="B181" s="85" t="s">
        <v>14</v>
      </c>
      <c r="C181" s="84" t="s">
        <v>13</v>
      </c>
      <c r="D181" s="84" t="s">
        <v>6</v>
      </c>
      <c r="E181" s="25"/>
      <c r="F181" s="25">
        <v>18.829999999999998</v>
      </c>
      <c r="G181" s="25">
        <f t="shared" si="8"/>
        <v>0</v>
      </c>
    </row>
    <row r="182" spans="1:13" ht="18.75" x14ac:dyDescent="0.25">
      <c r="A182" s="84">
        <v>120</v>
      </c>
      <c r="B182" s="85" t="s">
        <v>16</v>
      </c>
      <c r="C182" s="84" t="s">
        <v>15</v>
      </c>
      <c r="D182" s="84" t="s">
        <v>6</v>
      </c>
      <c r="E182" s="25"/>
      <c r="F182" s="25">
        <v>22.59</v>
      </c>
      <c r="G182" s="25">
        <f t="shared" si="8"/>
        <v>0</v>
      </c>
    </row>
    <row r="183" spans="1:13" ht="78.75" x14ac:dyDescent="0.25">
      <c r="A183" s="84">
        <v>121</v>
      </c>
      <c r="B183" s="85" t="s">
        <v>301</v>
      </c>
      <c r="C183" s="84" t="s">
        <v>17</v>
      </c>
      <c r="D183" s="84" t="s">
        <v>6</v>
      </c>
      <c r="E183" s="25">
        <v>15</v>
      </c>
      <c r="F183" s="25">
        <v>15.93</v>
      </c>
      <c r="G183" s="25">
        <f t="shared" si="8"/>
        <v>238.95</v>
      </c>
      <c r="I183" s="52"/>
      <c r="K183" s="47"/>
    </row>
    <row r="184" spans="1:13" ht="63" x14ac:dyDescent="0.25">
      <c r="A184" s="84">
        <v>122</v>
      </c>
      <c r="B184" s="85" t="s">
        <v>302</v>
      </c>
      <c r="C184" s="84" t="s">
        <v>19</v>
      </c>
      <c r="D184" s="84" t="s">
        <v>6</v>
      </c>
      <c r="E184" s="25">
        <v>15</v>
      </c>
      <c r="F184" s="25">
        <v>17.670000000000002</v>
      </c>
      <c r="G184" s="25">
        <f t="shared" si="8"/>
        <v>265.05</v>
      </c>
      <c r="I184" s="47"/>
      <c r="M184" s="47"/>
    </row>
    <row r="185" spans="1:13" ht="15.75" x14ac:dyDescent="0.25">
      <c r="A185" s="84">
        <v>123</v>
      </c>
      <c r="B185" s="85" t="s">
        <v>153</v>
      </c>
      <c r="C185" s="84" t="s">
        <v>21</v>
      </c>
      <c r="D185" s="84" t="s">
        <v>23</v>
      </c>
      <c r="E185" s="25">
        <v>17</v>
      </c>
      <c r="F185" s="25">
        <v>69.5</v>
      </c>
      <c r="G185" s="25">
        <f t="shared" si="8"/>
        <v>1181.5</v>
      </c>
    </row>
    <row r="186" spans="1:13" ht="25.5" x14ac:dyDescent="0.25">
      <c r="A186" s="42" t="s">
        <v>186</v>
      </c>
      <c r="B186" s="41" t="s">
        <v>303</v>
      </c>
      <c r="C186" s="84"/>
      <c r="D186" s="84" t="s">
        <v>121</v>
      </c>
      <c r="E186" s="28">
        <v>4</v>
      </c>
      <c r="F186" s="25">
        <v>0</v>
      </c>
      <c r="G186" s="25">
        <f t="shared" si="8"/>
        <v>0</v>
      </c>
    </row>
    <row r="187" spans="1:13" ht="15.75" x14ac:dyDescent="0.25">
      <c r="A187" s="84">
        <v>124</v>
      </c>
      <c r="B187" s="85" t="s">
        <v>25</v>
      </c>
      <c r="C187" s="84" t="s">
        <v>24</v>
      </c>
      <c r="D187" s="84" t="s">
        <v>23</v>
      </c>
      <c r="E187" s="28">
        <v>19</v>
      </c>
      <c r="F187" s="25">
        <v>46.3</v>
      </c>
      <c r="G187" s="25">
        <f t="shared" si="8"/>
        <v>879.69999999999993</v>
      </c>
      <c r="J187" s="47"/>
    </row>
    <row r="188" spans="1:13" ht="15.75" x14ac:dyDescent="0.25">
      <c r="A188" s="84">
        <v>125</v>
      </c>
      <c r="B188" s="85" t="s">
        <v>27</v>
      </c>
      <c r="C188" s="84" t="s">
        <v>26</v>
      </c>
      <c r="D188" s="84" t="s">
        <v>23</v>
      </c>
      <c r="E188" s="25">
        <v>1</v>
      </c>
      <c r="F188" s="25">
        <v>23</v>
      </c>
      <c r="G188" s="25">
        <f t="shared" si="8"/>
        <v>23</v>
      </c>
    </row>
    <row r="189" spans="1:13" ht="15.75" x14ac:dyDescent="0.25">
      <c r="A189" s="84">
        <v>126</v>
      </c>
      <c r="B189" s="85" t="s">
        <v>29</v>
      </c>
      <c r="C189" s="84" t="s">
        <v>28</v>
      </c>
      <c r="D189" s="84" t="s">
        <v>23</v>
      </c>
      <c r="E189" s="25"/>
      <c r="F189" s="25">
        <v>14.48</v>
      </c>
      <c r="G189" s="25">
        <f t="shared" si="8"/>
        <v>0</v>
      </c>
    </row>
    <row r="190" spans="1:13" ht="63" x14ac:dyDescent="0.25">
      <c r="A190" s="84">
        <v>127</v>
      </c>
      <c r="B190" s="85" t="s">
        <v>273</v>
      </c>
      <c r="C190" s="84" t="s">
        <v>30</v>
      </c>
      <c r="D190" s="84" t="s">
        <v>32</v>
      </c>
      <c r="E190" s="25">
        <v>15</v>
      </c>
      <c r="F190" s="25">
        <v>20.25</v>
      </c>
      <c r="G190" s="25">
        <f t="shared" si="8"/>
        <v>303.75</v>
      </c>
      <c r="K190" s="47"/>
    </row>
    <row r="191" spans="1:13" ht="31.5" x14ac:dyDescent="0.25">
      <c r="A191" s="84">
        <v>128</v>
      </c>
      <c r="B191" s="85" t="s">
        <v>34</v>
      </c>
      <c r="C191" s="84" t="s">
        <v>33</v>
      </c>
      <c r="D191" s="84" t="s">
        <v>35</v>
      </c>
      <c r="E191" s="25"/>
      <c r="F191" s="25">
        <v>1320.66</v>
      </c>
      <c r="G191" s="25">
        <f t="shared" si="8"/>
        <v>0</v>
      </c>
    </row>
    <row r="192" spans="1:13" ht="15.75" x14ac:dyDescent="0.25">
      <c r="A192" s="84">
        <v>129</v>
      </c>
      <c r="B192" s="85" t="s">
        <v>37</v>
      </c>
      <c r="C192" s="84" t="s">
        <v>36</v>
      </c>
      <c r="D192" s="84" t="s">
        <v>38</v>
      </c>
      <c r="E192" s="25"/>
      <c r="F192" s="25">
        <v>724</v>
      </c>
      <c r="G192" s="25">
        <f t="shared" si="8"/>
        <v>0</v>
      </c>
    </row>
    <row r="193" spans="1:7" ht="31.5" x14ac:dyDescent="0.25">
      <c r="A193" s="84">
        <v>130</v>
      </c>
      <c r="B193" s="85" t="s">
        <v>40</v>
      </c>
      <c r="C193" s="84" t="s">
        <v>39</v>
      </c>
      <c r="D193" s="84" t="s">
        <v>38</v>
      </c>
      <c r="E193" s="25"/>
      <c r="F193" s="25">
        <v>724</v>
      </c>
      <c r="G193" s="25">
        <f t="shared" si="8"/>
        <v>0</v>
      </c>
    </row>
    <row r="194" spans="1:7" ht="31.5" x14ac:dyDescent="0.25">
      <c r="A194" s="84">
        <v>131</v>
      </c>
      <c r="B194" s="85" t="s">
        <v>42</v>
      </c>
      <c r="C194" s="84" t="s">
        <v>41</v>
      </c>
      <c r="D194" s="84" t="s">
        <v>38</v>
      </c>
      <c r="E194" s="25"/>
      <c r="F194" s="25">
        <v>2.9</v>
      </c>
      <c r="G194" s="25">
        <f t="shared" si="8"/>
        <v>0</v>
      </c>
    </row>
    <row r="195" spans="1:7" ht="47.25" x14ac:dyDescent="0.25">
      <c r="A195" s="84">
        <v>132</v>
      </c>
      <c r="B195" s="85" t="s">
        <v>159</v>
      </c>
      <c r="C195" s="84" t="s">
        <v>43</v>
      </c>
      <c r="D195" s="84" t="s">
        <v>38</v>
      </c>
      <c r="E195" s="25">
        <v>1324</v>
      </c>
      <c r="F195" s="25">
        <v>0.38</v>
      </c>
      <c r="G195" s="25">
        <f t="shared" si="8"/>
        <v>503.12</v>
      </c>
    </row>
    <row r="196" spans="1:7" ht="47.25" x14ac:dyDescent="0.25">
      <c r="A196" s="84">
        <v>133</v>
      </c>
      <c r="B196" s="85" t="s">
        <v>46</v>
      </c>
      <c r="C196" s="84" t="s">
        <v>45</v>
      </c>
      <c r="D196" s="84" t="s">
        <v>47</v>
      </c>
      <c r="E196" s="28">
        <v>15</v>
      </c>
      <c r="F196" s="25">
        <v>30.7</v>
      </c>
      <c r="G196" s="25">
        <f t="shared" si="8"/>
        <v>460.5</v>
      </c>
    </row>
    <row r="197" spans="1:7" ht="47.25" x14ac:dyDescent="0.25">
      <c r="A197" s="84">
        <v>134</v>
      </c>
      <c r="B197" s="85" t="s">
        <v>49</v>
      </c>
      <c r="C197" s="84" t="s">
        <v>48</v>
      </c>
      <c r="D197" s="84" t="s">
        <v>47</v>
      </c>
      <c r="E197" s="25"/>
      <c r="F197" s="25">
        <v>27.8</v>
      </c>
      <c r="G197" s="25">
        <f t="shared" si="8"/>
        <v>0</v>
      </c>
    </row>
    <row r="198" spans="1:7" ht="15.75" x14ac:dyDescent="0.25">
      <c r="A198" s="84">
        <v>135</v>
      </c>
      <c r="B198" s="85" t="s">
        <v>51</v>
      </c>
      <c r="C198" s="84" t="s">
        <v>50</v>
      </c>
      <c r="D198" s="84" t="s">
        <v>23</v>
      </c>
      <c r="E198" s="25">
        <v>65</v>
      </c>
      <c r="F198" s="25">
        <v>0.26</v>
      </c>
      <c r="G198" s="25">
        <f t="shared" si="8"/>
        <v>16.900000000000002</v>
      </c>
    </row>
    <row r="199" spans="1:7" ht="15.75" x14ac:dyDescent="0.25">
      <c r="A199" s="84">
        <v>136</v>
      </c>
      <c r="B199" s="85" t="s">
        <v>53</v>
      </c>
      <c r="C199" s="84" t="s">
        <v>52</v>
      </c>
      <c r="D199" s="84" t="s">
        <v>23</v>
      </c>
      <c r="E199" s="25"/>
      <c r="F199" s="25">
        <v>4.34</v>
      </c>
      <c r="G199" s="25">
        <f t="shared" si="8"/>
        <v>0</v>
      </c>
    </row>
    <row r="200" spans="1:7" ht="15.75" x14ac:dyDescent="0.25">
      <c r="A200" s="84">
        <v>137</v>
      </c>
      <c r="B200" s="85" t="s">
        <v>55</v>
      </c>
      <c r="C200" s="84" t="s">
        <v>54</v>
      </c>
      <c r="D200" s="84" t="s">
        <v>23</v>
      </c>
      <c r="E200" s="25">
        <v>96</v>
      </c>
      <c r="F200" s="25">
        <v>0.06</v>
      </c>
      <c r="G200" s="25">
        <f t="shared" si="8"/>
        <v>5.76</v>
      </c>
    </row>
    <row r="201" spans="1:7" ht="15.75" x14ac:dyDescent="0.25">
      <c r="A201" s="84">
        <v>138</v>
      </c>
      <c r="B201" s="85" t="s">
        <v>57</v>
      </c>
      <c r="C201" s="84" t="s">
        <v>56</v>
      </c>
      <c r="D201" s="84" t="s">
        <v>23</v>
      </c>
      <c r="E201" s="25"/>
      <c r="F201" s="25">
        <v>27.51</v>
      </c>
      <c r="G201" s="25">
        <f t="shared" si="8"/>
        <v>0</v>
      </c>
    </row>
    <row r="202" spans="1:7" ht="31.5" x14ac:dyDescent="0.25">
      <c r="A202" s="84">
        <v>139</v>
      </c>
      <c r="B202" s="85" t="s">
        <v>59</v>
      </c>
      <c r="C202" s="84" t="s">
        <v>58</v>
      </c>
      <c r="D202" s="84" t="s">
        <v>38</v>
      </c>
      <c r="E202" s="25"/>
      <c r="F202" s="25">
        <v>218.95</v>
      </c>
      <c r="G202" s="25">
        <f t="shared" si="8"/>
        <v>0</v>
      </c>
    </row>
    <row r="203" spans="1:7" ht="31.5" x14ac:dyDescent="0.25">
      <c r="A203" s="84">
        <v>140</v>
      </c>
      <c r="B203" s="85" t="s">
        <v>61</v>
      </c>
      <c r="C203" s="84" t="s">
        <v>60</v>
      </c>
      <c r="D203" s="84" t="s">
        <v>38</v>
      </c>
      <c r="E203" s="25"/>
      <c r="F203" s="25">
        <v>218.95</v>
      </c>
      <c r="G203" s="25">
        <f t="shared" si="8"/>
        <v>0</v>
      </c>
    </row>
    <row r="204" spans="1:7" ht="31.5" x14ac:dyDescent="0.25">
      <c r="A204" s="84">
        <v>141</v>
      </c>
      <c r="B204" s="85" t="s">
        <v>63</v>
      </c>
      <c r="C204" s="84" t="s">
        <v>62</v>
      </c>
      <c r="D204" s="84" t="s">
        <v>38</v>
      </c>
      <c r="E204" s="28"/>
      <c r="F204" s="25">
        <v>9</v>
      </c>
      <c r="G204" s="25">
        <f t="shared" si="8"/>
        <v>0</v>
      </c>
    </row>
    <row r="205" spans="1:7" ht="15.75" x14ac:dyDescent="0.25">
      <c r="A205" s="84">
        <v>142</v>
      </c>
      <c r="B205" s="85" t="s">
        <v>65</v>
      </c>
      <c r="C205" s="84" t="s">
        <v>64</v>
      </c>
      <c r="D205" s="84" t="s">
        <v>38</v>
      </c>
      <c r="E205" s="28"/>
      <c r="F205" s="25">
        <v>10.43</v>
      </c>
      <c r="G205" s="25">
        <f t="shared" si="8"/>
        <v>0</v>
      </c>
    </row>
    <row r="206" spans="1:7" ht="15.75" x14ac:dyDescent="0.25">
      <c r="A206" s="84">
        <v>143</v>
      </c>
      <c r="B206" s="85" t="s">
        <v>68</v>
      </c>
      <c r="C206" s="84" t="s">
        <v>67</v>
      </c>
      <c r="D206" s="84" t="s">
        <v>38</v>
      </c>
      <c r="E206" s="28">
        <v>0.11</v>
      </c>
      <c r="F206" s="25">
        <v>19.670000000000002</v>
      </c>
      <c r="G206" s="25">
        <f t="shared" si="8"/>
        <v>2.1637000000000004</v>
      </c>
    </row>
    <row r="207" spans="1:7" ht="16.5" customHeight="1" x14ac:dyDescent="0.25">
      <c r="A207" s="84">
        <v>144</v>
      </c>
      <c r="B207" s="85" t="s">
        <v>70</v>
      </c>
      <c r="C207" s="84" t="s">
        <v>69</v>
      </c>
      <c r="D207" s="84" t="s">
        <v>38</v>
      </c>
      <c r="E207" s="50"/>
      <c r="F207" s="25">
        <v>3.27</v>
      </c>
      <c r="G207" s="25">
        <f t="shared" si="8"/>
        <v>0</v>
      </c>
    </row>
    <row r="208" spans="1:7" ht="17.25" customHeight="1" x14ac:dyDescent="0.25">
      <c r="A208" s="84">
        <v>145</v>
      </c>
      <c r="B208" s="85" t="s">
        <v>72</v>
      </c>
      <c r="C208" s="84" t="s">
        <v>71</v>
      </c>
      <c r="D208" s="84" t="s">
        <v>38</v>
      </c>
      <c r="E208" s="28">
        <v>0.25</v>
      </c>
      <c r="F208" s="25">
        <v>6.81</v>
      </c>
      <c r="G208" s="25">
        <f t="shared" si="8"/>
        <v>1.7024999999999999</v>
      </c>
    </row>
    <row r="209" spans="1:12" ht="15.75" x14ac:dyDescent="0.25">
      <c r="A209" s="84">
        <v>146</v>
      </c>
      <c r="B209" s="85" t="s">
        <v>74</v>
      </c>
      <c r="C209" s="84" t="s">
        <v>73</v>
      </c>
      <c r="D209" s="84" t="s">
        <v>75</v>
      </c>
      <c r="E209" s="25"/>
      <c r="F209" s="25">
        <v>33.31</v>
      </c>
      <c r="G209" s="25">
        <f t="shared" si="8"/>
        <v>0</v>
      </c>
    </row>
    <row r="210" spans="1:12" ht="15.75" x14ac:dyDescent="0.25">
      <c r="A210" s="84">
        <v>147</v>
      </c>
      <c r="B210" s="85" t="s">
        <v>77</v>
      </c>
      <c r="C210" s="84" t="s">
        <v>76</v>
      </c>
      <c r="D210" s="84" t="s">
        <v>75</v>
      </c>
      <c r="E210" s="25"/>
      <c r="F210" s="25">
        <v>63.14</v>
      </c>
      <c r="G210" s="25">
        <f t="shared" si="8"/>
        <v>0</v>
      </c>
    </row>
    <row r="211" spans="1:12" ht="15.75" x14ac:dyDescent="0.25">
      <c r="A211" s="84">
        <v>148</v>
      </c>
      <c r="B211" s="85" t="s">
        <v>79</v>
      </c>
      <c r="C211" s="84" t="s">
        <v>78</v>
      </c>
      <c r="D211" s="84" t="s">
        <v>23</v>
      </c>
      <c r="E211" s="28">
        <v>1</v>
      </c>
      <c r="F211" s="25">
        <v>10.14</v>
      </c>
      <c r="G211" s="25">
        <f t="shared" si="8"/>
        <v>10.14</v>
      </c>
    </row>
    <row r="212" spans="1:12" ht="31.5" x14ac:dyDescent="0.25">
      <c r="A212" s="84">
        <v>149</v>
      </c>
      <c r="B212" s="85" t="s">
        <v>81</v>
      </c>
      <c r="C212" s="84" t="s">
        <v>80</v>
      </c>
      <c r="D212" s="84" t="s">
        <v>23</v>
      </c>
      <c r="E212" s="25">
        <v>1</v>
      </c>
      <c r="F212" s="25">
        <v>72.41</v>
      </c>
      <c r="G212" s="25">
        <f t="shared" si="8"/>
        <v>72.41</v>
      </c>
    </row>
    <row r="213" spans="1:12" ht="31.5" x14ac:dyDescent="0.25">
      <c r="A213" s="84">
        <v>150</v>
      </c>
      <c r="B213" s="85" t="s">
        <v>85</v>
      </c>
      <c r="C213" s="84">
        <v>36</v>
      </c>
      <c r="D213" s="84" t="s">
        <v>47</v>
      </c>
      <c r="E213" s="25"/>
      <c r="F213" s="25">
        <v>72.41</v>
      </c>
      <c r="G213" s="25">
        <f t="shared" si="8"/>
        <v>0</v>
      </c>
    </row>
    <row r="214" spans="1:12" ht="15.75" x14ac:dyDescent="0.25">
      <c r="A214" s="84">
        <v>151</v>
      </c>
      <c r="B214" s="85" t="s">
        <v>87</v>
      </c>
      <c r="C214" s="84">
        <v>37</v>
      </c>
      <c r="D214" s="84" t="s">
        <v>23</v>
      </c>
      <c r="E214" s="48"/>
      <c r="F214" s="25">
        <v>10.14</v>
      </c>
      <c r="G214" s="25">
        <f t="shared" si="8"/>
        <v>0</v>
      </c>
    </row>
    <row r="215" spans="1:12" ht="31.5" x14ac:dyDescent="0.25">
      <c r="A215" s="84">
        <v>152</v>
      </c>
      <c r="B215" s="85" t="s">
        <v>89</v>
      </c>
      <c r="C215" s="84">
        <v>38</v>
      </c>
      <c r="D215" s="84" t="s">
        <v>23</v>
      </c>
      <c r="E215" s="84"/>
      <c r="F215" s="25">
        <v>11.58</v>
      </c>
      <c r="G215" s="25">
        <f t="shared" si="8"/>
        <v>0</v>
      </c>
    </row>
    <row r="216" spans="1:12" ht="15.75" x14ac:dyDescent="0.25">
      <c r="A216" s="32"/>
      <c r="B216" s="10" t="s">
        <v>97</v>
      </c>
      <c r="C216" s="10"/>
      <c r="D216" s="32"/>
      <c r="E216" s="32"/>
      <c r="F216" s="32"/>
      <c r="G216" s="35">
        <f>SUM(G176:G215)</f>
        <v>5570.5062000000007</v>
      </c>
    </row>
    <row r="217" spans="1:12" ht="15.75" x14ac:dyDescent="0.25">
      <c r="A217" s="32"/>
      <c r="B217" s="11" t="s">
        <v>98</v>
      </c>
      <c r="C217" s="11"/>
      <c r="D217" s="32"/>
      <c r="E217" s="32"/>
      <c r="F217" s="32"/>
      <c r="G217" s="32"/>
    </row>
    <row r="218" spans="1:12" x14ac:dyDescent="0.25">
      <c r="A218" s="32"/>
      <c r="B218" s="34" t="s">
        <v>149</v>
      </c>
      <c r="C218" s="34"/>
      <c r="D218" s="32" t="s">
        <v>121</v>
      </c>
      <c r="E218" s="26">
        <v>12.5</v>
      </c>
      <c r="F218" s="32">
        <v>21.05</v>
      </c>
      <c r="G218" s="33">
        <f>ROUND(E218*F218,2)</f>
        <v>263.13</v>
      </c>
    </row>
    <row r="219" spans="1:12" x14ac:dyDescent="0.25">
      <c r="A219" s="32"/>
      <c r="B219" s="34" t="s">
        <v>120</v>
      </c>
      <c r="C219" s="34"/>
      <c r="D219" s="32" t="s">
        <v>121</v>
      </c>
      <c r="E219" s="3">
        <v>8.5</v>
      </c>
      <c r="F219" s="33">
        <v>17.329999999999998</v>
      </c>
      <c r="G219" s="33">
        <f t="shared" ref="G219:G220" si="9">ROUND(E219*F219,2)</f>
        <v>147.31</v>
      </c>
    </row>
    <row r="220" spans="1:12" x14ac:dyDescent="0.25">
      <c r="A220" s="32"/>
      <c r="B220" s="34" t="s">
        <v>124</v>
      </c>
      <c r="C220" s="34"/>
      <c r="D220" s="32" t="s">
        <v>121</v>
      </c>
      <c r="E220" s="3">
        <v>69</v>
      </c>
      <c r="F220" s="33">
        <v>14.86</v>
      </c>
      <c r="G220" s="33">
        <f t="shared" si="9"/>
        <v>1025.3399999999999</v>
      </c>
    </row>
    <row r="221" spans="1:12" x14ac:dyDescent="0.25">
      <c r="A221" s="32"/>
      <c r="B221" s="34" t="s">
        <v>176</v>
      </c>
      <c r="C221" s="34"/>
      <c r="D221" s="32" t="s">
        <v>121</v>
      </c>
      <c r="E221" s="3"/>
      <c r="F221" s="33">
        <v>37.79</v>
      </c>
      <c r="G221" s="33">
        <f t="shared" ref="G221:G224" si="10">E221*F221</f>
        <v>0</v>
      </c>
    </row>
    <row r="222" spans="1:12" x14ac:dyDescent="0.25">
      <c r="A222" s="32"/>
      <c r="B222" s="34" t="s">
        <v>178</v>
      </c>
      <c r="C222" s="34"/>
      <c r="D222" s="32" t="s">
        <v>121</v>
      </c>
      <c r="E222" s="3"/>
      <c r="F222" s="33">
        <v>31.28</v>
      </c>
      <c r="G222" s="33">
        <f t="shared" si="10"/>
        <v>0</v>
      </c>
    </row>
    <row r="223" spans="1:12" x14ac:dyDescent="0.25">
      <c r="A223" s="32"/>
      <c r="B223" s="34" t="s">
        <v>122</v>
      </c>
      <c r="C223" s="34"/>
      <c r="D223" s="32" t="s">
        <v>121</v>
      </c>
      <c r="E223" s="3"/>
      <c r="F223" s="33">
        <v>19.809999999999999</v>
      </c>
      <c r="G223" s="33">
        <f t="shared" si="10"/>
        <v>0</v>
      </c>
      <c r="L223" s="47"/>
    </row>
    <row r="224" spans="1:12" x14ac:dyDescent="0.25">
      <c r="A224" s="32"/>
      <c r="B224" s="34" t="s">
        <v>242</v>
      </c>
      <c r="C224" s="34"/>
      <c r="D224" s="32" t="s">
        <v>121</v>
      </c>
      <c r="E224" s="33"/>
      <c r="F224" s="33">
        <v>24.76</v>
      </c>
      <c r="G224" s="33">
        <f t="shared" si="10"/>
        <v>0</v>
      </c>
    </row>
    <row r="225" spans="1:10" x14ac:dyDescent="0.25">
      <c r="A225" s="32"/>
      <c r="B225" s="36" t="s">
        <v>99</v>
      </c>
      <c r="C225" s="36"/>
      <c r="D225" s="32"/>
      <c r="E225" s="32"/>
      <c r="F225" s="32"/>
      <c r="G225" s="35">
        <f>ROUND(SUM(G218:G224),2)</f>
        <v>1435.78</v>
      </c>
      <c r="J225" s="47"/>
    </row>
    <row r="226" spans="1:10" x14ac:dyDescent="0.25">
      <c r="A226" s="24"/>
      <c r="B226" s="24"/>
      <c r="C226" s="24"/>
      <c r="D226" s="24"/>
      <c r="E226" s="24"/>
      <c r="F226" s="24"/>
      <c r="G226" s="24"/>
    </row>
    <row r="227" spans="1:10" x14ac:dyDescent="0.25">
      <c r="A227" s="24"/>
      <c r="B227" s="24" t="s">
        <v>116</v>
      </c>
      <c r="C227" s="24"/>
      <c r="D227" s="24"/>
      <c r="E227" s="24"/>
      <c r="F227" s="24"/>
      <c r="G227" s="27">
        <f>ROUND(G59+G113+G166+G216,2)</f>
        <v>32199.56</v>
      </c>
    </row>
    <row r="228" spans="1:10" x14ac:dyDescent="0.25">
      <c r="A228" s="24"/>
      <c r="B228" s="24" t="s">
        <v>117</v>
      </c>
      <c r="C228" s="24"/>
      <c r="D228" s="24"/>
      <c r="E228" s="24"/>
      <c r="F228" s="24"/>
      <c r="G228" s="27">
        <f>ROUND(G70+G123+G174+G225,2)</f>
        <v>14924.11</v>
      </c>
    </row>
    <row r="229" spans="1:10" x14ac:dyDescent="0.25">
      <c r="A229" s="24"/>
      <c r="B229" s="24"/>
      <c r="C229" s="24"/>
      <c r="D229" s="24"/>
      <c r="E229" s="24"/>
      <c r="F229" s="24"/>
      <c r="G229" s="24"/>
    </row>
    <row r="230" spans="1:10" x14ac:dyDescent="0.25">
      <c r="A230" s="24"/>
      <c r="B230" s="24" t="s">
        <v>170</v>
      </c>
      <c r="C230" s="24"/>
      <c r="D230" s="24"/>
      <c r="E230" s="24"/>
      <c r="F230" s="24"/>
      <c r="G230" s="27">
        <f>G227</f>
        <v>32199.56</v>
      </c>
    </row>
    <row r="231" spans="1:10" x14ac:dyDescent="0.25">
      <c r="A231" s="24"/>
      <c r="B231" s="24" t="s">
        <v>171</v>
      </c>
      <c r="C231" s="24"/>
      <c r="D231" s="24"/>
      <c r="E231" s="24"/>
      <c r="F231" s="24"/>
      <c r="G231" s="27">
        <f>G230*0.21</f>
        <v>6761.9076000000005</v>
      </c>
    </row>
    <row r="232" spans="1:10" x14ac:dyDescent="0.25">
      <c r="A232" s="24"/>
      <c r="B232" s="24" t="s">
        <v>172</v>
      </c>
      <c r="C232" s="24"/>
      <c r="D232" s="24"/>
      <c r="E232" s="24"/>
      <c r="F232" s="24"/>
      <c r="G232" s="27">
        <f>G230+G231</f>
        <v>38961.467600000004</v>
      </c>
    </row>
    <row r="235" spans="1:10" x14ac:dyDescent="0.25">
      <c r="A235" s="37" t="s">
        <v>138</v>
      </c>
    </row>
    <row r="236" spans="1:10" x14ac:dyDescent="0.25">
      <c r="A236" s="40" t="s">
        <v>147</v>
      </c>
    </row>
    <row r="237" spans="1:10" x14ac:dyDescent="0.25">
      <c r="A237" s="40" t="s">
        <v>148</v>
      </c>
    </row>
    <row r="238" spans="1:10" x14ac:dyDescent="0.25">
      <c r="A238" s="37"/>
    </row>
    <row r="239" spans="1:10" x14ac:dyDescent="0.25">
      <c r="A239" s="37"/>
    </row>
    <row r="240" spans="1:10" x14ac:dyDescent="0.25">
      <c r="A240" s="37"/>
    </row>
    <row r="241" spans="1:1" x14ac:dyDescent="0.25">
      <c r="A241" s="37" t="s">
        <v>139</v>
      </c>
    </row>
    <row r="242" spans="1:1" x14ac:dyDescent="0.25">
      <c r="A242"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71:G71"/>
    <mergeCell ref="A74:A75"/>
    <mergeCell ref="B74:B75"/>
    <mergeCell ref="C74:C75"/>
    <mergeCell ref="D74:D75"/>
    <mergeCell ref="E74:E75"/>
    <mergeCell ref="F74:F75"/>
    <mergeCell ref="G74:G75"/>
    <mergeCell ref="B124:G124"/>
    <mergeCell ref="A127:A128"/>
    <mergeCell ref="B127:B128"/>
    <mergeCell ref="C127:C128"/>
    <mergeCell ref="D127:D128"/>
    <mergeCell ref="E127:E128"/>
    <mergeCell ref="F127:F128"/>
    <mergeCell ref="G127:G128"/>
    <mergeCell ref="B175:G175"/>
    <mergeCell ref="A178:A179"/>
    <mergeCell ref="B178:B179"/>
    <mergeCell ref="C178:C179"/>
    <mergeCell ref="D178:D179"/>
    <mergeCell ref="E178:E179"/>
    <mergeCell ref="F178:F179"/>
    <mergeCell ref="G178:G179"/>
  </mergeCells>
  <pageMargins left="0.51181102362204722" right="0.11811023622047245" top="0.55118110236220474"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topLeftCell="A214" workbookViewId="0">
      <selection activeCell="A214"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92"/>
      <c r="D8" s="92"/>
      <c r="E8" s="22"/>
      <c r="F8" s="92"/>
      <c r="G8" s="92"/>
    </row>
    <row r="9" spans="1:7" ht="18.75" x14ac:dyDescent="0.3">
      <c r="A9" s="129" t="s">
        <v>340</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308</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88">
        <v>1</v>
      </c>
      <c r="B16" s="88">
        <v>2</v>
      </c>
      <c r="C16" s="88"/>
      <c r="D16" s="88">
        <v>3</v>
      </c>
      <c r="E16" s="88"/>
      <c r="F16" s="88"/>
      <c r="G16" s="88"/>
    </row>
    <row r="17" spans="1:12" ht="15.75" x14ac:dyDescent="0.25">
      <c r="A17" s="89"/>
      <c r="B17" s="130" t="s">
        <v>163</v>
      </c>
      <c r="C17" s="130"/>
      <c r="D17" s="130"/>
      <c r="E17" s="130"/>
      <c r="F17" s="130"/>
      <c r="G17" s="130"/>
    </row>
    <row r="18" spans="1:12" ht="63.75" customHeight="1" x14ac:dyDescent="0.25">
      <c r="A18" s="90">
        <v>1</v>
      </c>
      <c r="B18" s="91" t="s">
        <v>309</v>
      </c>
      <c r="C18" s="90" t="s">
        <v>4</v>
      </c>
      <c r="D18" s="90" t="s">
        <v>6</v>
      </c>
      <c r="E18" s="25">
        <v>39.200000000000003</v>
      </c>
      <c r="F18" s="25">
        <v>22.59</v>
      </c>
      <c r="G18" s="25">
        <f>ROUND(E18*F18,2)</f>
        <v>885.53</v>
      </c>
    </row>
    <row r="19" spans="1:12" ht="18.75" x14ac:dyDescent="0.25">
      <c r="A19" s="90">
        <v>2</v>
      </c>
      <c r="B19" s="91" t="s">
        <v>161</v>
      </c>
      <c r="C19" s="90" t="s">
        <v>7</v>
      </c>
      <c r="D19" s="90" t="s">
        <v>6</v>
      </c>
      <c r="E19" s="90"/>
      <c r="F19" s="25">
        <v>27.22</v>
      </c>
      <c r="G19" s="25">
        <f>ROUND(E19*F19,2)</f>
        <v>0</v>
      </c>
    </row>
    <row r="20" spans="1:12" x14ac:dyDescent="0.25">
      <c r="A20" s="131">
        <v>3</v>
      </c>
      <c r="B20" s="132" t="s">
        <v>10</v>
      </c>
      <c r="C20" s="131" t="s">
        <v>9</v>
      </c>
      <c r="D20" s="131" t="s">
        <v>6</v>
      </c>
      <c r="E20" s="135"/>
      <c r="F20" s="135">
        <v>17.38</v>
      </c>
      <c r="G20" s="135">
        <f>ROUND(E20*F20,2)</f>
        <v>0</v>
      </c>
    </row>
    <row r="21" spans="1:12" ht="24" customHeight="1" x14ac:dyDescent="0.25">
      <c r="A21" s="131"/>
      <c r="B21" s="132"/>
      <c r="C21" s="131"/>
      <c r="D21" s="131"/>
      <c r="E21" s="136"/>
      <c r="F21" s="136"/>
      <c r="G21" s="136"/>
    </row>
    <row r="22" spans="1:12" ht="31.5" x14ac:dyDescent="0.25">
      <c r="A22" s="90">
        <v>4</v>
      </c>
      <c r="B22" s="91" t="s">
        <v>162</v>
      </c>
      <c r="C22" s="90" t="s">
        <v>11</v>
      </c>
      <c r="D22" s="90" t="s">
        <v>6</v>
      </c>
      <c r="E22" s="90"/>
      <c r="F22" s="25">
        <v>20.85</v>
      </c>
      <c r="G22" s="25">
        <f t="shared" ref="G22:G58" si="0">E22*F22</f>
        <v>0</v>
      </c>
    </row>
    <row r="23" spans="1:12" ht="47.25" x14ac:dyDescent="0.25">
      <c r="A23" s="90">
        <v>5</v>
      </c>
      <c r="B23" s="91" t="s">
        <v>310</v>
      </c>
      <c r="C23" s="90" t="s">
        <v>13</v>
      </c>
      <c r="D23" s="90" t="s">
        <v>6</v>
      </c>
      <c r="E23" s="25">
        <v>81.599999999999994</v>
      </c>
      <c r="F23" s="25">
        <v>18.829999999999998</v>
      </c>
      <c r="G23" s="25">
        <f t="shared" si="0"/>
        <v>1536.5279999999998</v>
      </c>
    </row>
    <row r="24" spans="1:12" ht="18.75" x14ac:dyDescent="0.25">
      <c r="A24" s="90">
        <v>6</v>
      </c>
      <c r="B24" s="91" t="s">
        <v>16</v>
      </c>
      <c r="C24" s="90" t="s">
        <v>15</v>
      </c>
      <c r="D24" s="90" t="s">
        <v>6</v>
      </c>
      <c r="E24" s="29"/>
      <c r="F24" s="25">
        <v>22.59</v>
      </c>
      <c r="G24" s="25">
        <f t="shared" si="0"/>
        <v>0</v>
      </c>
    </row>
    <row r="25" spans="1:12" ht="63" x14ac:dyDescent="0.25">
      <c r="A25" s="90">
        <v>7</v>
      </c>
      <c r="B25" s="91" t="s">
        <v>311</v>
      </c>
      <c r="C25" s="90" t="s">
        <v>17</v>
      </c>
      <c r="D25" s="90" t="s">
        <v>6</v>
      </c>
      <c r="E25" s="25">
        <v>94</v>
      </c>
      <c r="F25" s="25">
        <v>15.93</v>
      </c>
      <c r="G25" s="25">
        <f t="shared" si="0"/>
        <v>1497.42</v>
      </c>
      <c r="J25" s="47"/>
    </row>
    <row r="26" spans="1:12" ht="63" x14ac:dyDescent="0.25">
      <c r="A26" s="90">
        <v>8</v>
      </c>
      <c r="B26" s="91" t="s">
        <v>312</v>
      </c>
      <c r="C26" s="90" t="s">
        <v>19</v>
      </c>
      <c r="D26" s="90" t="s">
        <v>6</v>
      </c>
      <c r="E26" s="28">
        <v>54</v>
      </c>
      <c r="F26" s="25">
        <v>17.670000000000002</v>
      </c>
      <c r="G26" s="25">
        <f t="shared" si="0"/>
        <v>954.18000000000006</v>
      </c>
    </row>
    <row r="27" spans="1:12" ht="15.75" x14ac:dyDescent="0.25">
      <c r="A27" s="90">
        <v>9</v>
      </c>
      <c r="B27" s="91" t="s">
        <v>151</v>
      </c>
      <c r="C27" s="90" t="s">
        <v>21</v>
      </c>
      <c r="D27" s="90" t="s">
        <v>23</v>
      </c>
      <c r="E27" s="28">
        <v>1</v>
      </c>
      <c r="F27" s="25">
        <v>69.5</v>
      </c>
      <c r="G27" s="25">
        <f t="shared" si="0"/>
        <v>69.5</v>
      </c>
    </row>
    <row r="28" spans="1:12" ht="15.75" x14ac:dyDescent="0.25">
      <c r="A28" s="42" t="s">
        <v>152</v>
      </c>
      <c r="B28" s="41" t="s">
        <v>313</v>
      </c>
      <c r="C28" s="90"/>
      <c r="D28" s="90" t="s">
        <v>121</v>
      </c>
      <c r="E28" s="28">
        <v>1</v>
      </c>
      <c r="F28" s="25">
        <v>0</v>
      </c>
      <c r="G28" s="25">
        <f t="shared" si="0"/>
        <v>0</v>
      </c>
    </row>
    <row r="29" spans="1:12" ht="15.75" x14ac:dyDescent="0.25">
      <c r="A29" s="90">
        <v>10</v>
      </c>
      <c r="B29" s="91" t="s">
        <v>25</v>
      </c>
      <c r="C29" s="90" t="s">
        <v>24</v>
      </c>
      <c r="D29" s="90" t="s">
        <v>23</v>
      </c>
      <c r="E29" s="29">
        <v>1</v>
      </c>
      <c r="F29" s="25">
        <v>46.3</v>
      </c>
      <c r="G29" s="25">
        <f t="shared" si="0"/>
        <v>46.3</v>
      </c>
    </row>
    <row r="30" spans="1:12" ht="15.75" x14ac:dyDescent="0.25">
      <c r="A30" s="90">
        <v>11</v>
      </c>
      <c r="B30" s="93" t="s">
        <v>27</v>
      </c>
      <c r="C30" s="29" t="s">
        <v>26</v>
      </c>
      <c r="D30" s="29" t="s">
        <v>23</v>
      </c>
      <c r="E30" s="29"/>
      <c r="F30" s="28">
        <v>23</v>
      </c>
      <c r="G30" s="28">
        <f t="shared" si="0"/>
        <v>0</v>
      </c>
      <c r="H30" s="39"/>
      <c r="I30" s="39"/>
      <c r="J30" s="39"/>
      <c r="K30" s="39"/>
      <c r="L30" s="47"/>
    </row>
    <row r="31" spans="1:12" ht="15.75" x14ac:dyDescent="0.25">
      <c r="A31" s="42" t="s">
        <v>160</v>
      </c>
      <c r="B31" s="41" t="s">
        <v>181</v>
      </c>
      <c r="C31" s="90"/>
      <c r="D31" s="90" t="s">
        <v>121</v>
      </c>
      <c r="E31" s="28"/>
      <c r="F31" s="25">
        <v>0</v>
      </c>
      <c r="G31" s="25">
        <f t="shared" si="0"/>
        <v>0</v>
      </c>
    </row>
    <row r="32" spans="1:12" ht="15.75" x14ac:dyDescent="0.25">
      <c r="A32" s="90">
        <v>12</v>
      </c>
      <c r="B32" s="91" t="s">
        <v>29</v>
      </c>
      <c r="C32" s="90" t="s">
        <v>28</v>
      </c>
      <c r="D32" s="90" t="s">
        <v>23</v>
      </c>
      <c r="E32" s="90"/>
      <c r="F32" s="25">
        <v>14.48</v>
      </c>
      <c r="G32" s="25">
        <f t="shared" si="0"/>
        <v>0</v>
      </c>
    </row>
    <row r="33" spans="1:7" ht="47.25" x14ac:dyDescent="0.25">
      <c r="A33" s="90">
        <v>13</v>
      </c>
      <c r="B33" s="91" t="s">
        <v>31</v>
      </c>
      <c r="C33" s="90" t="s">
        <v>30</v>
      </c>
      <c r="D33" s="90" t="s">
        <v>32</v>
      </c>
      <c r="E33" s="25">
        <v>116</v>
      </c>
      <c r="F33" s="25">
        <v>20.25</v>
      </c>
      <c r="G33" s="25">
        <f t="shared" si="0"/>
        <v>2349</v>
      </c>
    </row>
    <row r="34" spans="1:7" ht="31.5" x14ac:dyDescent="0.25">
      <c r="A34" s="90">
        <v>14</v>
      </c>
      <c r="B34" s="91" t="s">
        <v>34</v>
      </c>
      <c r="C34" s="90" t="s">
        <v>33</v>
      </c>
      <c r="D34" s="90" t="s">
        <v>35</v>
      </c>
      <c r="E34" s="25"/>
      <c r="F34" s="25">
        <v>1320.66</v>
      </c>
      <c r="G34" s="25">
        <f t="shared" si="0"/>
        <v>0</v>
      </c>
    </row>
    <row r="35" spans="1:7" ht="15.75" x14ac:dyDescent="0.25">
      <c r="A35" s="90">
        <v>15</v>
      </c>
      <c r="B35" s="91" t="s">
        <v>37</v>
      </c>
      <c r="C35" s="90" t="s">
        <v>36</v>
      </c>
      <c r="D35" s="90" t="s">
        <v>38</v>
      </c>
      <c r="E35" s="25"/>
      <c r="F35" s="25">
        <v>724</v>
      </c>
      <c r="G35" s="25">
        <f t="shared" si="0"/>
        <v>0</v>
      </c>
    </row>
    <row r="36" spans="1:7" ht="31.5" x14ac:dyDescent="0.25">
      <c r="A36" s="90">
        <v>16</v>
      </c>
      <c r="B36" s="91" t="s">
        <v>40</v>
      </c>
      <c r="C36" s="90" t="s">
        <v>39</v>
      </c>
      <c r="D36" s="90" t="s">
        <v>38</v>
      </c>
      <c r="E36" s="25"/>
      <c r="F36" s="25">
        <v>724</v>
      </c>
      <c r="G36" s="25">
        <f t="shared" si="0"/>
        <v>0</v>
      </c>
    </row>
    <row r="37" spans="1:7" ht="31.5" x14ac:dyDescent="0.25">
      <c r="A37" s="90">
        <v>17</v>
      </c>
      <c r="B37" s="91" t="s">
        <v>341</v>
      </c>
      <c r="C37" s="90" t="s">
        <v>41</v>
      </c>
      <c r="D37" s="90" t="s">
        <v>38</v>
      </c>
      <c r="E37" s="25">
        <v>533.6</v>
      </c>
      <c r="F37" s="25">
        <v>2.9</v>
      </c>
      <c r="G37" s="25">
        <f t="shared" si="0"/>
        <v>1547.44</v>
      </c>
    </row>
    <row r="38" spans="1:7" ht="47.25" x14ac:dyDescent="0.25">
      <c r="A38" s="90">
        <v>18</v>
      </c>
      <c r="B38" s="91" t="s">
        <v>342</v>
      </c>
      <c r="C38" s="90" t="s">
        <v>43</v>
      </c>
      <c r="D38" s="90" t="s">
        <v>38</v>
      </c>
      <c r="E38" s="28">
        <v>1075</v>
      </c>
      <c r="F38" s="25">
        <v>0.38</v>
      </c>
      <c r="G38" s="25">
        <f t="shared" si="0"/>
        <v>408.5</v>
      </c>
    </row>
    <row r="39" spans="1:7" ht="47.25" x14ac:dyDescent="0.25">
      <c r="A39" s="90">
        <v>19</v>
      </c>
      <c r="B39" s="91" t="s">
        <v>46</v>
      </c>
      <c r="C39" s="90" t="s">
        <v>45</v>
      </c>
      <c r="D39" s="90" t="s">
        <v>47</v>
      </c>
      <c r="E39" s="28"/>
      <c r="F39" s="25">
        <v>30.7</v>
      </c>
      <c r="G39" s="25">
        <f t="shared" si="0"/>
        <v>0</v>
      </c>
    </row>
    <row r="40" spans="1:7" ht="47.25" x14ac:dyDescent="0.25">
      <c r="A40" s="90">
        <v>20</v>
      </c>
      <c r="B40" s="91" t="s">
        <v>49</v>
      </c>
      <c r="C40" s="90" t="s">
        <v>48</v>
      </c>
      <c r="D40" s="90" t="s">
        <v>47</v>
      </c>
      <c r="E40" s="25"/>
      <c r="F40" s="25">
        <v>27.8</v>
      </c>
      <c r="G40" s="25">
        <f t="shared" si="0"/>
        <v>0</v>
      </c>
    </row>
    <row r="41" spans="1:7" ht="15.75" x14ac:dyDescent="0.25">
      <c r="A41" s="90">
        <v>21</v>
      </c>
      <c r="B41" s="91" t="s">
        <v>51</v>
      </c>
      <c r="C41" s="90" t="s">
        <v>50</v>
      </c>
      <c r="D41" s="90" t="s">
        <v>23</v>
      </c>
      <c r="E41" s="25">
        <v>296</v>
      </c>
      <c r="F41" s="25">
        <v>0.26</v>
      </c>
      <c r="G41" s="25">
        <f t="shared" si="0"/>
        <v>76.960000000000008</v>
      </c>
    </row>
    <row r="42" spans="1:7" ht="15.75" x14ac:dyDescent="0.25">
      <c r="A42" s="90">
        <v>22</v>
      </c>
      <c r="B42" s="91" t="s">
        <v>53</v>
      </c>
      <c r="C42" s="90" t="s">
        <v>52</v>
      </c>
      <c r="D42" s="90" t="s">
        <v>23</v>
      </c>
      <c r="E42" s="25"/>
      <c r="F42" s="25">
        <v>4.34</v>
      </c>
      <c r="G42" s="25">
        <f t="shared" si="0"/>
        <v>0</v>
      </c>
    </row>
    <row r="43" spans="1:7" ht="15.75" x14ac:dyDescent="0.25">
      <c r="A43" s="90">
        <v>23</v>
      </c>
      <c r="B43" s="91" t="s">
        <v>55</v>
      </c>
      <c r="C43" s="90" t="s">
        <v>54</v>
      </c>
      <c r="D43" s="90" t="s">
        <v>23</v>
      </c>
      <c r="E43" s="25">
        <v>552</v>
      </c>
      <c r="F43" s="25">
        <v>0.06</v>
      </c>
      <c r="G43" s="25">
        <f t="shared" si="0"/>
        <v>33.119999999999997</v>
      </c>
    </row>
    <row r="44" spans="1:7" ht="15.75" x14ac:dyDescent="0.25">
      <c r="A44" s="90">
        <v>24</v>
      </c>
      <c r="B44" s="91" t="s">
        <v>57</v>
      </c>
      <c r="C44" s="90" t="s">
        <v>56</v>
      </c>
      <c r="D44" s="90" t="s">
        <v>23</v>
      </c>
      <c r="E44" s="25"/>
      <c r="F44" s="25">
        <v>27.51</v>
      </c>
      <c r="G44" s="25">
        <f t="shared" si="0"/>
        <v>0</v>
      </c>
    </row>
    <row r="45" spans="1:7" ht="31.5" x14ac:dyDescent="0.25">
      <c r="A45" s="90">
        <v>25</v>
      </c>
      <c r="B45" s="91" t="s">
        <v>59</v>
      </c>
      <c r="C45" s="90" t="s">
        <v>58</v>
      </c>
      <c r="D45" s="90" t="s">
        <v>38</v>
      </c>
      <c r="E45" s="28"/>
      <c r="F45" s="25">
        <v>218.95</v>
      </c>
      <c r="G45" s="25">
        <f t="shared" si="0"/>
        <v>0</v>
      </c>
    </row>
    <row r="46" spans="1:7" ht="31.5" x14ac:dyDescent="0.25">
      <c r="A46" s="90">
        <v>26</v>
      </c>
      <c r="B46" s="91" t="s">
        <v>61</v>
      </c>
      <c r="C46" s="90" t="s">
        <v>60</v>
      </c>
      <c r="D46" s="90" t="s">
        <v>38</v>
      </c>
      <c r="E46" s="28"/>
      <c r="F46" s="25">
        <v>218.95</v>
      </c>
      <c r="G46" s="25">
        <f t="shared" si="0"/>
        <v>0</v>
      </c>
    </row>
    <row r="47" spans="1:7" ht="31.5" x14ac:dyDescent="0.25">
      <c r="A47" s="90">
        <v>27</v>
      </c>
      <c r="B47" s="91" t="s">
        <v>63</v>
      </c>
      <c r="C47" s="90" t="s">
        <v>62</v>
      </c>
      <c r="D47" s="90" t="s">
        <v>38</v>
      </c>
      <c r="E47" s="28"/>
      <c r="F47" s="25">
        <v>9</v>
      </c>
      <c r="G47" s="25">
        <f t="shared" si="0"/>
        <v>0</v>
      </c>
    </row>
    <row r="48" spans="1:7" ht="15.75" x14ac:dyDescent="0.25">
      <c r="A48" s="90">
        <v>28</v>
      </c>
      <c r="B48" s="91" t="s">
        <v>65</v>
      </c>
      <c r="C48" s="90" t="s">
        <v>64</v>
      </c>
      <c r="D48" s="90" t="s">
        <v>38</v>
      </c>
      <c r="E48" s="60"/>
      <c r="F48" s="25">
        <v>10.43</v>
      </c>
      <c r="G48" s="25">
        <f t="shared" si="0"/>
        <v>0</v>
      </c>
    </row>
    <row r="49" spans="1:7" ht="15.75" x14ac:dyDescent="0.25">
      <c r="A49" s="90">
        <v>29</v>
      </c>
      <c r="B49" s="91" t="s">
        <v>68</v>
      </c>
      <c r="C49" s="90" t="s">
        <v>67</v>
      </c>
      <c r="D49" s="90" t="s">
        <v>38</v>
      </c>
      <c r="E49" s="60">
        <v>6.4000000000000001E-2</v>
      </c>
      <c r="F49" s="25">
        <v>19.670000000000002</v>
      </c>
      <c r="G49" s="25">
        <f t="shared" si="0"/>
        <v>1.2588800000000002</v>
      </c>
    </row>
    <row r="50" spans="1:7" ht="17.25" customHeight="1" x14ac:dyDescent="0.25">
      <c r="A50" s="90">
        <v>30</v>
      </c>
      <c r="B50" s="91" t="s">
        <v>70</v>
      </c>
      <c r="C50" s="90" t="s">
        <v>69</v>
      </c>
      <c r="D50" s="90" t="s">
        <v>38</v>
      </c>
      <c r="E50" s="25"/>
      <c r="F50" s="25">
        <v>3.27</v>
      </c>
      <c r="G50" s="25">
        <f t="shared" si="0"/>
        <v>0</v>
      </c>
    </row>
    <row r="51" spans="1:7" ht="16.5" customHeight="1" x14ac:dyDescent="0.25">
      <c r="A51" s="90">
        <v>31</v>
      </c>
      <c r="B51" s="91" t="s">
        <v>72</v>
      </c>
      <c r="C51" s="90" t="s">
        <v>71</v>
      </c>
      <c r="D51" s="90" t="s">
        <v>38</v>
      </c>
      <c r="E51" s="25">
        <v>1.2</v>
      </c>
      <c r="F51" s="25">
        <v>6.81</v>
      </c>
      <c r="G51" s="25">
        <f t="shared" si="0"/>
        <v>8.1719999999999988</v>
      </c>
    </row>
    <row r="52" spans="1:7" ht="15.75" x14ac:dyDescent="0.25">
      <c r="A52" s="90">
        <v>32</v>
      </c>
      <c r="B52" s="91" t="s">
        <v>74</v>
      </c>
      <c r="C52" s="90" t="s">
        <v>73</v>
      </c>
      <c r="D52" s="90" t="s">
        <v>75</v>
      </c>
      <c r="E52" s="25">
        <v>20.88</v>
      </c>
      <c r="F52" s="25">
        <v>33.31</v>
      </c>
      <c r="G52" s="25">
        <f t="shared" si="0"/>
        <v>695.51279999999997</v>
      </c>
    </row>
    <row r="53" spans="1:7" ht="15.75" x14ac:dyDescent="0.25">
      <c r="A53" s="90">
        <v>33</v>
      </c>
      <c r="B53" s="91" t="s">
        <v>77</v>
      </c>
      <c r="C53" s="90" t="s">
        <v>76</v>
      </c>
      <c r="D53" s="90" t="s">
        <v>75</v>
      </c>
      <c r="E53" s="25"/>
      <c r="F53" s="25">
        <v>63.14</v>
      </c>
      <c r="G53" s="25">
        <f t="shared" si="0"/>
        <v>0</v>
      </c>
    </row>
    <row r="54" spans="1:7" ht="15.75" x14ac:dyDescent="0.25">
      <c r="A54" s="90">
        <v>34</v>
      </c>
      <c r="B54" s="91" t="s">
        <v>79</v>
      </c>
      <c r="C54" s="90" t="s">
        <v>78</v>
      </c>
      <c r="D54" s="90" t="s">
        <v>23</v>
      </c>
      <c r="E54" s="25">
        <v>53</v>
      </c>
      <c r="F54" s="25">
        <v>10.14</v>
      </c>
      <c r="G54" s="25">
        <f t="shared" si="0"/>
        <v>537.42000000000007</v>
      </c>
    </row>
    <row r="55" spans="1:7" ht="31.5" x14ac:dyDescent="0.25">
      <c r="A55" s="29">
        <v>35</v>
      </c>
      <c r="B55" s="93" t="s">
        <v>81</v>
      </c>
      <c r="C55" s="29" t="s">
        <v>80</v>
      </c>
      <c r="D55" s="29" t="s">
        <v>23</v>
      </c>
      <c r="E55" s="28"/>
      <c r="F55" s="28">
        <v>72.41</v>
      </c>
      <c r="G55" s="28">
        <f t="shared" si="0"/>
        <v>0</v>
      </c>
    </row>
    <row r="56" spans="1:7" ht="31.5" x14ac:dyDescent="0.25">
      <c r="A56" s="90">
        <v>36</v>
      </c>
      <c r="B56" s="93" t="s">
        <v>85</v>
      </c>
      <c r="C56" s="29">
        <v>36</v>
      </c>
      <c r="D56" s="29" t="s">
        <v>47</v>
      </c>
      <c r="E56" s="28"/>
      <c r="F56" s="28">
        <v>72.41</v>
      </c>
      <c r="G56" s="28">
        <f t="shared" si="0"/>
        <v>0</v>
      </c>
    </row>
    <row r="57" spans="1:7" ht="31.5" x14ac:dyDescent="0.25">
      <c r="A57" s="90">
        <v>37</v>
      </c>
      <c r="B57" s="91" t="s">
        <v>306</v>
      </c>
      <c r="C57" s="90">
        <v>37</v>
      </c>
      <c r="D57" s="90" t="s">
        <v>23</v>
      </c>
      <c r="E57" s="28"/>
      <c r="F57" s="25">
        <v>10.14</v>
      </c>
      <c r="G57" s="25">
        <f t="shared" si="0"/>
        <v>0</v>
      </c>
    </row>
    <row r="58" spans="1:7" ht="31.5" x14ac:dyDescent="0.25">
      <c r="A58" s="90">
        <v>38</v>
      </c>
      <c r="B58" s="91" t="s">
        <v>89</v>
      </c>
      <c r="C58" s="90">
        <v>38</v>
      </c>
      <c r="D58" s="90" t="s">
        <v>23</v>
      </c>
      <c r="E58" s="90"/>
      <c r="F58" s="25">
        <v>11.58</v>
      </c>
      <c r="G58" s="25">
        <f t="shared" si="0"/>
        <v>0</v>
      </c>
    </row>
    <row r="59" spans="1:7" ht="15.75" x14ac:dyDescent="0.25">
      <c r="A59" s="32"/>
      <c r="B59" s="10" t="s">
        <v>97</v>
      </c>
      <c r="C59" s="10"/>
      <c r="D59" s="32"/>
      <c r="E59" s="32"/>
      <c r="F59" s="32"/>
      <c r="G59" s="35">
        <f>SUM(G18:G58)</f>
        <v>10646.841680000001</v>
      </c>
    </row>
    <row r="60" spans="1:7" ht="15.75" x14ac:dyDescent="0.25">
      <c r="A60" s="32"/>
      <c r="B60" s="11" t="s">
        <v>98</v>
      </c>
      <c r="C60" s="11"/>
      <c r="D60" s="32"/>
      <c r="E60" s="32"/>
      <c r="F60" s="32"/>
      <c r="G60" s="32"/>
    </row>
    <row r="61" spans="1:7" ht="15.75" x14ac:dyDescent="0.25">
      <c r="A61" s="32"/>
      <c r="B61" s="11" t="s">
        <v>149</v>
      </c>
      <c r="C61" s="11"/>
      <c r="D61" s="32" t="s">
        <v>121</v>
      </c>
      <c r="E61" s="33"/>
      <c r="F61" s="32">
        <v>21.05</v>
      </c>
      <c r="G61" s="32">
        <f>ROUND(E61*F61,2)</f>
        <v>0</v>
      </c>
    </row>
    <row r="62" spans="1:7" ht="15.75" x14ac:dyDescent="0.25">
      <c r="A62" s="32"/>
      <c r="B62" s="11" t="s">
        <v>120</v>
      </c>
      <c r="C62" s="11"/>
      <c r="D62" s="32" t="s">
        <v>121</v>
      </c>
      <c r="E62" s="33">
        <v>31</v>
      </c>
      <c r="F62" s="33">
        <v>17.329999999999998</v>
      </c>
      <c r="G62" s="32">
        <f t="shared" ref="G62:G69" si="1">ROUND(E62*F62,2)</f>
        <v>537.23</v>
      </c>
    </row>
    <row r="63" spans="1:7" ht="15.75" x14ac:dyDescent="0.25">
      <c r="A63" s="32"/>
      <c r="B63" s="11" t="s">
        <v>124</v>
      </c>
      <c r="C63" s="11"/>
      <c r="D63" s="32" t="s">
        <v>121</v>
      </c>
      <c r="E63" s="33">
        <v>70.59</v>
      </c>
      <c r="F63" s="33">
        <v>14.86</v>
      </c>
      <c r="G63" s="32">
        <f t="shared" si="1"/>
        <v>1048.97</v>
      </c>
    </row>
    <row r="64" spans="1:7" ht="15.75" x14ac:dyDescent="0.25">
      <c r="A64" s="32"/>
      <c r="B64" s="11" t="s">
        <v>122</v>
      </c>
      <c r="C64" s="11"/>
      <c r="D64" s="32" t="s">
        <v>121</v>
      </c>
      <c r="E64" s="33">
        <v>20.21</v>
      </c>
      <c r="F64" s="33">
        <v>19.809999999999999</v>
      </c>
      <c r="G64" s="32">
        <f t="shared" si="1"/>
        <v>400.36</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1986.56</v>
      </c>
    </row>
    <row r="71" spans="1:12" ht="15.75" x14ac:dyDescent="0.25">
      <c r="A71" s="89"/>
      <c r="B71" s="130" t="s">
        <v>164</v>
      </c>
      <c r="C71" s="130"/>
      <c r="D71" s="130"/>
      <c r="E71" s="130"/>
      <c r="F71" s="130"/>
      <c r="G71" s="130"/>
      <c r="I71" s="47"/>
      <c r="L71" s="47"/>
    </row>
    <row r="72" spans="1:12" ht="63" x14ac:dyDescent="0.25">
      <c r="A72" s="90">
        <v>39</v>
      </c>
      <c r="B72" s="91" t="s">
        <v>314</v>
      </c>
      <c r="C72" s="90" t="s">
        <v>4</v>
      </c>
      <c r="D72" s="90" t="s">
        <v>6</v>
      </c>
      <c r="E72" s="25">
        <v>22.7</v>
      </c>
      <c r="F72" s="25">
        <v>22.59</v>
      </c>
      <c r="G72" s="25">
        <f>E72*F72</f>
        <v>512.79300000000001</v>
      </c>
    </row>
    <row r="73" spans="1:12" ht="47.25" x14ac:dyDescent="0.25">
      <c r="A73" s="90">
        <v>40</v>
      </c>
      <c r="B73" s="93" t="s">
        <v>315</v>
      </c>
      <c r="C73" s="90" t="s">
        <v>7</v>
      </c>
      <c r="D73" s="90" t="s">
        <v>6</v>
      </c>
      <c r="E73" s="90">
        <v>5.7</v>
      </c>
      <c r="F73" s="25">
        <v>27.22</v>
      </c>
      <c r="G73" s="25">
        <f t="shared" ref="G73:G112" si="2">E73*F73</f>
        <v>155.154</v>
      </c>
    </row>
    <row r="74" spans="1:12" ht="15" customHeight="1" x14ac:dyDescent="0.25">
      <c r="A74" s="131">
        <v>41</v>
      </c>
      <c r="B74" s="145" t="s">
        <v>316</v>
      </c>
      <c r="C74" s="131" t="s">
        <v>9</v>
      </c>
      <c r="D74" s="131" t="s">
        <v>6</v>
      </c>
      <c r="E74" s="135">
        <v>164.53</v>
      </c>
      <c r="F74" s="135">
        <v>17.38</v>
      </c>
      <c r="G74" s="135">
        <f t="shared" si="2"/>
        <v>2859.5313999999998</v>
      </c>
    </row>
    <row r="75" spans="1:12" ht="39.75" customHeight="1" x14ac:dyDescent="0.25">
      <c r="A75" s="131"/>
      <c r="B75" s="145"/>
      <c r="C75" s="131"/>
      <c r="D75" s="131"/>
      <c r="E75" s="136"/>
      <c r="F75" s="136"/>
      <c r="G75" s="136"/>
    </row>
    <row r="76" spans="1:12" ht="41.25" customHeight="1" x14ac:dyDescent="0.25">
      <c r="A76" s="90">
        <v>42</v>
      </c>
      <c r="B76" s="93" t="s">
        <v>317</v>
      </c>
      <c r="C76" s="90" t="s">
        <v>11</v>
      </c>
      <c r="D76" s="90" t="s">
        <v>6</v>
      </c>
      <c r="E76" s="90">
        <v>213.5</v>
      </c>
      <c r="F76" s="25">
        <v>20.85</v>
      </c>
      <c r="G76" s="25">
        <f t="shared" si="2"/>
        <v>4451.4750000000004</v>
      </c>
    </row>
    <row r="77" spans="1:12" ht="47.25" x14ac:dyDescent="0.25">
      <c r="A77" s="90">
        <v>43</v>
      </c>
      <c r="B77" s="91" t="s">
        <v>318</v>
      </c>
      <c r="C77" s="90" t="s">
        <v>13</v>
      </c>
      <c r="D77" s="90" t="s">
        <v>6</v>
      </c>
      <c r="E77" s="25">
        <v>48.19</v>
      </c>
      <c r="F77" s="25">
        <v>18.829999999999998</v>
      </c>
      <c r="G77" s="25">
        <f t="shared" si="2"/>
        <v>907.41769999999985</v>
      </c>
    </row>
    <row r="78" spans="1:12" ht="31.5" x14ac:dyDescent="0.25">
      <c r="A78" s="90">
        <v>44</v>
      </c>
      <c r="B78" s="91" t="s">
        <v>319</v>
      </c>
      <c r="C78" s="90" t="s">
        <v>15</v>
      </c>
      <c r="D78" s="90" t="s">
        <v>6</v>
      </c>
      <c r="E78" s="90">
        <v>60</v>
      </c>
      <c r="F78" s="25">
        <v>22.59</v>
      </c>
      <c r="G78" s="25">
        <f t="shared" si="2"/>
        <v>1355.4</v>
      </c>
    </row>
    <row r="79" spans="1:12" ht="47.25" x14ac:dyDescent="0.25">
      <c r="A79" s="90">
        <v>45</v>
      </c>
      <c r="B79" s="91" t="s">
        <v>18</v>
      </c>
      <c r="C79" s="90" t="s">
        <v>17</v>
      </c>
      <c r="D79" s="90" t="s">
        <v>6</v>
      </c>
      <c r="E79" s="25">
        <v>65</v>
      </c>
      <c r="F79" s="25">
        <v>15.93</v>
      </c>
      <c r="G79" s="25">
        <f t="shared" si="2"/>
        <v>1035.45</v>
      </c>
      <c r="J79" s="47"/>
    </row>
    <row r="80" spans="1:12" ht="47.25" x14ac:dyDescent="0.25">
      <c r="A80" s="90">
        <v>46</v>
      </c>
      <c r="B80" s="91" t="s">
        <v>294</v>
      </c>
      <c r="C80" s="90" t="s">
        <v>19</v>
      </c>
      <c r="D80" s="90" t="s">
        <v>6</v>
      </c>
      <c r="E80" s="25">
        <v>28</v>
      </c>
      <c r="F80" s="25">
        <v>17.670000000000002</v>
      </c>
      <c r="G80" s="25">
        <f t="shared" si="2"/>
        <v>494.76000000000005</v>
      </c>
    </row>
    <row r="81" spans="1:12" ht="15.75" x14ac:dyDescent="0.25">
      <c r="A81" s="90">
        <v>47</v>
      </c>
      <c r="B81" s="93" t="s">
        <v>22</v>
      </c>
      <c r="C81" s="29" t="s">
        <v>21</v>
      </c>
      <c r="D81" s="29" t="s">
        <v>23</v>
      </c>
      <c r="E81" s="28">
        <v>1</v>
      </c>
      <c r="F81" s="28">
        <v>69.5</v>
      </c>
      <c r="G81" s="28">
        <f t="shared" si="2"/>
        <v>69.5</v>
      </c>
      <c r="H81" s="39"/>
      <c r="I81" s="39"/>
    </row>
    <row r="82" spans="1:12" x14ac:dyDescent="0.25">
      <c r="A82" s="43" t="s">
        <v>183</v>
      </c>
      <c r="B82" s="44" t="s">
        <v>320</v>
      </c>
      <c r="C82" s="43"/>
      <c r="D82" s="43" t="s">
        <v>121</v>
      </c>
      <c r="E82" s="45">
        <v>0.6</v>
      </c>
      <c r="F82" s="45">
        <v>0</v>
      </c>
      <c r="G82" s="45">
        <f t="shared" si="2"/>
        <v>0</v>
      </c>
    </row>
    <row r="83" spans="1:12" ht="15.75" x14ac:dyDescent="0.25">
      <c r="A83" s="90">
        <v>48</v>
      </c>
      <c r="B83" s="91" t="s">
        <v>25</v>
      </c>
      <c r="C83" s="90" t="s">
        <v>24</v>
      </c>
      <c r="D83" s="90" t="s">
        <v>23</v>
      </c>
      <c r="E83" s="25"/>
      <c r="F83" s="25">
        <v>46.3</v>
      </c>
      <c r="G83" s="25">
        <f t="shared" si="2"/>
        <v>0</v>
      </c>
    </row>
    <row r="84" spans="1:12" ht="15.75" x14ac:dyDescent="0.25">
      <c r="A84" s="90">
        <v>49</v>
      </c>
      <c r="B84" s="91" t="s">
        <v>27</v>
      </c>
      <c r="C84" s="90" t="s">
        <v>26</v>
      </c>
      <c r="D84" s="90" t="s">
        <v>23</v>
      </c>
      <c r="E84" s="25"/>
      <c r="F84" s="25">
        <v>23</v>
      </c>
      <c r="G84" s="25">
        <f t="shared" si="2"/>
        <v>0</v>
      </c>
    </row>
    <row r="85" spans="1:12" ht="18.75" customHeight="1" x14ac:dyDescent="0.25">
      <c r="A85" s="90" t="s">
        <v>197</v>
      </c>
      <c r="B85" s="44" t="s">
        <v>196</v>
      </c>
      <c r="C85" s="43"/>
      <c r="D85" s="43" t="s">
        <v>121</v>
      </c>
      <c r="E85" s="45"/>
      <c r="F85" s="45">
        <v>0</v>
      </c>
      <c r="G85" s="45">
        <f t="shared" si="2"/>
        <v>0</v>
      </c>
    </row>
    <row r="86" spans="1:12" ht="15.75" x14ac:dyDescent="0.25">
      <c r="A86" s="90">
        <v>50</v>
      </c>
      <c r="B86" s="91" t="s">
        <v>29</v>
      </c>
      <c r="C86" s="90" t="s">
        <v>28</v>
      </c>
      <c r="D86" s="90" t="s">
        <v>23</v>
      </c>
      <c r="E86" s="25"/>
      <c r="F86" s="25">
        <v>14.48</v>
      </c>
      <c r="G86" s="25">
        <f t="shared" si="2"/>
        <v>0</v>
      </c>
    </row>
    <row r="87" spans="1:12" ht="47.25" x14ac:dyDescent="0.25">
      <c r="A87" s="90">
        <v>51</v>
      </c>
      <c r="B87" s="91" t="s">
        <v>31</v>
      </c>
      <c r="C87" s="90" t="s">
        <v>30</v>
      </c>
      <c r="D87" s="90" t="s">
        <v>32</v>
      </c>
      <c r="E87" s="25">
        <v>96</v>
      </c>
      <c r="F87" s="25">
        <v>20.25</v>
      </c>
      <c r="G87" s="25">
        <f t="shared" si="2"/>
        <v>1944</v>
      </c>
      <c r="L87" s="47"/>
    </row>
    <row r="88" spans="1:12" ht="31.5" x14ac:dyDescent="0.25">
      <c r="A88" s="90">
        <v>52</v>
      </c>
      <c r="B88" s="93" t="s">
        <v>34</v>
      </c>
      <c r="C88" s="29" t="s">
        <v>33</v>
      </c>
      <c r="D88" s="29" t="s">
        <v>35</v>
      </c>
      <c r="E88" s="28"/>
      <c r="F88" s="28">
        <v>1320.66</v>
      </c>
      <c r="G88" s="28">
        <f t="shared" si="2"/>
        <v>0</v>
      </c>
    </row>
    <row r="89" spans="1:12" ht="15.75" x14ac:dyDescent="0.25">
      <c r="A89" s="90">
        <v>53</v>
      </c>
      <c r="B89" s="91" t="s">
        <v>37</v>
      </c>
      <c r="C89" s="90" t="s">
        <v>36</v>
      </c>
      <c r="D89" s="90" t="s">
        <v>38</v>
      </c>
      <c r="E89" s="25"/>
      <c r="F89" s="25">
        <v>724</v>
      </c>
      <c r="G89" s="25">
        <f t="shared" si="2"/>
        <v>0</v>
      </c>
    </row>
    <row r="90" spans="1:12" ht="31.5" x14ac:dyDescent="0.25">
      <c r="A90" s="90">
        <v>54</v>
      </c>
      <c r="B90" s="91" t="s">
        <v>40</v>
      </c>
      <c r="C90" s="90" t="s">
        <v>39</v>
      </c>
      <c r="D90" s="90" t="s">
        <v>38</v>
      </c>
      <c r="E90" s="25"/>
      <c r="F90" s="25">
        <v>724</v>
      </c>
      <c r="G90" s="25">
        <f t="shared" si="2"/>
        <v>0</v>
      </c>
    </row>
    <row r="91" spans="1:12" ht="31.5" x14ac:dyDescent="0.25">
      <c r="A91" s="90">
        <v>55</v>
      </c>
      <c r="B91" s="91" t="s">
        <v>343</v>
      </c>
      <c r="C91" s="90" t="s">
        <v>41</v>
      </c>
      <c r="D91" s="90" t="s">
        <v>38</v>
      </c>
      <c r="E91" s="28">
        <v>50.4</v>
      </c>
      <c r="F91" s="25">
        <v>2.9</v>
      </c>
      <c r="G91" s="25">
        <f t="shared" si="2"/>
        <v>146.16</v>
      </c>
    </row>
    <row r="92" spans="1:12" ht="47.25" x14ac:dyDescent="0.25">
      <c r="A92" s="90">
        <v>56</v>
      </c>
      <c r="B92" s="91" t="s">
        <v>344</v>
      </c>
      <c r="C92" s="90" t="s">
        <v>43</v>
      </c>
      <c r="D92" s="90" t="s">
        <v>38</v>
      </c>
      <c r="E92" s="50">
        <v>1580.79</v>
      </c>
      <c r="F92" s="25">
        <v>0.38</v>
      </c>
      <c r="G92" s="25">
        <f t="shared" si="2"/>
        <v>600.7002</v>
      </c>
    </row>
    <row r="93" spans="1:12" ht="47.25" x14ac:dyDescent="0.25">
      <c r="A93" s="29">
        <v>57</v>
      </c>
      <c r="B93" s="93" t="s">
        <v>46</v>
      </c>
      <c r="C93" s="29" t="s">
        <v>45</v>
      </c>
      <c r="D93" s="29" t="s">
        <v>47</v>
      </c>
      <c r="E93" s="29">
        <v>4</v>
      </c>
      <c r="F93" s="28">
        <v>30.7</v>
      </c>
      <c r="G93" s="28">
        <f t="shared" si="2"/>
        <v>122.8</v>
      </c>
    </row>
    <row r="94" spans="1:12" ht="47.25" x14ac:dyDescent="0.25">
      <c r="A94" s="90">
        <v>58</v>
      </c>
      <c r="B94" s="91" t="s">
        <v>49</v>
      </c>
      <c r="C94" s="90" t="s">
        <v>48</v>
      </c>
      <c r="D94" s="90" t="s">
        <v>47</v>
      </c>
      <c r="E94" s="90"/>
      <c r="F94" s="25">
        <v>27.8</v>
      </c>
      <c r="G94" s="25">
        <f t="shared" si="2"/>
        <v>0</v>
      </c>
    </row>
    <row r="95" spans="1:12" ht="15.75" x14ac:dyDescent="0.25">
      <c r="A95" s="90">
        <v>59</v>
      </c>
      <c r="B95" s="91" t="s">
        <v>51</v>
      </c>
      <c r="C95" s="90" t="s">
        <v>50</v>
      </c>
      <c r="D95" s="90" t="s">
        <v>23</v>
      </c>
      <c r="E95" s="25">
        <v>80</v>
      </c>
      <c r="F95" s="25">
        <v>0.26</v>
      </c>
      <c r="G95" s="25">
        <f t="shared" si="2"/>
        <v>20.8</v>
      </c>
    </row>
    <row r="96" spans="1:12" ht="15.75" x14ac:dyDescent="0.25">
      <c r="A96" s="90">
        <v>60</v>
      </c>
      <c r="B96" s="91" t="s">
        <v>53</v>
      </c>
      <c r="C96" s="90" t="s">
        <v>52</v>
      </c>
      <c r="D96" s="90" t="s">
        <v>23</v>
      </c>
      <c r="E96" s="25"/>
      <c r="F96" s="25">
        <v>4.34</v>
      </c>
      <c r="G96" s="25">
        <f t="shared" si="2"/>
        <v>0</v>
      </c>
    </row>
    <row r="97" spans="1:7" ht="15.75" x14ac:dyDescent="0.25">
      <c r="A97" s="90">
        <v>61</v>
      </c>
      <c r="B97" s="91" t="s">
        <v>55</v>
      </c>
      <c r="C97" s="90" t="s">
        <v>54</v>
      </c>
      <c r="D97" s="90" t="s">
        <v>23</v>
      </c>
      <c r="E97" s="25">
        <v>96</v>
      </c>
      <c r="F97" s="25">
        <v>0.06</v>
      </c>
      <c r="G97" s="25">
        <f t="shared" si="2"/>
        <v>5.76</v>
      </c>
    </row>
    <row r="98" spans="1:7" ht="15.75" x14ac:dyDescent="0.25">
      <c r="A98" s="90">
        <v>62</v>
      </c>
      <c r="B98" s="91" t="s">
        <v>57</v>
      </c>
      <c r="C98" s="90" t="s">
        <v>56</v>
      </c>
      <c r="D98" s="90" t="s">
        <v>23</v>
      </c>
      <c r="E98" s="25"/>
      <c r="F98" s="25">
        <v>27.51</v>
      </c>
      <c r="G98" s="25">
        <f t="shared" si="2"/>
        <v>0</v>
      </c>
    </row>
    <row r="99" spans="1:7" ht="31.5" x14ac:dyDescent="0.25">
      <c r="A99" s="90">
        <v>63</v>
      </c>
      <c r="B99" s="91" t="s">
        <v>59</v>
      </c>
      <c r="C99" s="90" t="s">
        <v>58</v>
      </c>
      <c r="D99" s="90" t="s">
        <v>38</v>
      </c>
      <c r="E99" s="28"/>
      <c r="F99" s="25">
        <v>218.95</v>
      </c>
      <c r="G99" s="25">
        <f t="shared" si="2"/>
        <v>0</v>
      </c>
    </row>
    <row r="100" spans="1:7" ht="31.5" x14ac:dyDescent="0.25">
      <c r="A100" s="90">
        <v>64</v>
      </c>
      <c r="B100" s="91" t="s">
        <v>61</v>
      </c>
      <c r="C100" s="90" t="s">
        <v>60</v>
      </c>
      <c r="D100" s="90" t="s">
        <v>38</v>
      </c>
      <c r="E100" s="28"/>
      <c r="F100" s="25">
        <v>218.95</v>
      </c>
      <c r="G100" s="25">
        <f t="shared" si="2"/>
        <v>0</v>
      </c>
    </row>
    <row r="101" spans="1:7" ht="31.5" x14ac:dyDescent="0.25">
      <c r="A101" s="90">
        <v>65</v>
      </c>
      <c r="B101" s="91" t="s">
        <v>63</v>
      </c>
      <c r="C101" s="90" t="s">
        <v>62</v>
      </c>
      <c r="D101" s="90" t="s">
        <v>38</v>
      </c>
      <c r="E101" s="28"/>
      <c r="F101" s="25">
        <v>9</v>
      </c>
      <c r="G101" s="25">
        <f t="shared" si="2"/>
        <v>0</v>
      </c>
    </row>
    <row r="102" spans="1:7" ht="15.75" x14ac:dyDescent="0.25">
      <c r="A102" s="90">
        <v>66</v>
      </c>
      <c r="B102" s="91" t="s">
        <v>65</v>
      </c>
      <c r="C102" s="90" t="s">
        <v>64</v>
      </c>
      <c r="D102" s="90" t="s">
        <v>38</v>
      </c>
      <c r="E102" s="60"/>
      <c r="F102" s="25">
        <v>10.43</v>
      </c>
      <c r="G102" s="25">
        <f t="shared" si="2"/>
        <v>0</v>
      </c>
    </row>
    <row r="103" spans="1:7" ht="15.75" x14ac:dyDescent="0.25">
      <c r="A103" s="90">
        <v>67</v>
      </c>
      <c r="B103" s="91" t="s">
        <v>68</v>
      </c>
      <c r="C103" s="90" t="s">
        <v>67</v>
      </c>
      <c r="D103" s="90" t="s">
        <v>38</v>
      </c>
      <c r="E103" s="60">
        <v>8.0000000000000002E-3</v>
      </c>
      <c r="F103" s="25">
        <v>19.670000000000002</v>
      </c>
      <c r="G103" s="25">
        <f t="shared" si="2"/>
        <v>0.15736000000000003</v>
      </c>
    </row>
    <row r="104" spans="1:7" ht="17.25" customHeight="1" x14ac:dyDescent="0.25">
      <c r="A104" s="90">
        <v>68</v>
      </c>
      <c r="B104" s="91" t="s">
        <v>70</v>
      </c>
      <c r="C104" s="90" t="s">
        <v>69</v>
      </c>
      <c r="D104" s="90" t="s">
        <v>38</v>
      </c>
      <c r="E104" s="61"/>
      <c r="F104" s="25">
        <v>3.27</v>
      </c>
      <c r="G104" s="25">
        <f t="shared" si="2"/>
        <v>0</v>
      </c>
    </row>
    <row r="105" spans="1:7" ht="19.5" customHeight="1" x14ac:dyDescent="0.25">
      <c r="A105" s="90">
        <v>69</v>
      </c>
      <c r="B105" s="91" t="s">
        <v>72</v>
      </c>
      <c r="C105" s="90" t="s">
        <v>71</v>
      </c>
      <c r="D105" s="90" t="s">
        <v>38</v>
      </c>
      <c r="E105" s="61">
        <v>0.20680000000000001</v>
      </c>
      <c r="F105" s="25">
        <v>6.81</v>
      </c>
      <c r="G105" s="25">
        <f t="shared" si="2"/>
        <v>1.4083079999999999</v>
      </c>
    </row>
    <row r="106" spans="1:7" ht="15.75" x14ac:dyDescent="0.25">
      <c r="A106" s="90">
        <v>70</v>
      </c>
      <c r="B106" s="91" t="s">
        <v>74</v>
      </c>
      <c r="C106" s="90" t="s">
        <v>73</v>
      </c>
      <c r="D106" s="90" t="s">
        <v>75</v>
      </c>
      <c r="E106" s="90"/>
      <c r="F106" s="25">
        <v>33.31</v>
      </c>
      <c r="G106" s="25">
        <f t="shared" si="2"/>
        <v>0</v>
      </c>
    </row>
    <row r="107" spans="1:7" ht="15.75" x14ac:dyDescent="0.25">
      <c r="A107" s="90">
        <v>71</v>
      </c>
      <c r="B107" s="91" t="s">
        <v>77</v>
      </c>
      <c r="C107" s="90" t="s">
        <v>76</v>
      </c>
      <c r="D107" s="90" t="s">
        <v>75</v>
      </c>
      <c r="E107" s="90"/>
      <c r="F107" s="25">
        <v>63.14</v>
      </c>
      <c r="G107" s="25">
        <f t="shared" si="2"/>
        <v>0</v>
      </c>
    </row>
    <row r="108" spans="1:7" ht="15.75" x14ac:dyDescent="0.25">
      <c r="A108" s="90">
        <v>72</v>
      </c>
      <c r="B108" s="91" t="s">
        <v>79</v>
      </c>
      <c r="C108" s="90" t="s">
        <v>78</v>
      </c>
      <c r="D108" s="90" t="s">
        <v>23</v>
      </c>
      <c r="E108" s="29">
        <v>1</v>
      </c>
      <c r="F108" s="25">
        <v>10.14</v>
      </c>
      <c r="G108" s="25">
        <f t="shared" si="2"/>
        <v>10.14</v>
      </c>
    </row>
    <row r="109" spans="1:7" ht="31.5" x14ac:dyDescent="0.25">
      <c r="A109" s="90">
        <v>73</v>
      </c>
      <c r="B109" s="91" t="s">
        <v>81</v>
      </c>
      <c r="C109" s="90" t="s">
        <v>80</v>
      </c>
      <c r="D109" s="90" t="s">
        <v>23</v>
      </c>
      <c r="E109" s="90"/>
      <c r="F109" s="25">
        <v>72.41</v>
      </c>
      <c r="G109" s="25">
        <f t="shared" si="2"/>
        <v>0</v>
      </c>
    </row>
    <row r="110" spans="1:7" ht="31.5" x14ac:dyDescent="0.25">
      <c r="A110" s="90">
        <v>74</v>
      </c>
      <c r="B110" s="91" t="s">
        <v>167</v>
      </c>
      <c r="C110" s="90">
        <v>36</v>
      </c>
      <c r="D110" s="90" t="s">
        <v>47</v>
      </c>
      <c r="E110" s="25"/>
      <c r="F110" s="25">
        <v>72.41</v>
      </c>
      <c r="G110" s="25">
        <f t="shared" si="2"/>
        <v>0</v>
      </c>
    </row>
    <row r="111" spans="1:7" ht="31.5" x14ac:dyDescent="0.25">
      <c r="A111" s="90">
        <v>75</v>
      </c>
      <c r="B111" s="91" t="s">
        <v>304</v>
      </c>
      <c r="C111" s="90">
        <v>37</v>
      </c>
      <c r="D111" s="90" t="s">
        <v>23</v>
      </c>
      <c r="E111" s="49"/>
      <c r="F111" s="25">
        <v>10.14</v>
      </c>
      <c r="G111" s="25">
        <f t="shared" si="2"/>
        <v>0</v>
      </c>
    </row>
    <row r="112" spans="1:7" ht="31.5" x14ac:dyDescent="0.25">
      <c r="A112" s="90">
        <v>76</v>
      </c>
      <c r="B112" s="91" t="s">
        <v>89</v>
      </c>
      <c r="C112" s="90">
        <v>38</v>
      </c>
      <c r="D112" s="90" t="s">
        <v>23</v>
      </c>
      <c r="E112" s="90"/>
      <c r="F112" s="25">
        <v>11.58</v>
      </c>
      <c r="G112" s="25">
        <f t="shared" si="2"/>
        <v>0</v>
      </c>
    </row>
    <row r="113" spans="1:11" ht="15.75" x14ac:dyDescent="0.25">
      <c r="A113" s="32"/>
      <c r="B113" s="10" t="s">
        <v>97</v>
      </c>
      <c r="C113" s="10"/>
      <c r="D113" s="32"/>
      <c r="E113" s="32"/>
      <c r="F113" s="32"/>
      <c r="G113" s="35">
        <f>SUM(G72:G112)</f>
        <v>14693.406967999998</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v>76.52</v>
      </c>
      <c r="F115" s="32">
        <v>21.05</v>
      </c>
      <c r="G115" s="33">
        <f>ROUND((E115*F115),2)</f>
        <v>1610.75</v>
      </c>
    </row>
    <row r="116" spans="1:11" ht="15.75" x14ac:dyDescent="0.25">
      <c r="A116" s="32"/>
      <c r="B116" s="11" t="s">
        <v>120</v>
      </c>
      <c r="C116" s="11"/>
      <c r="D116" s="32" t="s">
        <v>121</v>
      </c>
      <c r="E116" s="33">
        <v>25.22</v>
      </c>
      <c r="F116" s="33">
        <v>17.329999999999998</v>
      </c>
      <c r="G116" s="33">
        <f t="shared" ref="G116:G122" si="3">ROUND((E116*F116),2)</f>
        <v>437.06</v>
      </c>
    </row>
    <row r="117" spans="1:11" ht="15.75" x14ac:dyDescent="0.25">
      <c r="A117" s="32"/>
      <c r="B117" s="11" t="s">
        <v>124</v>
      </c>
      <c r="C117" s="11"/>
      <c r="D117" s="32" t="s">
        <v>121</v>
      </c>
      <c r="E117" s="33">
        <v>92.37</v>
      </c>
      <c r="F117" s="33">
        <v>14.86</v>
      </c>
      <c r="G117" s="33">
        <f t="shared" si="3"/>
        <v>1372.62</v>
      </c>
    </row>
    <row r="118" spans="1:11" ht="15.75" x14ac:dyDescent="0.25">
      <c r="A118" s="32"/>
      <c r="B118" s="11" t="s">
        <v>122</v>
      </c>
      <c r="C118" s="11"/>
      <c r="D118" s="32" t="s">
        <v>121</v>
      </c>
      <c r="E118" s="33">
        <v>139.62</v>
      </c>
      <c r="F118" s="33">
        <v>19.809999999999999</v>
      </c>
      <c r="G118" s="33">
        <f t="shared" si="3"/>
        <v>2765.87</v>
      </c>
    </row>
    <row r="119" spans="1:11" ht="15.75" x14ac:dyDescent="0.25">
      <c r="A119" s="32"/>
      <c r="B119" s="11" t="s">
        <v>123</v>
      </c>
      <c r="C119" s="11"/>
      <c r="D119" s="32" t="s">
        <v>121</v>
      </c>
      <c r="E119" s="33">
        <v>136.61000000000001</v>
      </c>
      <c r="F119" s="33">
        <v>31.28</v>
      </c>
      <c r="G119" s="33">
        <f t="shared" si="3"/>
        <v>4273.16</v>
      </c>
    </row>
    <row r="120" spans="1:11" ht="15.75" x14ac:dyDescent="0.25">
      <c r="A120" s="32"/>
      <c r="B120" s="11" t="s">
        <v>150</v>
      </c>
      <c r="C120" s="11"/>
      <c r="D120" s="32" t="s">
        <v>121</v>
      </c>
      <c r="E120" s="33">
        <v>40.380000000000003</v>
      </c>
      <c r="F120" s="33">
        <v>37.79</v>
      </c>
      <c r="G120" s="33">
        <f t="shared" si="3"/>
        <v>1525.96</v>
      </c>
      <c r="J120" s="47"/>
    </row>
    <row r="121" spans="1:11" ht="15.75" x14ac:dyDescent="0.25">
      <c r="A121" s="32"/>
      <c r="B121" s="11" t="s">
        <v>321</v>
      </c>
      <c r="C121" s="11"/>
      <c r="D121" s="32" t="s">
        <v>121</v>
      </c>
      <c r="E121" s="33">
        <v>4.5</v>
      </c>
      <c r="F121" s="33">
        <v>41.71</v>
      </c>
      <c r="G121" s="33">
        <f t="shared" si="3"/>
        <v>187.7</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12173.12</v>
      </c>
    </row>
    <row r="124" spans="1:11" ht="15.75" x14ac:dyDescent="0.25">
      <c r="A124" s="88"/>
      <c r="B124" s="130" t="s">
        <v>165</v>
      </c>
      <c r="C124" s="130"/>
      <c r="D124" s="130"/>
      <c r="E124" s="130"/>
      <c r="F124" s="130"/>
      <c r="G124" s="130"/>
      <c r="J124" s="47"/>
    </row>
    <row r="125" spans="1:11" ht="31.5" x14ac:dyDescent="0.25">
      <c r="A125" s="90">
        <v>77</v>
      </c>
      <c r="B125" s="91" t="s">
        <v>322</v>
      </c>
      <c r="C125" s="90" t="s">
        <v>4</v>
      </c>
      <c r="D125" s="90" t="s">
        <v>6</v>
      </c>
      <c r="E125" s="28">
        <v>1</v>
      </c>
      <c r="F125" s="25">
        <v>22.59</v>
      </c>
      <c r="G125" s="25">
        <f>E125*F125</f>
        <v>22.59</v>
      </c>
    </row>
    <row r="126" spans="1:11" ht="31.5" x14ac:dyDescent="0.25">
      <c r="A126" s="90">
        <v>78</v>
      </c>
      <c r="B126" s="91" t="s">
        <v>323</v>
      </c>
      <c r="C126" s="90" t="s">
        <v>7</v>
      </c>
      <c r="D126" s="90" t="s">
        <v>6</v>
      </c>
      <c r="E126" s="28">
        <v>47.6</v>
      </c>
      <c r="F126" s="25">
        <v>27.22</v>
      </c>
      <c r="G126" s="25">
        <f t="shared" ref="G126:G127" si="4">E126*F126</f>
        <v>1295.672</v>
      </c>
    </row>
    <row r="127" spans="1:11" ht="15" customHeight="1" x14ac:dyDescent="0.25">
      <c r="A127" s="131">
        <v>79</v>
      </c>
      <c r="B127" s="132" t="s">
        <v>324</v>
      </c>
      <c r="C127" s="131" t="s">
        <v>9</v>
      </c>
      <c r="D127" s="131" t="s">
        <v>6</v>
      </c>
      <c r="E127" s="146">
        <v>8.1999999999999993</v>
      </c>
      <c r="F127" s="135">
        <v>17.38</v>
      </c>
      <c r="G127" s="135">
        <f t="shared" si="4"/>
        <v>142.51599999999999</v>
      </c>
    </row>
    <row r="128" spans="1:11" ht="35.25" customHeight="1" x14ac:dyDescent="0.25">
      <c r="A128" s="131"/>
      <c r="B128" s="132"/>
      <c r="C128" s="131"/>
      <c r="D128" s="131"/>
      <c r="E128" s="147"/>
      <c r="F128" s="136"/>
      <c r="G128" s="136"/>
    </row>
    <row r="129" spans="1:12" ht="47.25" x14ac:dyDescent="0.25">
      <c r="A129" s="90">
        <v>80</v>
      </c>
      <c r="B129" s="91" t="s">
        <v>325</v>
      </c>
      <c r="C129" s="90" t="s">
        <v>11</v>
      </c>
      <c r="D129" s="90" t="s">
        <v>6</v>
      </c>
      <c r="E129" s="28">
        <v>1</v>
      </c>
      <c r="F129" s="25">
        <v>20.85</v>
      </c>
      <c r="G129" s="25">
        <f t="shared" ref="G129:G167" si="5">E129*F129</f>
        <v>20.85</v>
      </c>
    </row>
    <row r="130" spans="1:12" ht="31.5" x14ac:dyDescent="0.25">
      <c r="A130" s="90">
        <v>81</v>
      </c>
      <c r="B130" s="91" t="s">
        <v>326</v>
      </c>
      <c r="C130" s="90" t="s">
        <v>13</v>
      </c>
      <c r="D130" s="90" t="s">
        <v>6</v>
      </c>
      <c r="E130" s="28">
        <v>34</v>
      </c>
      <c r="F130" s="25">
        <v>18.829999999999998</v>
      </c>
      <c r="G130" s="25">
        <f t="shared" si="5"/>
        <v>640.21999999999991</v>
      </c>
    </row>
    <row r="131" spans="1:12" ht="47.25" x14ac:dyDescent="0.25">
      <c r="A131" s="90">
        <v>82</v>
      </c>
      <c r="B131" s="91" t="s">
        <v>327</v>
      </c>
      <c r="C131" s="90" t="s">
        <v>15</v>
      </c>
      <c r="D131" s="90" t="s">
        <v>6</v>
      </c>
      <c r="E131" s="28">
        <v>7.8</v>
      </c>
      <c r="F131" s="25">
        <v>22.59</v>
      </c>
      <c r="G131" s="25">
        <f t="shared" si="5"/>
        <v>176.202</v>
      </c>
    </row>
    <row r="132" spans="1:12" ht="31.5" x14ac:dyDescent="0.25">
      <c r="A132" s="90" t="s">
        <v>328</v>
      </c>
      <c r="B132" s="91" t="s">
        <v>329</v>
      </c>
      <c r="C132" s="90" t="s">
        <v>15</v>
      </c>
      <c r="D132" s="90" t="s">
        <v>6</v>
      </c>
      <c r="E132" s="28">
        <v>6</v>
      </c>
      <c r="F132" s="25">
        <v>0</v>
      </c>
      <c r="G132" s="25">
        <f t="shared" ref="G132" si="6">E132*F132</f>
        <v>0</v>
      </c>
    </row>
    <row r="133" spans="1:12" ht="47.25" x14ac:dyDescent="0.25">
      <c r="A133" s="90">
        <v>83</v>
      </c>
      <c r="B133" s="93" t="s">
        <v>18</v>
      </c>
      <c r="C133" s="90" t="s">
        <v>17</v>
      </c>
      <c r="D133" s="90" t="s">
        <v>6</v>
      </c>
      <c r="E133" s="28"/>
      <c r="F133" s="25">
        <v>15.93</v>
      </c>
      <c r="G133" s="25">
        <f t="shared" si="5"/>
        <v>0</v>
      </c>
    </row>
    <row r="134" spans="1:12" ht="47.25" x14ac:dyDescent="0.25">
      <c r="A134" s="90">
        <v>84</v>
      </c>
      <c r="B134" s="91" t="s">
        <v>330</v>
      </c>
      <c r="C134" s="90" t="s">
        <v>19</v>
      </c>
      <c r="D134" s="90" t="s">
        <v>6</v>
      </c>
      <c r="E134" s="28">
        <v>55</v>
      </c>
      <c r="F134" s="25">
        <v>17.670000000000002</v>
      </c>
      <c r="G134" s="25">
        <f t="shared" si="5"/>
        <v>971.85000000000014</v>
      </c>
    </row>
    <row r="135" spans="1:12" ht="47.25" x14ac:dyDescent="0.25">
      <c r="A135" s="90" t="s">
        <v>332</v>
      </c>
      <c r="B135" s="91" t="s">
        <v>331</v>
      </c>
      <c r="C135" s="90" t="s">
        <v>19</v>
      </c>
      <c r="D135" s="90" t="s">
        <v>6</v>
      </c>
      <c r="E135" s="28">
        <v>32</v>
      </c>
      <c r="F135" s="25">
        <v>0</v>
      </c>
      <c r="G135" s="25">
        <f t="shared" ref="G135" si="7">E135*F135</f>
        <v>0</v>
      </c>
    </row>
    <row r="136" spans="1:12" ht="15.75" x14ac:dyDescent="0.25">
      <c r="A136" s="90">
        <v>85</v>
      </c>
      <c r="B136" s="91" t="s">
        <v>22</v>
      </c>
      <c r="C136" s="90" t="s">
        <v>21</v>
      </c>
      <c r="D136" s="90" t="s">
        <v>23</v>
      </c>
      <c r="E136" s="28">
        <v>6</v>
      </c>
      <c r="F136" s="25">
        <v>69.5</v>
      </c>
      <c r="G136" s="25">
        <f t="shared" si="5"/>
        <v>417</v>
      </c>
    </row>
    <row r="137" spans="1:12" ht="25.5" x14ac:dyDescent="0.25">
      <c r="A137" s="42" t="s">
        <v>184</v>
      </c>
      <c r="B137" s="44" t="s">
        <v>333</v>
      </c>
      <c r="C137" s="42"/>
      <c r="D137" s="42" t="s">
        <v>121</v>
      </c>
      <c r="E137" s="45">
        <v>3</v>
      </c>
      <c r="F137" s="46">
        <v>0</v>
      </c>
      <c r="G137" s="46">
        <f t="shared" si="5"/>
        <v>0</v>
      </c>
    </row>
    <row r="138" spans="1:12" ht="15.75" x14ac:dyDescent="0.25">
      <c r="A138" s="90">
        <v>86</v>
      </c>
      <c r="B138" s="93" t="s">
        <v>144</v>
      </c>
      <c r="C138" s="90" t="s">
        <v>24</v>
      </c>
      <c r="D138" s="90" t="s">
        <v>23</v>
      </c>
      <c r="E138" s="28"/>
      <c r="F138" s="25">
        <v>46.3</v>
      </c>
      <c r="G138" s="25">
        <f t="shared" si="5"/>
        <v>0</v>
      </c>
    </row>
    <row r="139" spans="1:12" ht="15.75" x14ac:dyDescent="0.25">
      <c r="A139" s="90">
        <v>87</v>
      </c>
      <c r="B139" s="91" t="s">
        <v>27</v>
      </c>
      <c r="C139" s="90" t="s">
        <v>26</v>
      </c>
      <c r="D139" s="90" t="s">
        <v>23</v>
      </c>
      <c r="E139" s="28"/>
      <c r="F139" s="25">
        <v>23</v>
      </c>
      <c r="G139" s="25">
        <f t="shared" si="5"/>
        <v>0</v>
      </c>
    </row>
    <row r="140" spans="1:12" x14ac:dyDescent="0.25">
      <c r="A140" s="42" t="s">
        <v>185</v>
      </c>
      <c r="B140" s="41" t="s">
        <v>196</v>
      </c>
      <c r="C140" s="42"/>
      <c r="D140" s="42" t="s">
        <v>121</v>
      </c>
      <c r="E140" s="45"/>
      <c r="F140" s="46">
        <v>0</v>
      </c>
      <c r="G140" s="46">
        <f t="shared" si="5"/>
        <v>0</v>
      </c>
      <c r="L140" s="47"/>
    </row>
    <row r="141" spans="1:12" ht="15.75" x14ac:dyDescent="0.25">
      <c r="A141" s="90">
        <v>88</v>
      </c>
      <c r="B141" s="91" t="s">
        <v>29</v>
      </c>
      <c r="C141" s="90" t="s">
        <v>28</v>
      </c>
      <c r="D141" s="90" t="s">
        <v>23</v>
      </c>
      <c r="E141" s="28"/>
      <c r="F141" s="25">
        <v>14.48</v>
      </c>
      <c r="G141" s="25">
        <f t="shared" si="5"/>
        <v>0</v>
      </c>
    </row>
    <row r="142" spans="1:12" ht="47.25" x14ac:dyDescent="0.25">
      <c r="A142" s="90">
        <v>89</v>
      </c>
      <c r="B142" s="91" t="s">
        <v>31</v>
      </c>
      <c r="C142" s="90" t="s">
        <v>30</v>
      </c>
      <c r="D142" s="90" t="s">
        <v>32</v>
      </c>
      <c r="E142" s="25">
        <v>30</v>
      </c>
      <c r="F142" s="25">
        <v>20.25</v>
      </c>
      <c r="G142" s="25">
        <f t="shared" si="5"/>
        <v>607.5</v>
      </c>
    </row>
    <row r="143" spans="1:12" ht="31.5" x14ac:dyDescent="0.25">
      <c r="A143" s="90">
        <v>90</v>
      </c>
      <c r="B143" s="91" t="s">
        <v>34</v>
      </c>
      <c r="C143" s="90" t="s">
        <v>33</v>
      </c>
      <c r="D143" s="90" t="s">
        <v>35</v>
      </c>
      <c r="E143" s="25"/>
      <c r="F143" s="25">
        <v>1320.66</v>
      </c>
      <c r="G143" s="25">
        <f t="shared" si="5"/>
        <v>0</v>
      </c>
    </row>
    <row r="144" spans="1:12" ht="15.75" x14ac:dyDescent="0.25">
      <c r="A144" s="90">
        <v>91</v>
      </c>
      <c r="B144" s="91" t="s">
        <v>37</v>
      </c>
      <c r="C144" s="90" t="s">
        <v>36</v>
      </c>
      <c r="D144" s="90" t="s">
        <v>38</v>
      </c>
      <c r="E144" s="25"/>
      <c r="F144" s="25">
        <v>724</v>
      </c>
      <c r="G144" s="25">
        <f t="shared" si="5"/>
        <v>0</v>
      </c>
    </row>
    <row r="145" spans="1:7" ht="31.5" x14ac:dyDescent="0.25">
      <c r="A145" s="90">
        <v>92</v>
      </c>
      <c r="B145" s="91" t="s">
        <v>40</v>
      </c>
      <c r="C145" s="90" t="s">
        <v>39</v>
      </c>
      <c r="D145" s="90" t="s">
        <v>38</v>
      </c>
      <c r="E145" s="25"/>
      <c r="F145" s="25">
        <v>724</v>
      </c>
      <c r="G145" s="25">
        <f t="shared" si="5"/>
        <v>0</v>
      </c>
    </row>
    <row r="146" spans="1:7" ht="31.5" x14ac:dyDescent="0.25">
      <c r="A146" s="90">
        <v>93</v>
      </c>
      <c r="B146" s="91" t="s">
        <v>345</v>
      </c>
      <c r="C146" s="90" t="s">
        <v>41</v>
      </c>
      <c r="D146" s="90" t="s">
        <v>38</v>
      </c>
      <c r="E146" s="28">
        <v>48</v>
      </c>
      <c r="F146" s="25">
        <v>2.9</v>
      </c>
      <c r="G146" s="25">
        <f t="shared" si="5"/>
        <v>139.19999999999999</v>
      </c>
    </row>
    <row r="147" spans="1:7" ht="47.25" x14ac:dyDescent="0.25">
      <c r="A147" s="90">
        <v>94</v>
      </c>
      <c r="B147" s="91" t="s">
        <v>346</v>
      </c>
      <c r="C147" s="90" t="s">
        <v>43</v>
      </c>
      <c r="D147" s="90" t="s">
        <v>38</v>
      </c>
      <c r="E147" s="28">
        <v>1568.17</v>
      </c>
      <c r="F147" s="25">
        <v>0.38</v>
      </c>
      <c r="G147" s="25">
        <f t="shared" si="5"/>
        <v>595.90460000000007</v>
      </c>
    </row>
    <row r="148" spans="1:7" ht="47.25" x14ac:dyDescent="0.25">
      <c r="A148" s="90">
        <v>95</v>
      </c>
      <c r="B148" s="91" t="s">
        <v>46</v>
      </c>
      <c r="C148" s="90" t="s">
        <v>45</v>
      </c>
      <c r="D148" s="90" t="s">
        <v>47</v>
      </c>
      <c r="E148" s="28">
        <f>12+5+6</f>
        <v>23</v>
      </c>
      <c r="F148" s="25">
        <v>30.7</v>
      </c>
      <c r="G148" s="25">
        <f t="shared" si="5"/>
        <v>706.1</v>
      </c>
    </row>
    <row r="149" spans="1:7" ht="47.25" x14ac:dyDescent="0.25">
      <c r="A149" s="90">
        <v>96</v>
      </c>
      <c r="B149" s="91" t="s">
        <v>49</v>
      </c>
      <c r="C149" s="90" t="s">
        <v>48</v>
      </c>
      <c r="D149" s="90" t="s">
        <v>47</v>
      </c>
      <c r="E149" s="28"/>
      <c r="F149" s="25">
        <v>27.8</v>
      </c>
      <c r="G149" s="25">
        <f t="shared" si="5"/>
        <v>0</v>
      </c>
    </row>
    <row r="150" spans="1:7" ht="15.75" x14ac:dyDescent="0.25">
      <c r="A150" s="90">
        <v>97</v>
      </c>
      <c r="B150" s="91" t="s">
        <v>51</v>
      </c>
      <c r="C150" s="90" t="s">
        <v>50</v>
      </c>
      <c r="D150" s="90" t="s">
        <v>23</v>
      </c>
      <c r="E150" s="25">
        <v>72</v>
      </c>
      <c r="F150" s="25">
        <v>0.26</v>
      </c>
      <c r="G150" s="25">
        <f t="shared" si="5"/>
        <v>18.72</v>
      </c>
    </row>
    <row r="151" spans="1:7" ht="15.75" x14ac:dyDescent="0.25">
      <c r="A151" s="90">
        <v>98</v>
      </c>
      <c r="B151" s="91" t="s">
        <v>53</v>
      </c>
      <c r="C151" s="90" t="s">
        <v>52</v>
      </c>
      <c r="D151" s="90" t="s">
        <v>23</v>
      </c>
      <c r="E151" s="28"/>
      <c r="F151" s="25">
        <v>4.34</v>
      </c>
      <c r="G151" s="25">
        <f t="shared" si="5"/>
        <v>0</v>
      </c>
    </row>
    <row r="152" spans="1:7" ht="15.75" x14ac:dyDescent="0.25">
      <c r="A152" s="90">
        <v>99</v>
      </c>
      <c r="B152" s="91" t="s">
        <v>55</v>
      </c>
      <c r="C152" s="90" t="s">
        <v>54</v>
      </c>
      <c r="D152" s="90" t="s">
        <v>23</v>
      </c>
      <c r="E152" s="28">
        <v>56</v>
      </c>
      <c r="F152" s="25">
        <v>0.06</v>
      </c>
      <c r="G152" s="25">
        <f t="shared" si="5"/>
        <v>3.36</v>
      </c>
    </row>
    <row r="153" spans="1:7" ht="15.75" x14ac:dyDescent="0.25">
      <c r="A153" s="90">
        <v>100</v>
      </c>
      <c r="B153" s="91" t="s">
        <v>57</v>
      </c>
      <c r="C153" s="90" t="s">
        <v>56</v>
      </c>
      <c r="D153" s="90" t="s">
        <v>23</v>
      </c>
      <c r="E153" s="28"/>
      <c r="F153" s="25">
        <v>27.51</v>
      </c>
      <c r="G153" s="25">
        <f t="shared" si="5"/>
        <v>0</v>
      </c>
    </row>
    <row r="154" spans="1:7" ht="31.5" x14ac:dyDescent="0.25">
      <c r="A154" s="90">
        <v>101</v>
      </c>
      <c r="B154" s="91" t="s">
        <v>59</v>
      </c>
      <c r="C154" s="90" t="s">
        <v>58</v>
      </c>
      <c r="D154" s="90" t="s">
        <v>38</v>
      </c>
      <c r="E154" s="28"/>
      <c r="F154" s="25">
        <v>218.95</v>
      </c>
      <c r="G154" s="25">
        <f t="shared" si="5"/>
        <v>0</v>
      </c>
    </row>
    <row r="155" spans="1:7" ht="31.5" x14ac:dyDescent="0.25">
      <c r="A155" s="90">
        <v>102</v>
      </c>
      <c r="B155" s="91" t="s">
        <v>61</v>
      </c>
      <c r="C155" s="90" t="s">
        <v>60</v>
      </c>
      <c r="D155" s="90" t="s">
        <v>38</v>
      </c>
      <c r="E155" s="28"/>
      <c r="F155" s="25">
        <v>218.95</v>
      </c>
      <c r="G155" s="25">
        <f t="shared" si="5"/>
        <v>0</v>
      </c>
    </row>
    <row r="156" spans="1:7" ht="31.5" x14ac:dyDescent="0.25">
      <c r="A156" s="90">
        <v>103</v>
      </c>
      <c r="B156" s="91" t="s">
        <v>63</v>
      </c>
      <c r="C156" s="90" t="s">
        <v>62</v>
      </c>
      <c r="D156" s="90" t="s">
        <v>38</v>
      </c>
      <c r="E156" s="28"/>
      <c r="F156" s="25">
        <v>9</v>
      </c>
      <c r="G156" s="25">
        <f t="shared" si="5"/>
        <v>0</v>
      </c>
    </row>
    <row r="157" spans="1:7" ht="15.75" x14ac:dyDescent="0.25">
      <c r="A157" s="90">
        <v>104</v>
      </c>
      <c r="B157" s="91" t="s">
        <v>65</v>
      </c>
      <c r="C157" s="90" t="s">
        <v>64</v>
      </c>
      <c r="D157" s="90" t="s">
        <v>38</v>
      </c>
      <c r="F157" s="25">
        <v>10.43</v>
      </c>
      <c r="G157" s="25">
        <f>E158*F157</f>
        <v>2.4197600000000001</v>
      </c>
    </row>
    <row r="158" spans="1:7" ht="15.75" x14ac:dyDescent="0.25">
      <c r="A158" s="90">
        <v>105</v>
      </c>
      <c r="B158" s="91" t="s">
        <v>68</v>
      </c>
      <c r="C158" s="90" t="s">
        <v>67</v>
      </c>
      <c r="D158" s="90" t="s">
        <v>38</v>
      </c>
      <c r="E158" s="61">
        <v>0.23200000000000001</v>
      </c>
      <c r="F158" s="25">
        <v>19.670000000000002</v>
      </c>
      <c r="G158" s="25">
        <f>E158*F158</f>
        <v>4.5634400000000008</v>
      </c>
    </row>
    <row r="159" spans="1:7" ht="16.5" customHeight="1" x14ac:dyDescent="0.25">
      <c r="A159" s="90">
        <v>106</v>
      </c>
      <c r="B159" s="91" t="s">
        <v>70</v>
      </c>
      <c r="C159" s="90" t="s">
        <v>69</v>
      </c>
      <c r="D159" s="90" t="s">
        <v>38</v>
      </c>
      <c r="E159" s="61"/>
      <c r="F159" s="25">
        <v>3.27</v>
      </c>
      <c r="G159" s="25">
        <f t="shared" si="5"/>
        <v>0</v>
      </c>
    </row>
    <row r="160" spans="1:7" ht="18.75" customHeight="1" x14ac:dyDescent="0.25">
      <c r="A160" s="90">
        <v>107</v>
      </c>
      <c r="B160" s="91" t="s">
        <v>72</v>
      </c>
      <c r="C160" s="90" t="s">
        <v>71</v>
      </c>
      <c r="D160" s="90" t="s">
        <v>38</v>
      </c>
      <c r="E160" s="61">
        <v>4.7399999999999998E-2</v>
      </c>
      <c r="F160" s="25">
        <v>6.81</v>
      </c>
      <c r="G160" s="25">
        <f t="shared" si="5"/>
        <v>0.32279399999999997</v>
      </c>
    </row>
    <row r="161" spans="1:9" ht="15.75" x14ac:dyDescent="0.25">
      <c r="A161" s="90">
        <v>108</v>
      </c>
      <c r="B161" s="91" t="s">
        <v>74</v>
      </c>
      <c r="C161" s="90" t="s">
        <v>73</v>
      </c>
      <c r="D161" s="90" t="s">
        <v>75</v>
      </c>
      <c r="E161" s="28"/>
      <c r="F161" s="25">
        <v>33.31</v>
      </c>
      <c r="G161" s="25">
        <f t="shared" si="5"/>
        <v>0</v>
      </c>
    </row>
    <row r="162" spans="1:9" ht="15.75" x14ac:dyDescent="0.25">
      <c r="A162" s="90">
        <v>109</v>
      </c>
      <c r="B162" s="91" t="s">
        <v>77</v>
      </c>
      <c r="C162" s="90" t="s">
        <v>76</v>
      </c>
      <c r="D162" s="90" t="s">
        <v>75</v>
      </c>
      <c r="E162" s="28"/>
      <c r="F162" s="25">
        <v>63.14</v>
      </c>
      <c r="G162" s="25">
        <f t="shared" si="5"/>
        <v>0</v>
      </c>
    </row>
    <row r="163" spans="1:9" ht="15.75" x14ac:dyDescent="0.25">
      <c r="A163" s="90">
        <v>110</v>
      </c>
      <c r="B163" s="91" t="s">
        <v>79</v>
      </c>
      <c r="C163" s="90" t="s">
        <v>78</v>
      </c>
      <c r="D163" s="90" t="s">
        <v>23</v>
      </c>
      <c r="E163" s="28">
        <v>1</v>
      </c>
      <c r="F163" s="25">
        <v>10.14</v>
      </c>
      <c r="G163" s="25">
        <f t="shared" si="5"/>
        <v>10.14</v>
      </c>
    </row>
    <row r="164" spans="1:9" ht="31.5" x14ac:dyDescent="0.25">
      <c r="A164" s="90">
        <v>111</v>
      </c>
      <c r="B164" s="93" t="s">
        <v>81</v>
      </c>
      <c r="C164" s="90" t="s">
        <v>80</v>
      </c>
      <c r="D164" s="90" t="s">
        <v>23</v>
      </c>
      <c r="E164" s="25"/>
      <c r="F164" s="25">
        <v>72.41</v>
      </c>
      <c r="G164" s="25">
        <f t="shared" si="5"/>
        <v>0</v>
      </c>
    </row>
    <row r="165" spans="1:9" ht="31.5" x14ac:dyDescent="0.25">
      <c r="A165" s="90">
        <v>112</v>
      </c>
      <c r="B165" s="91" t="s">
        <v>85</v>
      </c>
      <c r="C165" s="90">
        <v>36</v>
      </c>
      <c r="D165" s="90" t="s">
        <v>47</v>
      </c>
      <c r="E165" s="25"/>
      <c r="F165" s="25">
        <v>72.41</v>
      </c>
      <c r="G165" s="25">
        <f t="shared" si="5"/>
        <v>0</v>
      </c>
    </row>
    <row r="166" spans="1:9" ht="15.75" x14ac:dyDescent="0.25">
      <c r="A166" s="90">
        <v>113</v>
      </c>
      <c r="B166" s="93" t="s">
        <v>87</v>
      </c>
      <c r="C166" s="90">
        <v>37</v>
      </c>
      <c r="D166" s="90" t="s">
        <v>23</v>
      </c>
      <c r="E166" s="48"/>
      <c r="F166" s="25">
        <v>10.14</v>
      </c>
      <c r="G166" s="25">
        <f t="shared" si="5"/>
        <v>0</v>
      </c>
    </row>
    <row r="167" spans="1:9" ht="31.5" x14ac:dyDescent="0.25">
      <c r="A167" s="90">
        <v>114</v>
      </c>
      <c r="B167" s="91" t="s">
        <v>89</v>
      </c>
      <c r="C167" s="90">
        <v>38</v>
      </c>
      <c r="D167" s="90" t="s">
        <v>23</v>
      </c>
      <c r="E167" s="25"/>
      <c r="F167" s="25">
        <v>11.58</v>
      </c>
      <c r="G167" s="25">
        <f t="shared" si="5"/>
        <v>0</v>
      </c>
    </row>
    <row r="168" spans="1:9" ht="15.75" x14ac:dyDescent="0.25">
      <c r="A168" s="3"/>
      <c r="B168" s="10" t="s">
        <v>97</v>
      </c>
      <c r="C168" s="10"/>
      <c r="D168" s="32"/>
      <c r="E168" s="32"/>
      <c r="F168" s="32"/>
      <c r="G168" s="35">
        <f>SUM(G125:G167)</f>
        <v>5775.1305940000002</v>
      </c>
      <c r="I168" s="47"/>
    </row>
    <row r="169" spans="1:9" ht="15.75" x14ac:dyDescent="0.25">
      <c r="A169" s="3"/>
      <c r="B169" s="11" t="s">
        <v>98</v>
      </c>
      <c r="C169" s="11"/>
      <c r="D169" s="32"/>
      <c r="E169" s="32"/>
      <c r="F169" s="32"/>
      <c r="G169" s="32"/>
    </row>
    <row r="170" spans="1:9" ht="15.75" x14ac:dyDescent="0.25">
      <c r="A170" s="3"/>
      <c r="B170" s="11" t="s">
        <v>149</v>
      </c>
      <c r="C170" s="11"/>
      <c r="D170" s="32" t="s">
        <v>121</v>
      </c>
      <c r="E170" s="32"/>
      <c r="F170" s="32">
        <v>21.05</v>
      </c>
      <c r="G170" s="33">
        <f>ROUND(E170*F170,2)</f>
        <v>0</v>
      </c>
    </row>
    <row r="171" spans="1:9" ht="15.75" x14ac:dyDescent="0.25">
      <c r="A171" s="3"/>
      <c r="B171" s="11" t="s">
        <v>120</v>
      </c>
      <c r="C171" s="11"/>
      <c r="D171" s="32" t="s">
        <v>121</v>
      </c>
      <c r="E171" s="32">
        <v>22.3</v>
      </c>
      <c r="F171" s="33">
        <v>17.329999999999998</v>
      </c>
      <c r="G171" s="33">
        <f t="shared" ref="G171:G175" si="8">ROUND(E171*F171,2)</f>
        <v>386.46</v>
      </c>
    </row>
    <row r="172" spans="1:9" ht="15.75" x14ac:dyDescent="0.25">
      <c r="A172" s="3"/>
      <c r="B172" s="51" t="s">
        <v>124</v>
      </c>
      <c r="C172" s="34"/>
      <c r="D172" s="32" t="s">
        <v>121</v>
      </c>
      <c r="E172" s="33">
        <v>53.3</v>
      </c>
      <c r="F172" s="33">
        <v>14.86</v>
      </c>
      <c r="G172" s="33">
        <f t="shared" si="8"/>
        <v>792.04</v>
      </c>
    </row>
    <row r="173" spans="1:9" ht="15.75" x14ac:dyDescent="0.25">
      <c r="A173" s="3"/>
      <c r="B173" s="51" t="s">
        <v>122</v>
      </c>
      <c r="C173" s="34"/>
      <c r="D173" s="32" t="s">
        <v>121</v>
      </c>
      <c r="E173" s="33">
        <v>20</v>
      </c>
      <c r="F173" s="33">
        <v>19.809999999999999</v>
      </c>
      <c r="G173" s="33">
        <f t="shared" si="8"/>
        <v>396.2</v>
      </c>
    </row>
    <row r="174" spans="1:9" ht="15.75" x14ac:dyDescent="0.25">
      <c r="A174" s="3"/>
      <c r="B174" s="11" t="s">
        <v>262</v>
      </c>
      <c r="C174" s="11"/>
      <c r="D174" s="32" t="s">
        <v>121</v>
      </c>
      <c r="E174" s="33">
        <v>7</v>
      </c>
      <c r="F174" s="33">
        <v>19.809999999999999</v>
      </c>
      <c r="G174" s="33">
        <f t="shared" si="8"/>
        <v>138.66999999999999</v>
      </c>
    </row>
    <row r="175" spans="1:9" ht="15.75" x14ac:dyDescent="0.25">
      <c r="A175" s="3"/>
      <c r="B175" s="51" t="s">
        <v>150</v>
      </c>
      <c r="C175" s="34"/>
      <c r="D175" s="32" t="s">
        <v>121</v>
      </c>
      <c r="E175" s="33"/>
      <c r="F175" s="33"/>
      <c r="G175" s="33">
        <f t="shared" si="8"/>
        <v>0</v>
      </c>
    </row>
    <row r="176" spans="1:9" x14ac:dyDescent="0.25">
      <c r="A176" s="3"/>
      <c r="B176" s="36" t="s">
        <v>99</v>
      </c>
      <c r="C176" s="36"/>
      <c r="D176" s="32"/>
      <c r="E176" s="32"/>
      <c r="F176" s="32"/>
      <c r="G176" s="35">
        <f>ROUND(SUM(G170:G175),2)</f>
        <v>1713.37</v>
      </c>
      <c r="H176" s="39"/>
    </row>
    <row r="177" spans="1:13" ht="15.75" x14ac:dyDescent="0.25">
      <c r="A177" s="88"/>
      <c r="B177" s="130" t="s">
        <v>166</v>
      </c>
      <c r="C177" s="130"/>
      <c r="D177" s="130"/>
      <c r="E177" s="130"/>
      <c r="F177" s="130"/>
      <c r="G177" s="130"/>
    </row>
    <row r="178" spans="1:13" ht="47.25" x14ac:dyDescent="0.25">
      <c r="A178" s="90">
        <v>115</v>
      </c>
      <c r="B178" s="91" t="s">
        <v>334</v>
      </c>
      <c r="C178" s="90" t="s">
        <v>4</v>
      </c>
      <c r="D178" s="90" t="s">
        <v>6</v>
      </c>
      <c r="E178" s="25">
        <v>20.100000000000001</v>
      </c>
      <c r="F178" s="25">
        <v>22.59</v>
      </c>
      <c r="G178" s="25">
        <f>E178*F178</f>
        <v>454.05900000000003</v>
      </c>
    </row>
    <row r="179" spans="1:13" ht="18.75" x14ac:dyDescent="0.25">
      <c r="A179" s="90">
        <v>116</v>
      </c>
      <c r="B179" s="91" t="s">
        <v>8</v>
      </c>
      <c r="C179" s="90" t="s">
        <v>7</v>
      </c>
      <c r="D179" s="90" t="s">
        <v>6</v>
      </c>
      <c r="E179" s="25"/>
      <c r="F179" s="25">
        <v>27.22</v>
      </c>
      <c r="G179" s="25">
        <f t="shared" ref="G179:G180" si="9">E179*F179</f>
        <v>0</v>
      </c>
    </row>
    <row r="180" spans="1:13" ht="15" customHeight="1" x14ac:dyDescent="0.25">
      <c r="A180" s="131">
        <v>117</v>
      </c>
      <c r="B180" s="132" t="s">
        <v>335</v>
      </c>
      <c r="C180" s="131" t="s">
        <v>9</v>
      </c>
      <c r="D180" s="131" t="s">
        <v>6</v>
      </c>
      <c r="E180" s="135">
        <v>8.5</v>
      </c>
      <c r="F180" s="135">
        <v>17.38</v>
      </c>
      <c r="G180" s="135">
        <f t="shared" si="9"/>
        <v>147.72999999999999</v>
      </c>
    </row>
    <row r="181" spans="1:13" ht="30.75" customHeight="1" x14ac:dyDescent="0.25">
      <c r="A181" s="131"/>
      <c r="B181" s="132"/>
      <c r="C181" s="131"/>
      <c r="D181" s="131"/>
      <c r="E181" s="136"/>
      <c r="F181" s="136"/>
      <c r="G181" s="136"/>
    </row>
    <row r="182" spans="1:13" ht="36" customHeight="1" x14ac:dyDescent="0.25">
      <c r="A182" s="90">
        <v>118</v>
      </c>
      <c r="B182" s="91" t="s">
        <v>12</v>
      </c>
      <c r="C182" s="90" t="s">
        <v>11</v>
      </c>
      <c r="D182" s="90" t="s">
        <v>6</v>
      </c>
      <c r="E182" s="25"/>
      <c r="F182" s="25">
        <v>20.85</v>
      </c>
      <c r="G182" s="25">
        <f t="shared" ref="G182:G217" si="10">E182*F182</f>
        <v>0</v>
      </c>
    </row>
    <row r="183" spans="1:13" ht="31.5" x14ac:dyDescent="0.25">
      <c r="A183" s="90">
        <v>119</v>
      </c>
      <c r="B183" s="91" t="s">
        <v>336</v>
      </c>
      <c r="C183" s="90" t="s">
        <v>13</v>
      </c>
      <c r="D183" s="90" t="s">
        <v>6</v>
      </c>
      <c r="E183" s="25">
        <v>6</v>
      </c>
      <c r="F183" s="25">
        <v>18.829999999999998</v>
      </c>
      <c r="G183" s="25">
        <f t="shared" si="10"/>
        <v>112.97999999999999</v>
      </c>
    </row>
    <row r="184" spans="1:13" ht="18.75" x14ac:dyDescent="0.25">
      <c r="A184" s="90">
        <v>120</v>
      </c>
      <c r="B184" s="91" t="s">
        <v>16</v>
      </c>
      <c r="C184" s="90" t="s">
        <v>15</v>
      </c>
      <c r="D184" s="90" t="s">
        <v>6</v>
      </c>
      <c r="E184" s="25"/>
      <c r="F184" s="25">
        <v>22.59</v>
      </c>
      <c r="G184" s="25">
        <f t="shared" si="10"/>
        <v>0</v>
      </c>
    </row>
    <row r="185" spans="1:13" ht="63" x14ac:dyDescent="0.25">
      <c r="A185" s="90">
        <v>121</v>
      </c>
      <c r="B185" s="91" t="s">
        <v>337</v>
      </c>
      <c r="C185" s="90" t="s">
        <v>17</v>
      </c>
      <c r="D185" s="90" t="s">
        <v>6</v>
      </c>
      <c r="E185" s="25">
        <v>20</v>
      </c>
      <c r="F185" s="25">
        <v>15.93</v>
      </c>
      <c r="G185" s="25">
        <f t="shared" si="10"/>
        <v>318.60000000000002</v>
      </c>
      <c r="I185" s="52"/>
      <c r="K185" s="47"/>
      <c r="L185" s="47"/>
    </row>
    <row r="186" spans="1:13" ht="63" x14ac:dyDescent="0.25">
      <c r="A186" s="90">
        <v>122</v>
      </c>
      <c r="B186" s="91" t="s">
        <v>338</v>
      </c>
      <c r="C186" s="90" t="s">
        <v>19</v>
      </c>
      <c r="D186" s="90" t="s">
        <v>6</v>
      </c>
      <c r="E186" s="25">
        <v>17</v>
      </c>
      <c r="F186" s="25">
        <v>17.670000000000002</v>
      </c>
      <c r="G186" s="25">
        <f t="shared" si="10"/>
        <v>300.39000000000004</v>
      </c>
      <c r="I186" s="47"/>
      <c r="M186" s="47"/>
    </row>
    <row r="187" spans="1:13" ht="15.75" x14ac:dyDescent="0.25">
      <c r="A187" s="90">
        <v>123</v>
      </c>
      <c r="B187" s="91" t="s">
        <v>153</v>
      </c>
      <c r="C187" s="90" t="s">
        <v>21</v>
      </c>
      <c r="D187" s="90" t="s">
        <v>23</v>
      </c>
      <c r="E187" s="25">
        <v>12</v>
      </c>
      <c r="F187" s="25">
        <v>69.5</v>
      </c>
      <c r="G187" s="25">
        <f t="shared" si="10"/>
        <v>834</v>
      </c>
    </row>
    <row r="188" spans="1:13" ht="25.5" x14ac:dyDescent="0.25">
      <c r="A188" s="42" t="s">
        <v>186</v>
      </c>
      <c r="B188" s="41" t="s">
        <v>339</v>
      </c>
      <c r="C188" s="90"/>
      <c r="D188" s="90" t="s">
        <v>121</v>
      </c>
      <c r="E188" s="28">
        <v>3</v>
      </c>
      <c r="F188" s="25">
        <v>0</v>
      </c>
      <c r="G188" s="25">
        <f t="shared" si="10"/>
        <v>0</v>
      </c>
    </row>
    <row r="189" spans="1:13" ht="15.75" x14ac:dyDescent="0.25">
      <c r="A189" s="90">
        <v>124</v>
      </c>
      <c r="B189" s="91" t="s">
        <v>25</v>
      </c>
      <c r="C189" s="90" t="s">
        <v>24</v>
      </c>
      <c r="D189" s="90" t="s">
        <v>23</v>
      </c>
      <c r="E189" s="28">
        <v>16</v>
      </c>
      <c r="F189" s="25">
        <v>46.3</v>
      </c>
      <c r="G189" s="25">
        <f t="shared" si="10"/>
        <v>740.8</v>
      </c>
      <c r="J189" s="47"/>
    </row>
    <row r="190" spans="1:13" ht="15.75" x14ac:dyDescent="0.25">
      <c r="A190" s="90">
        <v>125</v>
      </c>
      <c r="B190" s="91" t="s">
        <v>27</v>
      </c>
      <c r="C190" s="90" t="s">
        <v>26</v>
      </c>
      <c r="D190" s="90" t="s">
        <v>23</v>
      </c>
      <c r="E190" s="25"/>
      <c r="F190" s="25">
        <v>23</v>
      </c>
      <c r="G190" s="25">
        <f t="shared" si="10"/>
        <v>0</v>
      </c>
    </row>
    <row r="191" spans="1:13" ht="15.75" x14ac:dyDescent="0.25">
      <c r="A191" s="90">
        <v>126</v>
      </c>
      <c r="B191" s="91" t="s">
        <v>29</v>
      </c>
      <c r="C191" s="90" t="s">
        <v>28</v>
      </c>
      <c r="D191" s="90" t="s">
        <v>23</v>
      </c>
      <c r="E191" s="25">
        <v>5</v>
      </c>
      <c r="F191" s="25">
        <v>14.48</v>
      </c>
      <c r="G191" s="25">
        <f t="shared" si="10"/>
        <v>72.400000000000006</v>
      </c>
    </row>
    <row r="192" spans="1:13" ht="47.25" x14ac:dyDescent="0.25">
      <c r="A192" s="90">
        <v>127</v>
      </c>
      <c r="B192" s="91" t="s">
        <v>31</v>
      </c>
      <c r="C192" s="90" t="s">
        <v>30</v>
      </c>
      <c r="D192" s="90" t="s">
        <v>32</v>
      </c>
      <c r="E192" s="25">
        <v>18</v>
      </c>
      <c r="F192" s="25">
        <v>20.25</v>
      </c>
      <c r="G192" s="25">
        <f t="shared" si="10"/>
        <v>364.5</v>
      </c>
      <c r="K192" s="47"/>
    </row>
    <row r="193" spans="1:7" ht="31.5" x14ac:dyDescent="0.25">
      <c r="A193" s="90">
        <v>128</v>
      </c>
      <c r="B193" s="91" t="s">
        <v>34</v>
      </c>
      <c r="C193" s="90" t="s">
        <v>33</v>
      </c>
      <c r="D193" s="90" t="s">
        <v>35</v>
      </c>
      <c r="E193" s="25"/>
      <c r="F193" s="25">
        <v>1320.66</v>
      </c>
      <c r="G193" s="25">
        <f t="shared" si="10"/>
        <v>0</v>
      </c>
    </row>
    <row r="194" spans="1:7" ht="15.75" x14ac:dyDescent="0.25">
      <c r="A194" s="90">
        <v>129</v>
      </c>
      <c r="B194" s="91" t="s">
        <v>37</v>
      </c>
      <c r="C194" s="90" t="s">
        <v>36</v>
      </c>
      <c r="D194" s="90" t="s">
        <v>38</v>
      </c>
      <c r="E194" s="25"/>
      <c r="F194" s="25">
        <v>724</v>
      </c>
      <c r="G194" s="25">
        <f t="shared" si="10"/>
        <v>0</v>
      </c>
    </row>
    <row r="195" spans="1:7" ht="31.5" x14ac:dyDescent="0.25">
      <c r="A195" s="90">
        <v>130</v>
      </c>
      <c r="B195" s="91" t="s">
        <v>40</v>
      </c>
      <c r="C195" s="90" t="s">
        <v>39</v>
      </c>
      <c r="D195" s="90" t="s">
        <v>38</v>
      </c>
      <c r="E195" s="25"/>
      <c r="F195" s="25">
        <v>724</v>
      </c>
      <c r="G195" s="25">
        <f t="shared" si="10"/>
        <v>0</v>
      </c>
    </row>
    <row r="196" spans="1:7" ht="31.5" x14ac:dyDescent="0.25">
      <c r="A196" s="90">
        <v>131</v>
      </c>
      <c r="B196" s="91" t="s">
        <v>347</v>
      </c>
      <c r="C196" s="90" t="s">
        <v>41</v>
      </c>
      <c r="D196" s="90" t="s">
        <v>38</v>
      </c>
      <c r="E196" s="25"/>
      <c r="F196" s="25">
        <v>2.9</v>
      </c>
      <c r="G196" s="25">
        <f t="shared" si="10"/>
        <v>0</v>
      </c>
    </row>
    <row r="197" spans="1:7" ht="47.25" x14ac:dyDescent="0.25">
      <c r="A197" s="90">
        <v>132</v>
      </c>
      <c r="B197" s="91" t="s">
        <v>348</v>
      </c>
      <c r="C197" s="90" t="s">
        <v>43</v>
      </c>
      <c r="D197" s="90" t="s">
        <v>38</v>
      </c>
      <c r="E197" s="28">
        <v>1324</v>
      </c>
      <c r="F197" s="25">
        <v>0.38</v>
      </c>
      <c r="G197" s="25">
        <f t="shared" si="10"/>
        <v>503.12</v>
      </c>
    </row>
    <row r="198" spans="1:7" ht="47.25" x14ac:dyDescent="0.25">
      <c r="A198" s="90">
        <v>133</v>
      </c>
      <c r="B198" s="91" t="s">
        <v>46</v>
      </c>
      <c r="C198" s="90" t="s">
        <v>45</v>
      </c>
      <c r="D198" s="90" t="s">
        <v>47</v>
      </c>
      <c r="E198" s="28">
        <v>14</v>
      </c>
      <c r="F198" s="25">
        <v>30.7</v>
      </c>
      <c r="G198" s="25">
        <f t="shared" si="10"/>
        <v>429.8</v>
      </c>
    </row>
    <row r="199" spans="1:7" ht="47.25" x14ac:dyDescent="0.25">
      <c r="A199" s="90">
        <v>134</v>
      </c>
      <c r="B199" s="91" t="s">
        <v>49</v>
      </c>
      <c r="C199" s="90" t="s">
        <v>48</v>
      </c>
      <c r="D199" s="90" t="s">
        <v>47</v>
      </c>
      <c r="E199" s="25"/>
      <c r="F199" s="25">
        <v>27.8</v>
      </c>
      <c r="G199" s="25">
        <f t="shared" si="10"/>
        <v>0</v>
      </c>
    </row>
    <row r="200" spans="1:7" ht="15.75" x14ac:dyDescent="0.25">
      <c r="A200" s="90">
        <v>135</v>
      </c>
      <c r="B200" s="91" t="s">
        <v>51</v>
      </c>
      <c r="C200" s="90" t="s">
        <v>50</v>
      </c>
      <c r="D200" s="90" t="s">
        <v>23</v>
      </c>
      <c r="E200" s="25">
        <v>65</v>
      </c>
      <c r="F200" s="25">
        <v>0.26</v>
      </c>
      <c r="G200" s="25">
        <f t="shared" si="10"/>
        <v>16.900000000000002</v>
      </c>
    </row>
    <row r="201" spans="1:7" ht="15.75" x14ac:dyDescent="0.25">
      <c r="A201" s="90">
        <v>136</v>
      </c>
      <c r="B201" s="91" t="s">
        <v>53</v>
      </c>
      <c r="C201" s="90" t="s">
        <v>52</v>
      </c>
      <c r="D201" s="90" t="s">
        <v>23</v>
      </c>
      <c r="E201" s="25"/>
      <c r="F201" s="25">
        <v>4.34</v>
      </c>
      <c r="G201" s="25">
        <f t="shared" si="10"/>
        <v>0</v>
      </c>
    </row>
    <row r="202" spans="1:7" ht="15.75" x14ac:dyDescent="0.25">
      <c r="A202" s="90">
        <v>137</v>
      </c>
      <c r="B202" s="91" t="s">
        <v>55</v>
      </c>
      <c r="C202" s="90" t="s">
        <v>54</v>
      </c>
      <c r="D202" s="90" t="s">
        <v>23</v>
      </c>
      <c r="E202" s="25">
        <v>96</v>
      </c>
      <c r="F202" s="25">
        <v>0.06</v>
      </c>
      <c r="G202" s="25">
        <f t="shared" si="10"/>
        <v>5.76</v>
      </c>
    </row>
    <row r="203" spans="1:7" ht="15.75" x14ac:dyDescent="0.25">
      <c r="A203" s="90">
        <v>138</v>
      </c>
      <c r="B203" s="91" t="s">
        <v>57</v>
      </c>
      <c r="C203" s="90" t="s">
        <v>56</v>
      </c>
      <c r="D203" s="90" t="s">
        <v>23</v>
      </c>
      <c r="E203" s="25"/>
      <c r="F203" s="25">
        <v>27.51</v>
      </c>
      <c r="G203" s="25">
        <f t="shared" si="10"/>
        <v>0</v>
      </c>
    </row>
    <row r="204" spans="1:7" ht="31.5" x14ac:dyDescent="0.25">
      <c r="A204" s="90">
        <v>139</v>
      </c>
      <c r="B204" s="91" t="s">
        <v>59</v>
      </c>
      <c r="C204" s="90" t="s">
        <v>58</v>
      </c>
      <c r="D204" s="90" t="s">
        <v>38</v>
      </c>
      <c r="E204" s="25"/>
      <c r="F204" s="25">
        <v>218.95</v>
      </c>
      <c r="G204" s="25">
        <f t="shared" si="10"/>
        <v>0</v>
      </c>
    </row>
    <row r="205" spans="1:7" ht="31.5" x14ac:dyDescent="0.25">
      <c r="A205" s="90">
        <v>140</v>
      </c>
      <c r="B205" s="91" t="s">
        <v>61</v>
      </c>
      <c r="C205" s="90" t="s">
        <v>60</v>
      </c>
      <c r="D205" s="90" t="s">
        <v>38</v>
      </c>
      <c r="E205" s="25"/>
      <c r="F205" s="25">
        <v>218.95</v>
      </c>
      <c r="G205" s="25">
        <f t="shared" si="10"/>
        <v>0</v>
      </c>
    </row>
    <row r="206" spans="1:7" ht="31.5" x14ac:dyDescent="0.25">
      <c r="A206" s="90">
        <v>141</v>
      </c>
      <c r="B206" s="91" t="s">
        <v>63</v>
      </c>
      <c r="C206" s="90" t="s">
        <v>62</v>
      </c>
      <c r="D206" s="90" t="s">
        <v>38</v>
      </c>
      <c r="E206" s="28"/>
      <c r="F206" s="25">
        <v>9</v>
      </c>
      <c r="G206" s="25">
        <f t="shared" si="10"/>
        <v>0</v>
      </c>
    </row>
    <row r="207" spans="1:7" ht="15.75" x14ac:dyDescent="0.25">
      <c r="A207" s="90">
        <v>142</v>
      </c>
      <c r="B207" s="91" t="s">
        <v>65</v>
      </c>
      <c r="C207" s="90" t="s">
        <v>64</v>
      </c>
      <c r="D207" s="90" t="s">
        <v>38</v>
      </c>
      <c r="E207" s="28"/>
      <c r="F207" s="25">
        <v>10.43</v>
      </c>
      <c r="G207" s="25">
        <f t="shared" si="10"/>
        <v>0</v>
      </c>
    </row>
    <row r="208" spans="1:7" ht="15.75" x14ac:dyDescent="0.25">
      <c r="A208" s="90">
        <v>143</v>
      </c>
      <c r="B208" s="91" t="s">
        <v>68</v>
      </c>
      <c r="C208" s="90" t="s">
        <v>67</v>
      </c>
      <c r="D208" s="90" t="s">
        <v>38</v>
      </c>
      <c r="E208" s="28">
        <v>0.11</v>
      </c>
      <c r="F208" s="25">
        <v>19.670000000000002</v>
      </c>
      <c r="G208" s="25">
        <f t="shared" si="10"/>
        <v>2.1637000000000004</v>
      </c>
    </row>
    <row r="209" spans="1:7" ht="16.5" customHeight="1" x14ac:dyDescent="0.25">
      <c r="A209" s="90">
        <v>144</v>
      </c>
      <c r="B209" s="91" t="s">
        <v>70</v>
      </c>
      <c r="C209" s="90" t="s">
        <v>69</v>
      </c>
      <c r="D209" s="90" t="s">
        <v>38</v>
      </c>
      <c r="E209" s="50"/>
      <c r="F209" s="25">
        <v>3.27</v>
      </c>
      <c r="G209" s="25">
        <f t="shared" si="10"/>
        <v>0</v>
      </c>
    </row>
    <row r="210" spans="1:7" ht="17.25" customHeight="1" x14ac:dyDescent="0.25">
      <c r="A210" s="90">
        <v>145</v>
      </c>
      <c r="B210" s="91" t="s">
        <v>72</v>
      </c>
      <c r="C210" s="90" t="s">
        <v>71</v>
      </c>
      <c r="D210" s="90" t="s">
        <v>38</v>
      </c>
      <c r="E210" s="28">
        <v>0.25</v>
      </c>
      <c r="F210" s="25">
        <v>6.81</v>
      </c>
      <c r="G210" s="25">
        <f t="shared" si="10"/>
        <v>1.7024999999999999</v>
      </c>
    </row>
    <row r="211" spans="1:7" ht="15.75" x14ac:dyDescent="0.25">
      <c r="A211" s="90">
        <v>146</v>
      </c>
      <c r="B211" s="91" t="s">
        <v>74</v>
      </c>
      <c r="C211" s="90" t="s">
        <v>73</v>
      </c>
      <c r="D211" s="90" t="s">
        <v>75</v>
      </c>
      <c r="E211" s="25"/>
      <c r="F211" s="25">
        <v>33.31</v>
      </c>
      <c r="G211" s="25">
        <f t="shared" si="10"/>
        <v>0</v>
      </c>
    </row>
    <row r="212" spans="1:7" ht="15.75" x14ac:dyDescent="0.25">
      <c r="A212" s="90">
        <v>147</v>
      </c>
      <c r="B212" s="91" t="s">
        <v>77</v>
      </c>
      <c r="C212" s="90" t="s">
        <v>76</v>
      </c>
      <c r="D212" s="90" t="s">
        <v>75</v>
      </c>
      <c r="E212" s="25"/>
      <c r="F212" s="25">
        <v>63.14</v>
      </c>
      <c r="G212" s="25">
        <f t="shared" si="10"/>
        <v>0</v>
      </c>
    </row>
    <row r="213" spans="1:7" ht="15.75" x14ac:dyDescent="0.25">
      <c r="A213" s="90">
        <v>148</v>
      </c>
      <c r="B213" s="91" t="s">
        <v>79</v>
      </c>
      <c r="C213" s="90" t="s">
        <v>78</v>
      </c>
      <c r="D213" s="90" t="s">
        <v>23</v>
      </c>
      <c r="E213" s="28">
        <v>1</v>
      </c>
      <c r="F213" s="25">
        <v>10.14</v>
      </c>
      <c r="G213" s="25">
        <f t="shared" si="10"/>
        <v>10.14</v>
      </c>
    </row>
    <row r="214" spans="1:7" ht="31.5" x14ac:dyDescent="0.25">
      <c r="A214" s="90">
        <v>149</v>
      </c>
      <c r="B214" s="91" t="s">
        <v>81</v>
      </c>
      <c r="C214" s="90" t="s">
        <v>80</v>
      </c>
      <c r="D214" s="90" t="s">
        <v>23</v>
      </c>
      <c r="E214" s="25"/>
      <c r="F214" s="25">
        <v>72.41</v>
      </c>
      <c r="G214" s="25">
        <f t="shared" si="10"/>
        <v>0</v>
      </c>
    </row>
    <row r="215" spans="1:7" ht="31.5" x14ac:dyDescent="0.25">
      <c r="A215" s="90">
        <v>150</v>
      </c>
      <c r="B215" s="91" t="s">
        <v>85</v>
      </c>
      <c r="C215" s="90">
        <v>36</v>
      </c>
      <c r="D215" s="90" t="s">
        <v>47</v>
      </c>
      <c r="E215" s="25"/>
      <c r="F215" s="25">
        <v>72.41</v>
      </c>
      <c r="G215" s="25">
        <f t="shared" si="10"/>
        <v>0</v>
      </c>
    </row>
    <row r="216" spans="1:7" ht="15.75" x14ac:dyDescent="0.25">
      <c r="A216" s="90">
        <v>151</v>
      </c>
      <c r="B216" s="91" t="s">
        <v>87</v>
      </c>
      <c r="C216" s="90">
        <v>37</v>
      </c>
      <c r="D216" s="90" t="s">
        <v>23</v>
      </c>
      <c r="E216" s="48"/>
      <c r="F216" s="25">
        <v>10.14</v>
      </c>
      <c r="G216" s="25">
        <f t="shared" si="10"/>
        <v>0</v>
      </c>
    </row>
    <row r="217" spans="1:7" ht="31.5" x14ac:dyDescent="0.25">
      <c r="A217" s="90">
        <v>152</v>
      </c>
      <c r="B217" s="91" t="s">
        <v>89</v>
      </c>
      <c r="C217" s="90">
        <v>38</v>
      </c>
      <c r="D217" s="90" t="s">
        <v>23</v>
      </c>
      <c r="E217" s="90"/>
      <c r="F217" s="25">
        <v>11.58</v>
      </c>
      <c r="G217" s="25">
        <f t="shared" si="10"/>
        <v>0</v>
      </c>
    </row>
    <row r="218" spans="1:7" ht="15.75" x14ac:dyDescent="0.25">
      <c r="A218" s="32"/>
      <c r="B218" s="10" t="s">
        <v>97</v>
      </c>
      <c r="C218" s="10"/>
      <c r="D218" s="32"/>
      <c r="E218" s="32"/>
      <c r="F218" s="32"/>
      <c r="G218" s="35">
        <f>SUM(G178:G217)</f>
        <v>4315.0452000000005</v>
      </c>
    </row>
    <row r="219" spans="1:7" ht="15.75" x14ac:dyDescent="0.25">
      <c r="A219" s="32"/>
      <c r="B219" s="11" t="s">
        <v>98</v>
      </c>
      <c r="C219" s="11"/>
      <c r="D219" s="32"/>
      <c r="E219" s="32"/>
      <c r="F219" s="32"/>
      <c r="G219" s="32"/>
    </row>
    <row r="220" spans="1:7" x14ac:dyDescent="0.25">
      <c r="A220" s="32"/>
      <c r="B220" s="34" t="s">
        <v>149</v>
      </c>
      <c r="C220" s="34"/>
      <c r="D220" s="32" t="s">
        <v>121</v>
      </c>
      <c r="E220" s="26">
        <v>8.8000000000000007</v>
      </c>
      <c r="F220" s="32">
        <v>21.05</v>
      </c>
      <c r="G220" s="33">
        <f>ROUND(E220*F220,2)</f>
        <v>185.24</v>
      </c>
    </row>
    <row r="221" spans="1:7" x14ac:dyDescent="0.25">
      <c r="A221" s="32"/>
      <c r="B221" s="34" t="s">
        <v>120</v>
      </c>
      <c r="C221" s="34"/>
      <c r="D221" s="32" t="s">
        <v>121</v>
      </c>
      <c r="E221" s="3">
        <v>21.2</v>
      </c>
      <c r="F221" s="33">
        <v>17.329999999999998</v>
      </c>
      <c r="G221" s="33">
        <f t="shared" ref="G221:G222" si="11">ROUND(E221*F221,2)</f>
        <v>367.4</v>
      </c>
    </row>
    <row r="222" spans="1:7" x14ac:dyDescent="0.25">
      <c r="A222" s="32"/>
      <c r="B222" s="34" t="s">
        <v>124</v>
      </c>
      <c r="C222" s="34"/>
      <c r="D222" s="32" t="s">
        <v>121</v>
      </c>
      <c r="E222" s="3">
        <v>3.6</v>
      </c>
      <c r="F222" s="33">
        <v>14.86</v>
      </c>
      <c r="G222" s="33">
        <f t="shared" si="11"/>
        <v>53.5</v>
      </c>
    </row>
    <row r="223" spans="1:7" x14ac:dyDescent="0.25">
      <c r="A223" s="32"/>
      <c r="B223" s="34" t="s">
        <v>176</v>
      </c>
      <c r="C223" s="34"/>
      <c r="D223" s="32" t="s">
        <v>121</v>
      </c>
      <c r="E223" s="3"/>
      <c r="F223" s="33">
        <v>37.79</v>
      </c>
      <c r="G223" s="33">
        <f t="shared" ref="G223:G226" si="12">E223*F223</f>
        <v>0</v>
      </c>
    </row>
    <row r="224" spans="1:7" x14ac:dyDescent="0.25">
      <c r="A224" s="32"/>
      <c r="B224" s="34" t="s">
        <v>178</v>
      </c>
      <c r="C224" s="34"/>
      <c r="D224" s="32" t="s">
        <v>121</v>
      </c>
      <c r="E224" s="3"/>
      <c r="F224" s="33">
        <v>31.28</v>
      </c>
      <c r="G224" s="33">
        <f t="shared" si="12"/>
        <v>0</v>
      </c>
    </row>
    <row r="225" spans="1:12" x14ac:dyDescent="0.25">
      <c r="A225" s="32"/>
      <c r="B225" s="34" t="s">
        <v>122</v>
      </c>
      <c r="C225" s="34"/>
      <c r="D225" s="32" t="s">
        <v>121</v>
      </c>
      <c r="E225" s="3"/>
      <c r="F225" s="33">
        <v>19.809999999999999</v>
      </c>
      <c r="G225" s="33">
        <f t="shared" si="12"/>
        <v>0</v>
      </c>
      <c r="L225" s="47"/>
    </row>
    <row r="226" spans="1:12" x14ac:dyDescent="0.25">
      <c r="A226" s="32"/>
      <c r="B226" s="34" t="s">
        <v>242</v>
      </c>
      <c r="C226" s="34"/>
      <c r="D226" s="32" t="s">
        <v>121</v>
      </c>
      <c r="E226" s="33"/>
      <c r="F226" s="33">
        <v>24.76</v>
      </c>
      <c r="G226" s="33">
        <f t="shared" si="12"/>
        <v>0</v>
      </c>
    </row>
    <row r="227" spans="1:12" x14ac:dyDescent="0.25">
      <c r="A227" s="32"/>
      <c r="B227" s="36" t="s">
        <v>99</v>
      </c>
      <c r="C227" s="36"/>
      <c r="D227" s="32"/>
      <c r="E227" s="32"/>
      <c r="F227" s="32"/>
      <c r="G227" s="35">
        <f>ROUND(SUM(G220:G226),2)</f>
        <v>606.14</v>
      </c>
      <c r="J227" s="47"/>
    </row>
    <row r="228" spans="1:12" x14ac:dyDescent="0.25">
      <c r="A228" s="24"/>
      <c r="B228" s="24"/>
      <c r="C228" s="24"/>
      <c r="D228" s="24"/>
      <c r="E228" s="24"/>
      <c r="F228" s="24"/>
      <c r="G228" s="24"/>
    </row>
    <row r="229" spans="1:12" x14ac:dyDescent="0.25">
      <c r="A229" s="24"/>
      <c r="B229" s="24" t="s">
        <v>116</v>
      </c>
      <c r="C229" s="24"/>
      <c r="D229" s="24"/>
      <c r="E229" s="24"/>
      <c r="F229" s="24"/>
      <c r="G229" s="27">
        <f>ROUND(G59+G113+G168+G218,2)</f>
        <v>35430.42</v>
      </c>
    </row>
    <row r="230" spans="1:12" x14ac:dyDescent="0.25">
      <c r="A230" s="24"/>
      <c r="B230" s="24" t="s">
        <v>117</v>
      </c>
      <c r="C230" s="24"/>
      <c r="D230" s="24"/>
      <c r="E230" s="24"/>
      <c r="F230" s="24"/>
      <c r="G230" s="27">
        <f>ROUND(G70+G123+G176+G227,2)</f>
        <v>16479.189999999999</v>
      </c>
    </row>
    <row r="231" spans="1:12" x14ac:dyDescent="0.25">
      <c r="A231" s="24"/>
      <c r="B231" s="24"/>
      <c r="C231" s="24"/>
      <c r="D231" s="24"/>
      <c r="E231" s="24"/>
      <c r="F231" s="24"/>
      <c r="G231" s="24"/>
    </row>
    <row r="232" spans="1:12" x14ac:dyDescent="0.25">
      <c r="A232" s="24"/>
      <c r="B232" s="24" t="s">
        <v>170</v>
      </c>
      <c r="C232" s="24"/>
      <c r="D232" s="24"/>
      <c r="E232" s="24"/>
      <c r="F232" s="24"/>
      <c r="G232" s="27">
        <f>G229</f>
        <v>35430.42</v>
      </c>
    </row>
    <row r="233" spans="1:12" x14ac:dyDescent="0.25">
      <c r="A233" s="24"/>
      <c r="B233" s="24" t="s">
        <v>171</v>
      </c>
      <c r="C233" s="24"/>
      <c r="D233" s="24"/>
      <c r="E233" s="24"/>
      <c r="F233" s="24"/>
      <c r="G233" s="27">
        <f>G232*0.21</f>
        <v>7440.3881999999994</v>
      </c>
    </row>
    <row r="234" spans="1:12" x14ac:dyDescent="0.25">
      <c r="A234" s="24"/>
      <c r="B234" s="24" t="s">
        <v>172</v>
      </c>
      <c r="C234" s="24"/>
      <c r="D234" s="24"/>
      <c r="E234" s="24"/>
      <c r="F234" s="24"/>
      <c r="G234" s="27">
        <f>G232+G233</f>
        <v>42870.808199999999</v>
      </c>
    </row>
    <row r="237" spans="1:12" x14ac:dyDescent="0.25">
      <c r="A237" s="37" t="s">
        <v>138</v>
      </c>
    </row>
    <row r="238" spans="1:12" x14ac:dyDescent="0.25">
      <c r="A238" s="40" t="s">
        <v>147</v>
      </c>
    </row>
    <row r="239" spans="1:12" x14ac:dyDescent="0.25">
      <c r="A239" s="40" t="s">
        <v>148</v>
      </c>
    </row>
    <row r="240" spans="1:12" x14ac:dyDescent="0.25">
      <c r="A240" s="37"/>
    </row>
    <row r="241" spans="1:1" x14ac:dyDescent="0.25">
      <c r="A241" s="37"/>
    </row>
    <row r="242" spans="1:1" x14ac:dyDescent="0.25">
      <c r="A242" s="37"/>
    </row>
    <row r="243" spans="1:1" x14ac:dyDescent="0.25">
      <c r="A243" s="37" t="s">
        <v>139</v>
      </c>
    </row>
    <row r="244" spans="1:1" x14ac:dyDescent="0.25">
      <c r="A244" s="37"/>
    </row>
  </sheetData>
  <mergeCells count="43">
    <mergeCell ref="B177:G177"/>
    <mergeCell ref="A180:A181"/>
    <mergeCell ref="B180:B181"/>
    <mergeCell ref="C180:C181"/>
    <mergeCell ref="D180:D181"/>
    <mergeCell ref="E180:E181"/>
    <mergeCell ref="F180:F181"/>
    <mergeCell ref="G180:G181"/>
    <mergeCell ref="B124:G124"/>
    <mergeCell ref="A127:A128"/>
    <mergeCell ref="B127:B128"/>
    <mergeCell ref="C127:C128"/>
    <mergeCell ref="D127:D128"/>
    <mergeCell ref="E127:E128"/>
    <mergeCell ref="F127:F128"/>
    <mergeCell ref="G127:G128"/>
    <mergeCell ref="B71:G71"/>
    <mergeCell ref="A74:A75"/>
    <mergeCell ref="B74:B75"/>
    <mergeCell ref="C74:C75"/>
    <mergeCell ref="D74:D75"/>
    <mergeCell ref="E74:E75"/>
    <mergeCell ref="F74:F75"/>
    <mergeCell ref="G74:G75"/>
    <mergeCell ref="B17:G17"/>
    <mergeCell ref="A20:A21"/>
    <mergeCell ref="B20:B21"/>
    <mergeCell ref="C20:C21"/>
    <mergeCell ref="D20:D21"/>
    <mergeCell ref="E20:E21"/>
    <mergeCell ref="F20:F21"/>
    <mergeCell ref="G20:G21"/>
    <mergeCell ref="A6:B6"/>
    <mergeCell ref="C6:G7"/>
    <mergeCell ref="A9:B9"/>
    <mergeCell ref="C9:G9"/>
    <mergeCell ref="A14:A15"/>
    <mergeCell ref="B14:B15"/>
    <mergeCell ref="C14:C15"/>
    <mergeCell ref="D14:D15"/>
    <mergeCell ref="E14:E15"/>
    <mergeCell ref="F14:F15"/>
    <mergeCell ref="G14:G15"/>
  </mergeCells>
  <pageMargins left="0.39370078740157483" right="0.11811023622047245" top="0.55118110236220474" bottom="0.55118110236220474"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workbookViewId="0">
      <selection sqref="A1:XFD1048576"/>
    </sheetView>
  </sheetViews>
  <sheetFormatPr defaultRowHeight="15" x14ac:dyDescent="0.25"/>
  <cols>
    <col min="1" max="1" width="4.7109375" customWidth="1"/>
    <col min="2" max="2" width="47.140625" customWidth="1"/>
    <col min="3" max="3" width="6.140625" customWidth="1"/>
    <col min="4" max="4" width="7" customWidth="1"/>
    <col min="5" max="5" width="8.5703125" customWidth="1"/>
    <col min="6" max="6" width="8.7109375" customWidth="1"/>
    <col min="7" max="7" width="12.5703125" customWidth="1"/>
  </cols>
  <sheetData>
    <row r="1" spans="1:7" ht="15.75" x14ac:dyDescent="0.25">
      <c r="A1" s="14"/>
      <c r="B1" s="15"/>
      <c r="C1" s="15"/>
      <c r="D1" s="15"/>
      <c r="E1" s="16"/>
      <c r="F1" s="17" t="s">
        <v>103</v>
      </c>
      <c r="G1" s="15"/>
    </row>
    <row r="2" spans="1:7" ht="15.75" x14ac:dyDescent="0.25">
      <c r="A2" s="17" t="s">
        <v>104</v>
      </c>
      <c r="B2" s="17"/>
      <c r="C2" s="17"/>
      <c r="D2" s="17"/>
      <c r="E2" s="18"/>
      <c r="F2" s="17"/>
      <c r="G2" s="17"/>
    </row>
    <row r="3" spans="1:7" ht="15.75" x14ac:dyDescent="0.25">
      <c r="A3" s="19"/>
      <c r="B3" s="17"/>
      <c r="C3" s="17"/>
      <c r="D3" s="17"/>
      <c r="E3" s="18"/>
      <c r="F3" s="17"/>
      <c r="G3" s="17"/>
    </row>
    <row r="4" spans="1:7" ht="15.75" x14ac:dyDescent="0.25">
      <c r="A4" s="17" t="s">
        <v>105</v>
      </c>
      <c r="B4" s="17"/>
      <c r="C4" s="17" t="s">
        <v>106</v>
      </c>
      <c r="D4" s="17"/>
      <c r="E4" s="18"/>
      <c r="F4" s="17"/>
      <c r="G4" s="17"/>
    </row>
    <row r="5" spans="1:7" ht="15.75" x14ac:dyDescent="0.25">
      <c r="A5" s="17" t="s">
        <v>107</v>
      </c>
      <c r="B5" s="17"/>
      <c r="C5" s="17" t="s">
        <v>108</v>
      </c>
      <c r="D5" s="17"/>
      <c r="E5" s="18"/>
      <c r="F5" s="17"/>
      <c r="G5" s="17"/>
    </row>
    <row r="6" spans="1:7" ht="15.75" x14ac:dyDescent="0.25">
      <c r="A6" s="127" t="s">
        <v>182</v>
      </c>
      <c r="B6" s="127"/>
      <c r="C6" s="128" t="s">
        <v>110</v>
      </c>
      <c r="D6" s="128"/>
      <c r="E6" s="128"/>
      <c r="F6" s="128"/>
      <c r="G6" s="128"/>
    </row>
    <row r="7" spans="1:7" ht="33.75" customHeight="1" x14ac:dyDescent="0.25">
      <c r="A7" s="20"/>
      <c r="B7" s="17"/>
      <c r="C7" s="128"/>
      <c r="D7" s="128"/>
      <c r="E7" s="128"/>
      <c r="F7" s="128"/>
      <c r="G7" s="128"/>
    </row>
    <row r="8" spans="1:7" ht="15.75" x14ac:dyDescent="0.25">
      <c r="A8" s="19"/>
      <c r="B8" s="17"/>
      <c r="C8" s="94"/>
      <c r="D8" s="94"/>
      <c r="E8" s="22"/>
      <c r="F8" s="94"/>
      <c r="G8" s="94"/>
    </row>
    <row r="9" spans="1:7" ht="18.75" x14ac:dyDescent="0.3">
      <c r="A9" s="129" t="s">
        <v>366</v>
      </c>
      <c r="B9" s="129"/>
      <c r="C9" s="127" t="s">
        <v>111</v>
      </c>
      <c r="D9" s="127"/>
      <c r="E9" s="127"/>
      <c r="F9" s="127"/>
      <c r="G9" s="127"/>
    </row>
    <row r="10" spans="1:7" ht="15.75" x14ac:dyDescent="0.25">
      <c r="A10" s="23"/>
      <c r="B10" s="17"/>
      <c r="C10" s="17"/>
      <c r="D10" s="17"/>
      <c r="E10" s="18"/>
      <c r="F10" s="17"/>
      <c r="G10" s="17"/>
    </row>
    <row r="11" spans="1:7" ht="15.75" x14ac:dyDescent="0.25">
      <c r="A11" s="17" t="s">
        <v>112</v>
      </c>
      <c r="B11" s="17"/>
      <c r="C11" s="17" t="s">
        <v>113</v>
      </c>
      <c r="D11" s="17"/>
      <c r="E11" s="18"/>
      <c r="F11" s="17"/>
      <c r="G11" s="17"/>
    </row>
    <row r="12" spans="1:7" ht="15.75" x14ac:dyDescent="0.25">
      <c r="A12" s="17" t="s">
        <v>349</v>
      </c>
      <c r="B12" s="17"/>
      <c r="C12" s="17" t="s">
        <v>114</v>
      </c>
      <c r="D12" s="17"/>
      <c r="E12" s="18"/>
      <c r="F12" s="17"/>
      <c r="G12" s="17"/>
    </row>
    <row r="13" spans="1:7" ht="15.75" x14ac:dyDescent="0.25">
      <c r="A13" s="17"/>
      <c r="B13" s="17"/>
      <c r="C13" s="17" t="s">
        <v>115</v>
      </c>
      <c r="D13" s="17"/>
      <c r="E13" s="18"/>
      <c r="F13" s="17"/>
      <c r="G13" s="17"/>
    </row>
    <row r="14" spans="1:7" x14ac:dyDescent="0.25">
      <c r="A14" s="138" t="s">
        <v>95</v>
      </c>
      <c r="B14" s="137" t="s">
        <v>0</v>
      </c>
      <c r="C14" s="140" t="s">
        <v>91</v>
      </c>
      <c r="D14" s="137" t="s">
        <v>1</v>
      </c>
      <c r="E14" s="137" t="s">
        <v>92</v>
      </c>
      <c r="F14" s="137" t="s">
        <v>93</v>
      </c>
      <c r="G14" s="137" t="s">
        <v>94</v>
      </c>
    </row>
    <row r="15" spans="1:7" x14ac:dyDescent="0.25">
      <c r="A15" s="139"/>
      <c r="B15" s="137"/>
      <c r="C15" s="141"/>
      <c r="D15" s="137"/>
      <c r="E15" s="137"/>
      <c r="F15" s="137"/>
      <c r="G15" s="137"/>
    </row>
    <row r="16" spans="1:7" ht="15.75" x14ac:dyDescent="0.25">
      <c r="A16" s="98">
        <v>1</v>
      </c>
      <c r="B16" s="98">
        <v>2</v>
      </c>
      <c r="C16" s="98"/>
      <c r="D16" s="98">
        <v>3</v>
      </c>
      <c r="E16" s="98"/>
      <c r="F16" s="98"/>
      <c r="G16" s="98"/>
    </row>
    <row r="17" spans="1:12" ht="15.75" x14ac:dyDescent="0.25">
      <c r="A17" s="95"/>
      <c r="B17" s="130" t="s">
        <v>163</v>
      </c>
      <c r="C17" s="130"/>
      <c r="D17" s="130"/>
      <c r="E17" s="130"/>
      <c r="F17" s="130"/>
      <c r="G17" s="130"/>
    </row>
    <row r="18" spans="1:12" ht="63.75" customHeight="1" x14ac:dyDescent="0.25">
      <c r="A18" s="96">
        <v>1</v>
      </c>
      <c r="B18" s="97" t="s">
        <v>350</v>
      </c>
      <c r="C18" s="96" t="s">
        <v>4</v>
      </c>
      <c r="D18" s="96" t="s">
        <v>6</v>
      </c>
      <c r="E18" s="25">
        <v>29.5</v>
      </c>
      <c r="F18" s="25">
        <v>22.59</v>
      </c>
      <c r="G18" s="25">
        <f>ROUND(E18*F18,2)</f>
        <v>666.41</v>
      </c>
    </row>
    <row r="19" spans="1:12" ht="18.75" x14ac:dyDescent="0.25">
      <c r="A19" s="96">
        <v>2</v>
      </c>
      <c r="B19" s="97" t="s">
        <v>161</v>
      </c>
      <c r="C19" s="96" t="s">
        <v>7</v>
      </c>
      <c r="D19" s="96" t="s">
        <v>6</v>
      </c>
      <c r="E19" s="96"/>
      <c r="F19" s="25">
        <v>27.22</v>
      </c>
      <c r="G19" s="25">
        <f>ROUND(E19*F19,2)</f>
        <v>0</v>
      </c>
    </row>
    <row r="20" spans="1:12" x14ac:dyDescent="0.25">
      <c r="A20" s="131">
        <v>3</v>
      </c>
      <c r="B20" s="132" t="s">
        <v>10</v>
      </c>
      <c r="C20" s="131" t="s">
        <v>9</v>
      </c>
      <c r="D20" s="131" t="s">
        <v>6</v>
      </c>
      <c r="E20" s="135"/>
      <c r="F20" s="135">
        <v>17.38</v>
      </c>
      <c r="G20" s="135">
        <f>ROUND(E20*F20,2)</f>
        <v>0</v>
      </c>
    </row>
    <row r="21" spans="1:12" ht="24" customHeight="1" x14ac:dyDescent="0.25">
      <c r="A21" s="131"/>
      <c r="B21" s="132"/>
      <c r="C21" s="131"/>
      <c r="D21" s="131"/>
      <c r="E21" s="136"/>
      <c r="F21" s="136"/>
      <c r="G21" s="136"/>
    </row>
    <row r="22" spans="1:12" ht="31.5" x14ac:dyDescent="0.25">
      <c r="A22" s="96">
        <v>4</v>
      </c>
      <c r="B22" s="97" t="s">
        <v>162</v>
      </c>
      <c r="C22" s="96" t="s">
        <v>11</v>
      </c>
      <c r="D22" s="96" t="s">
        <v>6</v>
      </c>
      <c r="E22" s="96"/>
      <c r="F22" s="25">
        <v>20.85</v>
      </c>
      <c r="G22" s="25">
        <f t="shared" ref="G22:G58" si="0">E22*F22</f>
        <v>0</v>
      </c>
    </row>
    <row r="23" spans="1:12" ht="63" x14ac:dyDescent="0.25">
      <c r="A23" s="96">
        <v>5</v>
      </c>
      <c r="B23" s="97" t="s">
        <v>351</v>
      </c>
      <c r="C23" s="96" t="s">
        <v>13</v>
      </c>
      <c r="D23" s="96" t="s">
        <v>6</v>
      </c>
      <c r="E23" s="25">
        <v>42.5</v>
      </c>
      <c r="F23" s="25">
        <v>18.829999999999998</v>
      </c>
      <c r="G23" s="25">
        <f t="shared" si="0"/>
        <v>800.27499999999998</v>
      </c>
    </row>
    <row r="24" spans="1:12" ht="18.75" x14ac:dyDescent="0.25">
      <c r="A24" s="96">
        <v>6</v>
      </c>
      <c r="B24" s="97" t="s">
        <v>16</v>
      </c>
      <c r="C24" s="96" t="s">
        <v>15</v>
      </c>
      <c r="D24" s="96" t="s">
        <v>6</v>
      </c>
      <c r="E24" s="29"/>
      <c r="F24" s="25">
        <v>22.59</v>
      </c>
      <c r="G24" s="25">
        <f t="shared" si="0"/>
        <v>0</v>
      </c>
    </row>
    <row r="25" spans="1:12" ht="63" x14ac:dyDescent="0.25">
      <c r="A25" s="96">
        <v>7</v>
      </c>
      <c r="B25" s="97" t="s">
        <v>352</v>
      </c>
      <c r="C25" s="96" t="s">
        <v>17</v>
      </c>
      <c r="D25" s="96" t="s">
        <v>6</v>
      </c>
      <c r="E25" s="25">
        <v>43</v>
      </c>
      <c r="F25" s="25">
        <v>15.93</v>
      </c>
      <c r="G25" s="25">
        <f t="shared" si="0"/>
        <v>684.99</v>
      </c>
      <c r="J25" s="47"/>
    </row>
    <row r="26" spans="1:12" ht="47.25" x14ac:dyDescent="0.25">
      <c r="A26" s="96">
        <v>8</v>
      </c>
      <c r="B26" s="97" t="s">
        <v>353</v>
      </c>
      <c r="C26" s="96" t="s">
        <v>19</v>
      </c>
      <c r="D26" s="96" t="s">
        <v>6</v>
      </c>
      <c r="E26" s="28">
        <v>27</v>
      </c>
      <c r="F26" s="25">
        <v>17.670000000000002</v>
      </c>
      <c r="G26" s="25">
        <f t="shared" si="0"/>
        <v>477.09000000000003</v>
      </c>
    </row>
    <row r="27" spans="1:12" ht="15.75" x14ac:dyDescent="0.25">
      <c r="A27" s="96">
        <v>9</v>
      </c>
      <c r="B27" s="97" t="s">
        <v>151</v>
      </c>
      <c r="C27" s="96" t="s">
        <v>21</v>
      </c>
      <c r="D27" s="96" t="s">
        <v>23</v>
      </c>
      <c r="E27" s="28"/>
      <c r="F27" s="25">
        <v>69.5</v>
      </c>
      <c r="G27" s="25">
        <f t="shared" si="0"/>
        <v>0</v>
      </c>
    </row>
    <row r="28" spans="1:12" ht="15.75" x14ac:dyDescent="0.25">
      <c r="A28" s="42" t="s">
        <v>152</v>
      </c>
      <c r="B28" s="41" t="s">
        <v>354</v>
      </c>
      <c r="C28" s="96"/>
      <c r="D28" s="96" t="s">
        <v>121</v>
      </c>
      <c r="E28" s="28"/>
      <c r="F28" s="25">
        <v>0</v>
      </c>
      <c r="G28" s="25">
        <f t="shared" si="0"/>
        <v>0</v>
      </c>
    </row>
    <row r="29" spans="1:12" ht="15.75" x14ac:dyDescent="0.25">
      <c r="A29" s="96">
        <v>10</v>
      </c>
      <c r="B29" s="97" t="s">
        <v>25</v>
      </c>
      <c r="C29" s="96" t="s">
        <v>24</v>
      </c>
      <c r="D29" s="96" t="s">
        <v>23</v>
      </c>
      <c r="E29" s="29"/>
      <c r="F29" s="25">
        <v>46.3</v>
      </c>
      <c r="G29" s="25">
        <f t="shared" si="0"/>
        <v>0</v>
      </c>
    </row>
    <row r="30" spans="1:12" ht="15.75" x14ac:dyDescent="0.25">
      <c r="A30" s="96">
        <v>11</v>
      </c>
      <c r="B30" s="99" t="s">
        <v>27</v>
      </c>
      <c r="C30" s="29" t="s">
        <v>26</v>
      </c>
      <c r="D30" s="29" t="s">
        <v>23</v>
      </c>
      <c r="E30" s="29"/>
      <c r="F30" s="28">
        <v>23</v>
      </c>
      <c r="G30" s="28">
        <f t="shared" si="0"/>
        <v>0</v>
      </c>
      <c r="H30" s="39"/>
      <c r="I30" s="39"/>
      <c r="J30" s="39"/>
      <c r="K30" s="39"/>
      <c r="L30" s="47"/>
    </row>
    <row r="31" spans="1:12" ht="15.75" x14ac:dyDescent="0.25">
      <c r="A31" s="42" t="s">
        <v>160</v>
      </c>
      <c r="B31" s="41" t="s">
        <v>181</v>
      </c>
      <c r="C31" s="96"/>
      <c r="D31" s="96" t="s">
        <v>121</v>
      </c>
      <c r="E31" s="28"/>
      <c r="F31" s="25">
        <v>0</v>
      </c>
      <c r="G31" s="25">
        <f t="shared" si="0"/>
        <v>0</v>
      </c>
    </row>
    <row r="32" spans="1:12" ht="15.75" x14ac:dyDescent="0.25">
      <c r="A32" s="96">
        <v>12</v>
      </c>
      <c r="B32" s="97" t="s">
        <v>29</v>
      </c>
      <c r="C32" s="96" t="s">
        <v>28</v>
      </c>
      <c r="D32" s="96" t="s">
        <v>23</v>
      </c>
      <c r="E32" s="96"/>
      <c r="F32" s="25">
        <v>14.48</v>
      </c>
      <c r="G32" s="25">
        <f t="shared" si="0"/>
        <v>0</v>
      </c>
    </row>
    <row r="33" spans="1:7" ht="47.25" x14ac:dyDescent="0.25">
      <c r="A33" s="96">
        <v>13</v>
      </c>
      <c r="B33" s="97" t="s">
        <v>31</v>
      </c>
      <c r="C33" s="96" t="s">
        <v>30</v>
      </c>
      <c r="D33" s="96" t="s">
        <v>32</v>
      </c>
      <c r="E33" s="25">
        <v>201</v>
      </c>
      <c r="F33" s="25">
        <v>20.25</v>
      </c>
      <c r="G33" s="25">
        <f t="shared" si="0"/>
        <v>4070.25</v>
      </c>
    </row>
    <row r="34" spans="1:7" ht="31.5" x14ac:dyDescent="0.25">
      <c r="A34" s="96">
        <v>14</v>
      </c>
      <c r="B34" s="97" t="s">
        <v>34</v>
      </c>
      <c r="C34" s="96" t="s">
        <v>33</v>
      </c>
      <c r="D34" s="96" t="s">
        <v>35</v>
      </c>
      <c r="E34" s="25"/>
      <c r="F34" s="25">
        <v>1320.66</v>
      </c>
      <c r="G34" s="25">
        <f t="shared" si="0"/>
        <v>0</v>
      </c>
    </row>
    <row r="35" spans="1:7" ht="15.75" x14ac:dyDescent="0.25">
      <c r="A35" s="96">
        <v>15</v>
      </c>
      <c r="B35" s="97" t="s">
        <v>37</v>
      </c>
      <c r="C35" s="96" t="s">
        <v>36</v>
      </c>
      <c r="D35" s="96" t="s">
        <v>38</v>
      </c>
      <c r="E35" s="25"/>
      <c r="F35" s="25">
        <v>724</v>
      </c>
      <c r="G35" s="25">
        <f t="shared" si="0"/>
        <v>0</v>
      </c>
    </row>
    <row r="36" spans="1:7" ht="31.5" x14ac:dyDescent="0.25">
      <c r="A36" s="96">
        <v>16</v>
      </c>
      <c r="B36" s="97" t="s">
        <v>40</v>
      </c>
      <c r="C36" s="96" t="s">
        <v>39</v>
      </c>
      <c r="D36" s="96" t="s">
        <v>38</v>
      </c>
      <c r="E36" s="25"/>
      <c r="F36" s="25">
        <v>724</v>
      </c>
      <c r="G36" s="25">
        <f t="shared" si="0"/>
        <v>0</v>
      </c>
    </row>
    <row r="37" spans="1:7" ht="31.5" x14ac:dyDescent="0.25">
      <c r="A37" s="96">
        <v>17</v>
      </c>
      <c r="B37" s="97" t="s">
        <v>341</v>
      </c>
      <c r="C37" s="96" t="s">
        <v>41</v>
      </c>
      <c r="D37" s="96" t="s">
        <v>38</v>
      </c>
      <c r="E37" s="25">
        <v>533.6</v>
      </c>
      <c r="F37" s="25">
        <v>2.9</v>
      </c>
      <c r="G37" s="25">
        <f t="shared" si="0"/>
        <v>1547.44</v>
      </c>
    </row>
    <row r="38" spans="1:7" ht="47.25" x14ac:dyDescent="0.25">
      <c r="A38" s="96">
        <v>18</v>
      </c>
      <c r="B38" s="97" t="s">
        <v>342</v>
      </c>
      <c r="C38" s="96" t="s">
        <v>43</v>
      </c>
      <c r="D38" s="96" t="s">
        <v>38</v>
      </c>
      <c r="E38" s="28">
        <v>538</v>
      </c>
      <c r="F38" s="25">
        <v>0.38</v>
      </c>
      <c r="G38" s="25">
        <f t="shared" si="0"/>
        <v>204.44</v>
      </c>
    </row>
    <row r="39" spans="1:7" ht="47.25" x14ac:dyDescent="0.25">
      <c r="A39" s="96">
        <v>19</v>
      </c>
      <c r="B39" s="97" t="s">
        <v>46</v>
      </c>
      <c r="C39" s="96" t="s">
        <v>45</v>
      </c>
      <c r="D39" s="96" t="s">
        <v>47</v>
      </c>
      <c r="E39" s="28">
        <v>4.5</v>
      </c>
      <c r="F39" s="25">
        <v>30.7</v>
      </c>
      <c r="G39" s="25">
        <f t="shared" si="0"/>
        <v>138.15</v>
      </c>
    </row>
    <row r="40" spans="1:7" ht="47.25" x14ac:dyDescent="0.25">
      <c r="A40" s="96">
        <v>20</v>
      </c>
      <c r="B40" s="97" t="s">
        <v>49</v>
      </c>
      <c r="C40" s="96" t="s">
        <v>48</v>
      </c>
      <c r="D40" s="96" t="s">
        <v>47</v>
      </c>
      <c r="E40" s="25"/>
      <c r="F40" s="25">
        <v>27.8</v>
      </c>
      <c r="G40" s="25">
        <f t="shared" si="0"/>
        <v>0</v>
      </c>
    </row>
    <row r="41" spans="1:7" ht="15.75" x14ac:dyDescent="0.25">
      <c r="A41" s="96">
        <v>21</v>
      </c>
      <c r="B41" s="97" t="s">
        <v>51</v>
      </c>
      <c r="C41" s="96" t="s">
        <v>50</v>
      </c>
      <c r="D41" s="96" t="s">
        <v>23</v>
      </c>
      <c r="E41" s="25">
        <v>296</v>
      </c>
      <c r="F41" s="25">
        <v>0.26</v>
      </c>
      <c r="G41" s="25">
        <f t="shared" si="0"/>
        <v>76.960000000000008</v>
      </c>
    </row>
    <row r="42" spans="1:7" ht="15.75" x14ac:dyDescent="0.25">
      <c r="A42" s="96">
        <v>22</v>
      </c>
      <c r="B42" s="97" t="s">
        <v>53</v>
      </c>
      <c r="C42" s="96" t="s">
        <v>52</v>
      </c>
      <c r="D42" s="96" t="s">
        <v>23</v>
      </c>
      <c r="E42" s="25"/>
      <c r="F42" s="25">
        <v>4.34</v>
      </c>
      <c r="G42" s="25">
        <f t="shared" si="0"/>
        <v>0</v>
      </c>
    </row>
    <row r="43" spans="1:7" ht="15.75" x14ac:dyDescent="0.25">
      <c r="A43" s="96">
        <v>23</v>
      </c>
      <c r="B43" s="97" t="s">
        <v>55</v>
      </c>
      <c r="C43" s="96" t="s">
        <v>54</v>
      </c>
      <c r="D43" s="96" t="s">
        <v>23</v>
      </c>
      <c r="E43" s="25">
        <v>552</v>
      </c>
      <c r="F43" s="25">
        <v>0.06</v>
      </c>
      <c r="G43" s="25">
        <f t="shared" si="0"/>
        <v>33.119999999999997</v>
      </c>
    </row>
    <row r="44" spans="1:7" ht="15.75" x14ac:dyDescent="0.25">
      <c r="A44" s="96">
        <v>24</v>
      </c>
      <c r="B44" s="97" t="s">
        <v>57</v>
      </c>
      <c r="C44" s="96" t="s">
        <v>56</v>
      </c>
      <c r="D44" s="96" t="s">
        <v>23</v>
      </c>
      <c r="E44" s="25"/>
      <c r="F44" s="25">
        <v>27.51</v>
      </c>
      <c r="G44" s="25">
        <f t="shared" si="0"/>
        <v>0</v>
      </c>
    </row>
    <row r="45" spans="1:7" ht="31.5" x14ac:dyDescent="0.25">
      <c r="A45" s="96">
        <v>25</v>
      </c>
      <c r="B45" s="97" t="s">
        <v>59</v>
      </c>
      <c r="C45" s="96" t="s">
        <v>58</v>
      </c>
      <c r="D45" s="96" t="s">
        <v>38</v>
      </c>
      <c r="E45" s="28"/>
      <c r="F45" s="25">
        <v>218.95</v>
      </c>
      <c r="G45" s="25">
        <f t="shared" si="0"/>
        <v>0</v>
      </c>
    </row>
    <row r="46" spans="1:7" ht="31.5" x14ac:dyDescent="0.25">
      <c r="A46" s="96">
        <v>26</v>
      </c>
      <c r="B46" s="97" t="s">
        <v>61</v>
      </c>
      <c r="C46" s="96" t="s">
        <v>60</v>
      </c>
      <c r="D46" s="96" t="s">
        <v>38</v>
      </c>
      <c r="E46" s="28"/>
      <c r="F46" s="25">
        <v>218.95</v>
      </c>
      <c r="G46" s="25">
        <f t="shared" si="0"/>
        <v>0</v>
      </c>
    </row>
    <row r="47" spans="1:7" ht="31.5" x14ac:dyDescent="0.25">
      <c r="A47" s="96">
        <v>27</v>
      </c>
      <c r="B47" s="97" t="s">
        <v>63</v>
      </c>
      <c r="C47" s="96" t="s">
        <v>62</v>
      </c>
      <c r="D47" s="96" t="s">
        <v>38</v>
      </c>
      <c r="E47" s="28"/>
      <c r="F47" s="25">
        <v>9</v>
      </c>
      <c r="G47" s="25">
        <f t="shared" si="0"/>
        <v>0</v>
      </c>
    </row>
    <row r="48" spans="1:7" ht="15.75" x14ac:dyDescent="0.25">
      <c r="A48" s="96">
        <v>28</v>
      </c>
      <c r="B48" s="97" t="s">
        <v>65</v>
      </c>
      <c r="C48" s="96" t="s">
        <v>64</v>
      </c>
      <c r="D48" s="96" t="s">
        <v>38</v>
      </c>
      <c r="E48" s="60"/>
      <c r="F48" s="25">
        <v>10.43</v>
      </c>
      <c r="G48" s="25">
        <f t="shared" si="0"/>
        <v>0</v>
      </c>
    </row>
    <row r="49" spans="1:7" ht="15.75" x14ac:dyDescent="0.25">
      <c r="A49" s="96">
        <v>29</v>
      </c>
      <c r="B49" s="97" t="s">
        <v>68</v>
      </c>
      <c r="C49" s="96" t="s">
        <v>67</v>
      </c>
      <c r="D49" s="96" t="s">
        <v>38</v>
      </c>
      <c r="E49" s="60">
        <v>6.4000000000000001E-2</v>
      </c>
      <c r="F49" s="25">
        <v>19.670000000000002</v>
      </c>
      <c r="G49" s="25">
        <f t="shared" si="0"/>
        <v>1.2588800000000002</v>
      </c>
    </row>
    <row r="50" spans="1:7" ht="17.25" customHeight="1" x14ac:dyDescent="0.25">
      <c r="A50" s="96">
        <v>30</v>
      </c>
      <c r="B50" s="97" t="s">
        <v>70</v>
      </c>
      <c r="C50" s="96" t="s">
        <v>69</v>
      </c>
      <c r="D50" s="96" t="s">
        <v>38</v>
      </c>
      <c r="E50" s="25"/>
      <c r="F50" s="25">
        <v>3.27</v>
      </c>
      <c r="G50" s="25">
        <f t="shared" si="0"/>
        <v>0</v>
      </c>
    </row>
    <row r="51" spans="1:7" ht="16.5" customHeight="1" x14ac:dyDescent="0.25">
      <c r="A51" s="96">
        <v>31</v>
      </c>
      <c r="B51" s="97" t="s">
        <v>72</v>
      </c>
      <c r="C51" s="96" t="s">
        <v>71</v>
      </c>
      <c r="D51" s="96" t="s">
        <v>38</v>
      </c>
      <c r="E51" s="25">
        <v>1.2</v>
      </c>
      <c r="F51" s="25">
        <v>6.81</v>
      </c>
      <c r="G51" s="25">
        <f t="shared" si="0"/>
        <v>8.1719999999999988</v>
      </c>
    </row>
    <row r="52" spans="1:7" ht="15.75" x14ac:dyDescent="0.25">
      <c r="A52" s="96">
        <v>32</v>
      </c>
      <c r="B52" s="97" t="s">
        <v>74</v>
      </c>
      <c r="C52" s="96" t="s">
        <v>73</v>
      </c>
      <c r="D52" s="96" t="s">
        <v>75</v>
      </c>
      <c r="E52" s="25"/>
      <c r="F52" s="25">
        <v>33.31</v>
      </c>
      <c r="G52" s="25">
        <f t="shared" si="0"/>
        <v>0</v>
      </c>
    </row>
    <row r="53" spans="1:7" ht="15.75" x14ac:dyDescent="0.25">
      <c r="A53" s="96">
        <v>33</v>
      </c>
      <c r="B53" s="97" t="s">
        <v>77</v>
      </c>
      <c r="C53" s="96" t="s">
        <v>76</v>
      </c>
      <c r="D53" s="96" t="s">
        <v>75</v>
      </c>
      <c r="E53" s="25"/>
      <c r="F53" s="25">
        <v>63.14</v>
      </c>
      <c r="G53" s="25">
        <f t="shared" si="0"/>
        <v>0</v>
      </c>
    </row>
    <row r="54" spans="1:7" ht="15.75" x14ac:dyDescent="0.25">
      <c r="A54" s="96">
        <v>34</v>
      </c>
      <c r="B54" s="97" t="s">
        <v>79</v>
      </c>
      <c r="C54" s="96" t="s">
        <v>78</v>
      </c>
      <c r="D54" s="96" t="s">
        <v>23</v>
      </c>
      <c r="E54" s="25">
        <v>53</v>
      </c>
      <c r="F54" s="25">
        <v>10.14</v>
      </c>
      <c r="G54" s="25">
        <f t="shared" si="0"/>
        <v>537.42000000000007</v>
      </c>
    </row>
    <row r="55" spans="1:7" ht="31.5" x14ac:dyDescent="0.25">
      <c r="A55" s="29">
        <v>35</v>
      </c>
      <c r="B55" s="99" t="s">
        <v>81</v>
      </c>
      <c r="C55" s="29" t="s">
        <v>80</v>
      </c>
      <c r="D55" s="29" t="s">
        <v>23</v>
      </c>
      <c r="E55" s="28">
        <v>1</v>
      </c>
      <c r="F55" s="28">
        <v>72.41</v>
      </c>
      <c r="G55" s="28">
        <f t="shared" si="0"/>
        <v>72.41</v>
      </c>
    </row>
    <row r="56" spans="1:7" ht="31.5" x14ac:dyDescent="0.25">
      <c r="A56" s="96">
        <v>36</v>
      </c>
      <c r="B56" s="99" t="s">
        <v>85</v>
      </c>
      <c r="C56" s="29">
        <v>36</v>
      </c>
      <c r="D56" s="29" t="s">
        <v>47</v>
      </c>
      <c r="E56" s="28">
        <v>7</v>
      </c>
      <c r="F56" s="28">
        <v>72.41</v>
      </c>
      <c r="G56" s="28">
        <f t="shared" si="0"/>
        <v>506.87</v>
      </c>
    </row>
    <row r="57" spans="1:7" ht="31.5" x14ac:dyDescent="0.25">
      <c r="A57" s="96">
        <v>37</v>
      </c>
      <c r="B57" s="97" t="s">
        <v>306</v>
      </c>
      <c r="C57" s="96">
        <v>37</v>
      </c>
      <c r="D57" s="96" t="s">
        <v>23</v>
      </c>
      <c r="E57" s="28"/>
      <c r="F57" s="25">
        <v>10.14</v>
      </c>
      <c r="G57" s="25">
        <f t="shared" si="0"/>
        <v>0</v>
      </c>
    </row>
    <row r="58" spans="1:7" ht="31.5" x14ac:dyDescent="0.25">
      <c r="A58" s="96">
        <v>38</v>
      </c>
      <c r="B58" s="97" t="s">
        <v>89</v>
      </c>
      <c r="C58" s="96">
        <v>38</v>
      </c>
      <c r="D58" s="96" t="s">
        <v>23</v>
      </c>
      <c r="E58" s="96"/>
      <c r="F58" s="25">
        <v>11.58</v>
      </c>
      <c r="G58" s="25">
        <f t="shared" si="0"/>
        <v>0</v>
      </c>
    </row>
    <row r="59" spans="1:7" ht="15.75" x14ac:dyDescent="0.25">
      <c r="A59" s="32"/>
      <c r="B59" s="10" t="s">
        <v>97</v>
      </c>
      <c r="C59" s="10"/>
      <c r="D59" s="32"/>
      <c r="E59" s="32"/>
      <c r="F59" s="32"/>
      <c r="G59" s="35">
        <f>SUM(G18:G58)</f>
        <v>9825.2558800000006</v>
      </c>
    </row>
    <row r="60" spans="1:7" ht="15.75" x14ac:dyDescent="0.25">
      <c r="A60" s="32"/>
      <c r="B60" s="11" t="s">
        <v>98</v>
      </c>
      <c r="C60" s="11"/>
      <c r="D60" s="32"/>
      <c r="E60" s="32"/>
      <c r="F60" s="32"/>
      <c r="G60" s="32"/>
    </row>
    <row r="61" spans="1:7" ht="15.75" x14ac:dyDescent="0.25">
      <c r="A61" s="32"/>
      <c r="B61" s="11" t="s">
        <v>149</v>
      </c>
      <c r="C61" s="11"/>
      <c r="D61" s="32" t="s">
        <v>121</v>
      </c>
      <c r="E61" s="33">
        <v>5</v>
      </c>
      <c r="F61" s="32">
        <v>21.05</v>
      </c>
      <c r="G61" s="32">
        <f>ROUND(E61*F61,2)</f>
        <v>105.25</v>
      </c>
    </row>
    <row r="62" spans="1:7" ht="15.75" x14ac:dyDescent="0.25">
      <c r="A62" s="32"/>
      <c r="B62" s="11" t="s">
        <v>120</v>
      </c>
      <c r="C62" s="11"/>
      <c r="D62" s="32" t="s">
        <v>121</v>
      </c>
      <c r="E62" s="33"/>
      <c r="F62" s="33">
        <v>17.329999999999998</v>
      </c>
      <c r="G62" s="32">
        <f t="shared" ref="G62:G69" si="1">ROUND(E62*F62,2)</f>
        <v>0</v>
      </c>
    </row>
    <row r="63" spans="1:7" ht="15.75" x14ac:dyDescent="0.25">
      <c r="A63" s="32"/>
      <c r="B63" s="11" t="s">
        <v>124</v>
      </c>
      <c r="C63" s="11"/>
      <c r="D63" s="32" t="s">
        <v>121</v>
      </c>
      <c r="E63" s="33">
        <v>60</v>
      </c>
      <c r="F63" s="33">
        <v>14.86</v>
      </c>
      <c r="G63" s="32">
        <f t="shared" si="1"/>
        <v>891.6</v>
      </c>
    </row>
    <row r="64" spans="1:7" ht="15.75" x14ac:dyDescent="0.25">
      <c r="A64" s="32"/>
      <c r="B64" s="11" t="s">
        <v>122</v>
      </c>
      <c r="C64" s="11"/>
      <c r="D64" s="32" t="s">
        <v>121</v>
      </c>
      <c r="E64" s="33"/>
      <c r="F64" s="33">
        <v>19.809999999999999</v>
      </c>
      <c r="G64" s="32">
        <f t="shared" si="1"/>
        <v>0</v>
      </c>
    </row>
    <row r="65" spans="1:12" ht="15.75" x14ac:dyDescent="0.25">
      <c r="A65" s="32"/>
      <c r="B65" s="11" t="s">
        <v>286</v>
      </c>
      <c r="C65" s="11"/>
      <c r="D65" s="32" t="s">
        <v>121</v>
      </c>
      <c r="E65" s="33"/>
      <c r="F65" s="33">
        <v>31.28</v>
      </c>
      <c r="G65" s="32">
        <f t="shared" si="1"/>
        <v>0</v>
      </c>
      <c r="I65" s="47"/>
    </row>
    <row r="66" spans="1:12" ht="15.75" x14ac:dyDescent="0.25">
      <c r="A66" s="32"/>
      <c r="B66" s="11" t="s">
        <v>287</v>
      </c>
      <c r="C66" s="11"/>
      <c r="D66" s="32" t="s">
        <v>121</v>
      </c>
      <c r="E66" s="33"/>
      <c r="F66" s="33">
        <v>37.79</v>
      </c>
      <c r="G66" s="32">
        <f t="shared" si="1"/>
        <v>0</v>
      </c>
      <c r="I66" s="47"/>
    </row>
    <row r="67" spans="1:12" ht="15.75" x14ac:dyDescent="0.25">
      <c r="A67" s="32"/>
      <c r="B67" s="11" t="s">
        <v>177</v>
      </c>
      <c r="C67" s="11"/>
      <c r="D67" s="32" t="s">
        <v>121</v>
      </c>
      <c r="E67" s="33"/>
      <c r="F67" s="33">
        <v>31.28</v>
      </c>
      <c r="G67" s="32">
        <f t="shared" si="1"/>
        <v>0</v>
      </c>
      <c r="I67" s="47"/>
    </row>
    <row r="68" spans="1:12" ht="15.75" x14ac:dyDescent="0.25">
      <c r="A68" s="32"/>
      <c r="B68" s="11" t="s">
        <v>242</v>
      </c>
      <c r="C68" s="11"/>
      <c r="D68" s="32" t="s">
        <v>121</v>
      </c>
      <c r="E68" s="33"/>
      <c r="F68" s="33">
        <v>24.76</v>
      </c>
      <c r="G68" s="32">
        <f t="shared" si="1"/>
        <v>0</v>
      </c>
      <c r="I68" s="47"/>
    </row>
    <row r="69" spans="1:12" ht="15.75" x14ac:dyDescent="0.25">
      <c r="A69" s="32"/>
      <c r="B69" s="11" t="s">
        <v>288</v>
      </c>
      <c r="C69" s="11"/>
      <c r="D69" s="32" t="s">
        <v>121</v>
      </c>
      <c r="E69" s="33"/>
      <c r="F69" s="33">
        <v>18.57</v>
      </c>
      <c r="G69" s="32">
        <f t="shared" si="1"/>
        <v>0</v>
      </c>
      <c r="I69" s="47"/>
      <c r="K69" s="52"/>
    </row>
    <row r="70" spans="1:12" x14ac:dyDescent="0.25">
      <c r="A70" s="3"/>
      <c r="B70" s="36" t="s">
        <v>99</v>
      </c>
      <c r="C70" s="36"/>
      <c r="D70" s="32"/>
      <c r="E70" s="32"/>
      <c r="F70" s="32"/>
      <c r="G70" s="35">
        <f>ROUND(SUM(G61:G69),2)</f>
        <v>996.85</v>
      </c>
    </row>
    <row r="71" spans="1:12" ht="15.75" x14ac:dyDescent="0.25">
      <c r="A71" s="95"/>
      <c r="B71" s="130" t="s">
        <v>164</v>
      </c>
      <c r="C71" s="130"/>
      <c r="D71" s="130"/>
      <c r="E71" s="130"/>
      <c r="F71" s="130"/>
      <c r="G71" s="130"/>
      <c r="I71" s="47"/>
      <c r="L71" s="47"/>
    </row>
    <row r="72" spans="1:12" ht="31.5" x14ac:dyDescent="0.25">
      <c r="A72" s="96">
        <v>39</v>
      </c>
      <c r="B72" s="97" t="s">
        <v>355</v>
      </c>
      <c r="C72" s="96" t="s">
        <v>4</v>
      </c>
      <c r="D72" s="96" t="s">
        <v>6</v>
      </c>
      <c r="E72" s="25">
        <v>9.1999999999999993</v>
      </c>
      <c r="F72" s="25">
        <v>22.59</v>
      </c>
      <c r="G72" s="25">
        <f>E72*F72</f>
        <v>207.82799999999997</v>
      </c>
    </row>
    <row r="73" spans="1:12" ht="18.75" x14ac:dyDescent="0.25">
      <c r="A73" s="96">
        <v>40</v>
      </c>
      <c r="B73" s="99" t="s">
        <v>8</v>
      </c>
      <c r="C73" s="96" t="s">
        <v>7</v>
      </c>
      <c r="D73" s="96" t="s">
        <v>6</v>
      </c>
      <c r="E73" s="96"/>
      <c r="F73" s="25">
        <v>27.22</v>
      </c>
      <c r="G73" s="25">
        <f t="shared" ref="G73:G112" si="2">E73*F73</f>
        <v>0</v>
      </c>
    </row>
    <row r="74" spans="1:12" ht="15" customHeight="1" x14ac:dyDescent="0.25">
      <c r="A74" s="131">
        <v>41</v>
      </c>
      <c r="B74" s="145" t="s">
        <v>356</v>
      </c>
      <c r="C74" s="131" t="s">
        <v>9</v>
      </c>
      <c r="D74" s="131" t="s">
        <v>6</v>
      </c>
      <c r="E74" s="135">
        <v>182.14</v>
      </c>
      <c r="F74" s="135">
        <v>17.38</v>
      </c>
      <c r="G74" s="135">
        <f t="shared" si="2"/>
        <v>3165.5931999999998</v>
      </c>
    </row>
    <row r="75" spans="1:12" ht="39.75" customHeight="1" x14ac:dyDescent="0.25">
      <c r="A75" s="131"/>
      <c r="B75" s="145"/>
      <c r="C75" s="131"/>
      <c r="D75" s="131"/>
      <c r="E75" s="136"/>
      <c r="F75" s="136"/>
      <c r="G75" s="136"/>
    </row>
    <row r="76" spans="1:12" ht="49.5" customHeight="1" x14ac:dyDescent="0.25">
      <c r="A76" s="96">
        <v>42</v>
      </c>
      <c r="B76" s="99" t="s">
        <v>357</v>
      </c>
      <c r="C76" s="96" t="s">
        <v>11</v>
      </c>
      <c r="D76" s="96" t="s">
        <v>6</v>
      </c>
      <c r="E76" s="96">
        <v>233.6</v>
      </c>
      <c r="F76" s="25">
        <v>20.85</v>
      </c>
      <c r="G76" s="25">
        <f t="shared" si="2"/>
        <v>4870.5600000000004</v>
      </c>
      <c r="L76" s="47"/>
    </row>
    <row r="77" spans="1:12" ht="31.5" x14ac:dyDescent="0.25">
      <c r="A77" s="96">
        <v>43</v>
      </c>
      <c r="B77" s="97" t="s">
        <v>358</v>
      </c>
      <c r="C77" s="96" t="s">
        <v>13</v>
      </c>
      <c r="D77" s="96" t="s">
        <v>6</v>
      </c>
      <c r="E77" s="25"/>
      <c r="F77" s="25">
        <v>18.829999999999998</v>
      </c>
      <c r="G77" s="25">
        <f t="shared" si="2"/>
        <v>0</v>
      </c>
    </row>
    <row r="78" spans="1:12" ht="18.75" x14ac:dyDescent="0.25">
      <c r="A78" s="96">
        <v>44</v>
      </c>
      <c r="B78" s="97" t="s">
        <v>16</v>
      </c>
      <c r="C78" s="96" t="s">
        <v>15</v>
      </c>
      <c r="D78" s="96" t="s">
        <v>6</v>
      </c>
      <c r="E78" s="96"/>
      <c r="F78" s="25">
        <v>22.59</v>
      </c>
      <c r="G78" s="25">
        <f t="shared" si="2"/>
        <v>0</v>
      </c>
    </row>
    <row r="79" spans="1:12" ht="47.25" x14ac:dyDescent="0.25">
      <c r="A79" s="96">
        <v>45</v>
      </c>
      <c r="B79" s="97" t="s">
        <v>18</v>
      </c>
      <c r="C79" s="96" t="s">
        <v>17</v>
      </c>
      <c r="D79" s="96" t="s">
        <v>6</v>
      </c>
      <c r="E79" s="25">
        <v>53</v>
      </c>
      <c r="F79" s="25">
        <v>15.93</v>
      </c>
      <c r="G79" s="25">
        <f t="shared" si="2"/>
        <v>844.29</v>
      </c>
      <c r="J79" s="47"/>
    </row>
    <row r="80" spans="1:12" ht="47.25" x14ac:dyDescent="0.25">
      <c r="A80" s="96">
        <v>46</v>
      </c>
      <c r="B80" s="97" t="s">
        <v>20</v>
      </c>
      <c r="C80" s="96" t="s">
        <v>19</v>
      </c>
      <c r="D80" s="96" t="s">
        <v>6</v>
      </c>
      <c r="E80" s="25"/>
      <c r="F80" s="25">
        <v>17.670000000000002</v>
      </c>
      <c r="G80" s="25">
        <f t="shared" si="2"/>
        <v>0</v>
      </c>
    </row>
    <row r="81" spans="1:12" ht="15.75" x14ac:dyDescent="0.25">
      <c r="A81" s="96">
        <v>47</v>
      </c>
      <c r="B81" s="99" t="s">
        <v>22</v>
      </c>
      <c r="C81" s="29" t="s">
        <v>21</v>
      </c>
      <c r="D81" s="29" t="s">
        <v>23</v>
      </c>
      <c r="E81" s="28">
        <v>4</v>
      </c>
      <c r="F81" s="28">
        <v>69.5</v>
      </c>
      <c r="G81" s="28">
        <f t="shared" si="2"/>
        <v>278</v>
      </c>
      <c r="H81" s="39"/>
      <c r="I81" s="39"/>
    </row>
    <row r="82" spans="1:12" x14ac:dyDescent="0.25">
      <c r="A82" s="43" t="s">
        <v>183</v>
      </c>
      <c r="B82" s="44" t="s">
        <v>359</v>
      </c>
      <c r="C82" s="43"/>
      <c r="D82" s="43" t="s">
        <v>121</v>
      </c>
      <c r="E82" s="45"/>
      <c r="F82" s="45">
        <v>0</v>
      </c>
      <c r="G82" s="45">
        <f t="shared" si="2"/>
        <v>0</v>
      </c>
    </row>
    <row r="83" spans="1:12" ht="15.75" x14ac:dyDescent="0.25">
      <c r="A83" s="96">
        <v>48</v>
      </c>
      <c r="B83" s="97" t="s">
        <v>25</v>
      </c>
      <c r="C83" s="96" t="s">
        <v>24</v>
      </c>
      <c r="D83" s="96" t="s">
        <v>23</v>
      </c>
      <c r="E83" s="25">
        <v>1</v>
      </c>
      <c r="F83" s="25">
        <v>46.3</v>
      </c>
      <c r="G83" s="25">
        <f t="shared" si="2"/>
        <v>46.3</v>
      </c>
    </row>
    <row r="84" spans="1:12" ht="15.75" x14ac:dyDescent="0.25">
      <c r="A84" s="96">
        <v>49</v>
      </c>
      <c r="B84" s="97" t="s">
        <v>27</v>
      </c>
      <c r="C84" s="96" t="s">
        <v>26</v>
      </c>
      <c r="D84" s="96" t="s">
        <v>23</v>
      </c>
      <c r="E84" s="25"/>
      <c r="F84" s="25">
        <v>23</v>
      </c>
      <c r="G84" s="25">
        <f t="shared" si="2"/>
        <v>0</v>
      </c>
    </row>
    <row r="85" spans="1:12" ht="18.75" customHeight="1" x14ac:dyDescent="0.25">
      <c r="A85" s="96" t="s">
        <v>197</v>
      </c>
      <c r="B85" s="44" t="s">
        <v>196</v>
      </c>
      <c r="C85" s="43"/>
      <c r="D85" s="43" t="s">
        <v>121</v>
      </c>
      <c r="E85" s="45"/>
      <c r="F85" s="45">
        <v>0</v>
      </c>
      <c r="G85" s="45">
        <f t="shared" si="2"/>
        <v>0</v>
      </c>
    </row>
    <row r="86" spans="1:12" ht="15.75" x14ac:dyDescent="0.25">
      <c r="A86" s="96">
        <v>50</v>
      </c>
      <c r="B86" s="97" t="s">
        <v>29</v>
      </c>
      <c r="C86" s="96" t="s">
        <v>28</v>
      </c>
      <c r="D86" s="96" t="s">
        <v>23</v>
      </c>
      <c r="E86" s="25"/>
      <c r="F86" s="25">
        <v>14.48</v>
      </c>
      <c r="G86" s="25">
        <f t="shared" si="2"/>
        <v>0</v>
      </c>
    </row>
    <row r="87" spans="1:12" ht="47.25" x14ac:dyDescent="0.25">
      <c r="A87" s="96">
        <v>51</v>
      </c>
      <c r="B87" s="97" t="s">
        <v>31</v>
      </c>
      <c r="C87" s="96" t="s">
        <v>30</v>
      </c>
      <c r="D87" s="96" t="s">
        <v>32</v>
      </c>
      <c r="E87" s="25">
        <v>12</v>
      </c>
      <c r="F87" s="25">
        <v>20.25</v>
      </c>
      <c r="G87" s="25">
        <f t="shared" si="2"/>
        <v>243</v>
      </c>
      <c r="L87" s="47"/>
    </row>
    <row r="88" spans="1:12" ht="31.5" x14ac:dyDescent="0.25">
      <c r="A88" s="96">
        <v>52</v>
      </c>
      <c r="B88" s="99" t="s">
        <v>34</v>
      </c>
      <c r="C88" s="29" t="s">
        <v>33</v>
      </c>
      <c r="D88" s="29" t="s">
        <v>35</v>
      </c>
      <c r="E88" s="28"/>
      <c r="F88" s="28">
        <v>1320.66</v>
      </c>
      <c r="G88" s="28">
        <f t="shared" si="2"/>
        <v>0</v>
      </c>
    </row>
    <row r="89" spans="1:12" ht="15.75" x14ac:dyDescent="0.25">
      <c r="A89" s="96">
        <v>53</v>
      </c>
      <c r="B89" s="97" t="s">
        <v>37</v>
      </c>
      <c r="C89" s="96" t="s">
        <v>36</v>
      </c>
      <c r="D89" s="96" t="s">
        <v>38</v>
      </c>
      <c r="E89" s="25"/>
      <c r="F89" s="25">
        <v>724</v>
      </c>
      <c r="G89" s="25">
        <f t="shared" si="2"/>
        <v>0</v>
      </c>
    </row>
    <row r="90" spans="1:12" ht="31.5" x14ac:dyDescent="0.25">
      <c r="A90" s="96">
        <v>54</v>
      </c>
      <c r="B90" s="97" t="s">
        <v>40</v>
      </c>
      <c r="C90" s="96" t="s">
        <v>39</v>
      </c>
      <c r="D90" s="96" t="s">
        <v>38</v>
      </c>
      <c r="E90" s="25"/>
      <c r="F90" s="25">
        <v>724</v>
      </c>
      <c r="G90" s="25">
        <f t="shared" si="2"/>
        <v>0</v>
      </c>
    </row>
    <row r="91" spans="1:12" ht="31.5" x14ac:dyDescent="0.25">
      <c r="A91" s="96">
        <v>55</v>
      </c>
      <c r="B91" s="97" t="s">
        <v>343</v>
      </c>
      <c r="C91" s="96" t="s">
        <v>41</v>
      </c>
      <c r="D91" s="96" t="s">
        <v>38</v>
      </c>
      <c r="E91" s="28">
        <v>50.4</v>
      </c>
      <c r="F91" s="25">
        <v>2.9</v>
      </c>
      <c r="G91" s="25">
        <f t="shared" si="2"/>
        <v>146.16</v>
      </c>
    </row>
    <row r="92" spans="1:12" ht="47.25" x14ac:dyDescent="0.25">
      <c r="A92" s="96">
        <v>56</v>
      </c>
      <c r="B92" s="97" t="s">
        <v>344</v>
      </c>
      <c r="C92" s="96" t="s">
        <v>43</v>
      </c>
      <c r="D92" s="96" t="s">
        <v>38</v>
      </c>
      <c r="E92" s="50">
        <v>1580.79</v>
      </c>
      <c r="F92" s="25">
        <v>0.38</v>
      </c>
      <c r="G92" s="25">
        <f t="shared" si="2"/>
        <v>600.7002</v>
      </c>
    </row>
    <row r="93" spans="1:12" ht="47.25" x14ac:dyDescent="0.25">
      <c r="A93" s="29">
        <v>57</v>
      </c>
      <c r="B93" s="99" t="s">
        <v>46</v>
      </c>
      <c r="C93" s="29" t="s">
        <v>45</v>
      </c>
      <c r="D93" s="29" t="s">
        <v>47</v>
      </c>
      <c r="E93" s="29"/>
      <c r="F93" s="28">
        <v>30.7</v>
      </c>
      <c r="G93" s="28">
        <f t="shared" si="2"/>
        <v>0</v>
      </c>
    </row>
    <row r="94" spans="1:12" ht="47.25" x14ac:dyDescent="0.25">
      <c r="A94" s="96">
        <v>58</v>
      </c>
      <c r="B94" s="97" t="s">
        <v>49</v>
      </c>
      <c r="C94" s="96" t="s">
        <v>48</v>
      </c>
      <c r="D94" s="96" t="s">
        <v>47</v>
      </c>
      <c r="E94" s="96"/>
      <c r="F94" s="25">
        <v>27.8</v>
      </c>
      <c r="G94" s="25">
        <f t="shared" si="2"/>
        <v>0</v>
      </c>
    </row>
    <row r="95" spans="1:12" ht="15.75" x14ac:dyDescent="0.25">
      <c r="A95" s="96">
        <v>59</v>
      </c>
      <c r="B95" s="97" t="s">
        <v>51</v>
      </c>
      <c r="C95" s="96" t="s">
        <v>50</v>
      </c>
      <c r="D95" s="96" t="s">
        <v>23</v>
      </c>
      <c r="E95" s="25">
        <v>80</v>
      </c>
      <c r="F95" s="25">
        <v>0.26</v>
      </c>
      <c r="G95" s="25">
        <f t="shared" si="2"/>
        <v>20.8</v>
      </c>
    </row>
    <row r="96" spans="1:12" ht="15.75" x14ac:dyDescent="0.25">
      <c r="A96" s="96">
        <v>60</v>
      </c>
      <c r="B96" s="97" t="s">
        <v>53</v>
      </c>
      <c r="C96" s="96" t="s">
        <v>52</v>
      </c>
      <c r="D96" s="96" t="s">
        <v>23</v>
      </c>
      <c r="E96" s="25"/>
      <c r="F96" s="25">
        <v>4.34</v>
      </c>
      <c r="G96" s="25">
        <f t="shared" si="2"/>
        <v>0</v>
      </c>
    </row>
    <row r="97" spans="1:7" ht="15.75" x14ac:dyDescent="0.25">
      <c r="A97" s="96">
        <v>61</v>
      </c>
      <c r="B97" s="97" t="s">
        <v>55</v>
      </c>
      <c r="C97" s="96" t="s">
        <v>54</v>
      </c>
      <c r="D97" s="96" t="s">
        <v>23</v>
      </c>
      <c r="E97" s="25">
        <v>96</v>
      </c>
      <c r="F97" s="25">
        <v>0.06</v>
      </c>
      <c r="G97" s="25">
        <f t="shared" si="2"/>
        <v>5.76</v>
      </c>
    </row>
    <row r="98" spans="1:7" ht="15.75" x14ac:dyDescent="0.25">
      <c r="A98" s="96">
        <v>62</v>
      </c>
      <c r="B98" s="97" t="s">
        <v>57</v>
      </c>
      <c r="C98" s="96" t="s">
        <v>56</v>
      </c>
      <c r="D98" s="96" t="s">
        <v>23</v>
      </c>
      <c r="E98" s="25"/>
      <c r="F98" s="25">
        <v>27.51</v>
      </c>
      <c r="G98" s="25">
        <f t="shared" si="2"/>
        <v>0</v>
      </c>
    </row>
    <row r="99" spans="1:7" ht="31.5" x14ac:dyDescent="0.25">
      <c r="A99" s="96">
        <v>63</v>
      </c>
      <c r="B99" s="97" t="s">
        <v>59</v>
      </c>
      <c r="C99" s="96" t="s">
        <v>58</v>
      </c>
      <c r="D99" s="96" t="s">
        <v>38</v>
      </c>
      <c r="E99" s="28"/>
      <c r="F99" s="25">
        <v>218.95</v>
      </c>
      <c r="G99" s="25">
        <f t="shared" si="2"/>
        <v>0</v>
      </c>
    </row>
    <row r="100" spans="1:7" ht="31.5" x14ac:dyDescent="0.25">
      <c r="A100" s="96">
        <v>64</v>
      </c>
      <c r="B100" s="97" t="s">
        <v>61</v>
      </c>
      <c r="C100" s="96" t="s">
        <v>60</v>
      </c>
      <c r="D100" s="96" t="s">
        <v>38</v>
      </c>
      <c r="E100" s="28"/>
      <c r="F100" s="25">
        <v>218.95</v>
      </c>
      <c r="G100" s="25">
        <f t="shared" si="2"/>
        <v>0</v>
      </c>
    </row>
    <row r="101" spans="1:7" ht="31.5" x14ac:dyDescent="0.25">
      <c r="A101" s="96">
        <v>65</v>
      </c>
      <c r="B101" s="97" t="s">
        <v>63</v>
      </c>
      <c r="C101" s="96" t="s">
        <v>62</v>
      </c>
      <c r="D101" s="96" t="s">
        <v>38</v>
      </c>
      <c r="E101" s="28"/>
      <c r="F101" s="25">
        <v>9</v>
      </c>
      <c r="G101" s="25">
        <f t="shared" si="2"/>
        <v>0</v>
      </c>
    </row>
    <row r="102" spans="1:7" ht="15.75" x14ac:dyDescent="0.25">
      <c r="A102" s="96">
        <v>66</v>
      </c>
      <c r="B102" s="97" t="s">
        <v>65</v>
      </c>
      <c r="C102" s="96" t="s">
        <v>64</v>
      </c>
      <c r="D102" s="96" t="s">
        <v>38</v>
      </c>
      <c r="E102" s="60"/>
      <c r="F102" s="25">
        <v>10.43</v>
      </c>
      <c r="G102" s="25">
        <f t="shared" si="2"/>
        <v>0</v>
      </c>
    </row>
    <row r="103" spans="1:7" ht="15.75" x14ac:dyDescent="0.25">
      <c r="A103" s="96">
        <v>67</v>
      </c>
      <c r="B103" s="97" t="s">
        <v>68</v>
      </c>
      <c r="C103" s="96" t="s">
        <v>67</v>
      </c>
      <c r="D103" s="96" t="s">
        <v>38</v>
      </c>
      <c r="E103" s="60">
        <v>8.0000000000000002E-3</v>
      </c>
      <c r="F103" s="25">
        <v>19.670000000000002</v>
      </c>
      <c r="G103" s="25">
        <f t="shared" si="2"/>
        <v>0.15736000000000003</v>
      </c>
    </row>
    <row r="104" spans="1:7" ht="17.25" customHeight="1" x14ac:dyDescent="0.25">
      <c r="A104" s="96">
        <v>68</v>
      </c>
      <c r="B104" s="97" t="s">
        <v>70</v>
      </c>
      <c r="C104" s="96" t="s">
        <v>69</v>
      </c>
      <c r="D104" s="96" t="s">
        <v>38</v>
      </c>
      <c r="E104" s="61"/>
      <c r="F104" s="25">
        <v>3.27</v>
      </c>
      <c r="G104" s="25">
        <f t="shared" si="2"/>
        <v>0</v>
      </c>
    </row>
    <row r="105" spans="1:7" ht="19.5" customHeight="1" x14ac:dyDescent="0.25">
      <c r="A105" s="96">
        <v>69</v>
      </c>
      <c r="B105" s="97" t="s">
        <v>72</v>
      </c>
      <c r="C105" s="96" t="s">
        <v>71</v>
      </c>
      <c r="D105" s="96" t="s">
        <v>38</v>
      </c>
      <c r="E105" s="61">
        <v>0.20680000000000001</v>
      </c>
      <c r="F105" s="25">
        <v>6.81</v>
      </c>
      <c r="G105" s="25">
        <f t="shared" si="2"/>
        <v>1.4083079999999999</v>
      </c>
    </row>
    <row r="106" spans="1:7" ht="15.75" x14ac:dyDescent="0.25">
      <c r="A106" s="96">
        <v>70</v>
      </c>
      <c r="B106" s="97" t="s">
        <v>74</v>
      </c>
      <c r="C106" s="96" t="s">
        <v>73</v>
      </c>
      <c r="D106" s="96" t="s">
        <v>75</v>
      </c>
      <c r="E106" s="96"/>
      <c r="F106" s="25">
        <v>33.31</v>
      </c>
      <c r="G106" s="25">
        <f t="shared" si="2"/>
        <v>0</v>
      </c>
    </row>
    <row r="107" spans="1:7" ht="15.75" x14ac:dyDescent="0.25">
      <c r="A107" s="96">
        <v>71</v>
      </c>
      <c r="B107" s="97" t="s">
        <v>77</v>
      </c>
      <c r="C107" s="96" t="s">
        <v>76</v>
      </c>
      <c r="D107" s="96" t="s">
        <v>75</v>
      </c>
      <c r="E107" s="96"/>
      <c r="F107" s="25">
        <v>63.14</v>
      </c>
      <c r="G107" s="25">
        <f t="shared" si="2"/>
        <v>0</v>
      </c>
    </row>
    <row r="108" spans="1:7" ht="15.75" x14ac:dyDescent="0.25">
      <c r="A108" s="96">
        <v>72</v>
      </c>
      <c r="B108" s="97" t="s">
        <v>79</v>
      </c>
      <c r="C108" s="96" t="s">
        <v>78</v>
      </c>
      <c r="D108" s="96" t="s">
        <v>23</v>
      </c>
      <c r="E108" s="29">
        <v>1</v>
      </c>
      <c r="F108" s="25">
        <v>10.14</v>
      </c>
      <c r="G108" s="25">
        <f t="shared" si="2"/>
        <v>10.14</v>
      </c>
    </row>
    <row r="109" spans="1:7" ht="31.5" x14ac:dyDescent="0.25">
      <c r="A109" s="96">
        <v>73</v>
      </c>
      <c r="B109" s="97" t="s">
        <v>81</v>
      </c>
      <c r="C109" s="96" t="s">
        <v>80</v>
      </c>
      <c r="D109" s="96" t="s">
        <v>23</v>
      </c>
      <c r="E109" s="96">
        <v>1</v>
      </c>
      <c r="F109" s="25">
        <v>72.41</v>
      </c>
      <c r="G109" s="25">
        <f t="shared" si="2"/>
        <v>72.41</v>
      </c>
    </row>
    <row r="110" spans="1:7" ht="31.5" x14ac:dyDescent="0.25">
      <c r="A110" s="96">
        <v>74</v>
      </c>
      <c r="B110" s="97" t="s">
        <v>167</v>
      </c>
      <c r="C110" s="96">
        <v>36</v>
      </c>
      <c r="D110" s="96" t="s">
        <v>47</v>
      </c>
      <c r="E110" s="25">
        <v>7</v>
      </c>
      <c r="F110" s="25">
        <v>72.41</v>
      </c>
      <c r="G110" s="25">
        <f t="shared" si="2"/>
        <v>506.87</v>
      </c>
    </row>
    <row r="111" spans="1:7" ht="31.5" x14ac:dyDescent="0.25">
      <c r="A111" s="96">
        <v>75</v>
      </c>
      <c r="B111" s="97" t="s">
        <v>304</v>
      </c>
      <c r="C111" s="96">
        <v>37</v>
      </c>
      <c r="D111" s="96" t="s">
        <v>23</v>
      </c>
      <c r="E111" s="49"/>
      <c r="F111" s="25">
        <v>10.14</v>
      </c>
      <c r="G111" s="25">
        <f t="shared" si="2"/>
        <v>0</v>
      </c>
    </row>
    <row r="112" spans="1:7" ht="31.5" x14ac:dyDescent="0.25">
      <c r="A112" s="96">
        <v>76</v>
      </c>
      <c r="B112" s="97" t="s">
        <v>89</v>
      </c>
      <c r="C112" s="96">
        <v>38</v>
      </c>
      <c r="D112" s="96" t="s">
        <v>23</v>
      </c>
      <c r="E112" s="96"/>
      <c r="F112" s="25">
        <v>11.58</v>
      </c>
      <c r="G112" s="25">
        <f t="shared" si="2"/>
        <v>0</v>
      </c>
    </row>
    <row r="113" spans="1:11" ht="15.75" x14ac:dyDescent="0.25">
      <c r="A113" s="32"/>
      <c r="B113" s="10" t="s">
        <v>97</v>
      </c>
      <c r="C113" s="10"/>
      <c r="D113" s="32"/>
      <c r="E113" s="32"/>
      <c r="F113" s="32"/>
      <c r="G113" s="35">
        <f>SUM(G72:G112)</f>
        <v>11019.977067999997</v>
      </c>
      <c r="K113" s="47"/>
    </row>
    <row r="114" spans="1:11" ht="15.75" x14ac:dyDescent="0.25">
      <c r="A114" s="32"/>
      <c r="B114" s="11" t="s">
        <v>98</v>
      </c>
      <c r="C114" s="11"/>
      <c r="D114" s="32"/>
      <c r="E114" s="32"/>
      <c r="F114" s="32"/>
      <c r="G114" s="33"/>
    </row>
    <row r="115" spans="1:11" ht="15.75" x14ac:dyDescent="0.25">
      <c r="A115" s="32"/>
      <c r="B115" s="11" t="s">
        <v>149</v>
      </c>
      <c r="C115" s="11"/>
      <c r="D115" s="32" t="s">
        <v>121</v>
      </c>
      <c r="E115" s="33"/>
      <c r="F115" s="32">
        <v>21.05</v>
      </c>
      <c r="G115" s="33">
        <f>ROUND((E115*F115),2)</f>
        <v>0</v>
      </c>
    </row>
    <row r="116" spans="1:11" ht="15.75" x14ac:dyDescent="0.25">
      <c r="A116" s="32"/>
      <c r="B116" s="11" t="s">
        <v>120</v>
      </c>
      <c r="C116" s="11"/>
      <c r="D116" s="32" t="s">
        <v>121</v>
      </c>
      <c r="E116" s="33">
        <v>82.26</v>
      </c>
      <c r="F116" s="33">
        <v>17.329999999999998</v>
      </c>
      <c r="G116" s="33">
        <f t="shared" ref="G116:G122" si="3">ROUND((E116*F116),2)</f>
        <v>1425.57</v>
      </c>
    </row>
    <row r="117" spans="1:11" ht="15.75" x14ac:dyDescent="0.25">
      <c r="A117" s="32"/>
      <c r="B117" s="11" t="s">
        <v>124</v>
      </c>
      <c r="C117" s="11"/>
      <c r="D117" s="32" t="s">
        <v>121</v>
      </c>
      <c r="E117" s="33">
        <v>21.31</v>
      </c>
      <c r="F117" s="33">
        <v>14.86</v>
      </c>
      <c r="G117" s="33">
        <f t="shared" si="3"/>
        <v>316.67</v>
      </c>
    </row>
    <row r="118" spans="1:11" ht="15.75" x14ac:dyDescent="0.25">
      <c r="A118" s="32"/>
      <c r="B118" s="11" t="s">
        <v>122</v>
      </c>
      <c r="C118" s="11"/>
      <c r="D118" s="32" t="s">
        <v>121</v>
      </c>
      <c r="E118" s="33">
        <v>161.46</v>
      </c>
      <c r="F118" s="33">
        <v>19.809999999999999</v>
      </c>
      <c r="G118" s="33">
        <f t="shared" si="3"/>
        <v>3198.52</v>
      </c>
    </row>
    <row r="119" spans="1:11" ht="15.75" x14ac:dyDescent="0.25">
      <c r="A119" s="32"/>
      <c r="B119" s="11" t="s">
        <v>123</v>
      </c>
      <c r="C119" s="11"/>
      <c r="D119" s="32" t="s">
        <v>121</v>
      </c>
      <c r="E119" s="33">
        <v>107.25</v>
      </c>
      <c r="F119" s="33">
        <v>31.28</v>
      </c>
      <c r="G119" s="33">
        <f t="shared" si="3"/>
        <v>3354.78</v>
      </c>
    </row>
    <row r="120" spans="1:11" ht="15.75" x14ac:dyDescent="0.25">
      <c r="A120" s="32"/>
      <c r="B120" s="11" t="s">
        <v>150</v>
      </c>
      <c r="C120" s="11"/>
      <c r="D120" s="32" t="s">
        <v>121</v>
      </c>
      <c r="E120" s="33">
        <v>22.52</v>
      </c>
      <c r="F120" s="33">
        <v>37.79</v>
      </c>
      <c r="G120" s="33">
        <f t="shared" si="3"/>
        <v>851.03</v>
      </c>
      <c r="J120" s="47"/>
    </row>
    <row r="121" spans="1:11" ht="15.75" x14ac:dyDescent="0.25">
      <c r="A121" s="32"/>
      <c r="B121" s="11" t="s">
        <v>321</v>
      </c>
      <c r="C121" s="11"/>
      <c r="D121" s="32" t="s">
        <v>121</v>
      </c>
      <c r="E121" s="33">
        <v>3.14</v>
      </c>
      <c r="F121" s="33">
        <v>41.71</v>
      </c>
      <c r="G121" s="33">
        <f t="shared" si="3"/>
        <v>130.97</v>
      </c>
      <c r="J121" s="47"/>
      <c r="K121" s="52"/>
    </row>
    <row r="122" spans="1:11" ht="15.75" x14ac:dyDescent="0.25">
      <c r="A122" s="32"/>
      <c r="B122" s="11" t="s">
        <v>262</v>
      </c>
      <c r="C122" s="11"/>
      <c r="D122" s="32" t="s">
        <v>121</v>
      </c>
      <c r="E122" s="33"/>
      <c r="F122" s="33">
        <v>19.809999999999999</v>
      </c>
      <c r="G122" s="33">
        <f t="shared" si="3"/>
        <v>0</v>
      </c>
    </row>
    <row r="123" spans="1:11" x14ac:dyDescent="0.25">
      <c r="A123" s="32"/>
      <c r="B123" s="36" t="s">
        <v>99</v>
      </c>
      <c r="C123" s="36"/>
      <c r="D123" s="32"/>
      <c r="E123" s="32"/>
      <c r="F123" s="32"/>
      <c r="G123" s="35">
        <f>ROUND(SUM(G115:G122),2)</f>
        <v>9277.5400000000009</v>
      </c>
    </row>
    <row r="124" spans="1:11" ht="15.75" x14ac:dyDescent="0.25">
      <c r="A124" s="98"/>
      <c r="B124" s="130" t="s">
        <v>165</v>
      </c>
      <c r="C124" s="130"/>
      <c r="D124" s="130"/>
      <c r="E124" s="130"/>
      <c r="F124" s="130"/>
      <c r="G124" s="130"/>
      <c r="J124" s="47"/>
    </row>
    <row r="125" spans="1:11" ht="18.75" x14ac:dyDescent="0.25">
      <c r="A125" s="96">
        <v>77</v>
      </c>
      <c r="B125" s="97" t="s">
        <v>5</v>
      </c>
      <c r="C125" s="96" t="s">
        <v>4</v>
      </c>
      <c r="D125" s="96" t="s">
        <v>6</v>
      </c>
      <c r="E125" s="28"/>
      <c r="F125" s="25">
        <v>22.59</v>
      </c>
      <c r="G125" s="25">
        <f>E125*F125</f>
        <v>0</v>
      </c>
    </row>
    <row r="126" spans="1:11" ht="18.75" x14ac:dyDescent="0.25">
      <c r="A126" s="96">
        <v>78</v>
      </c>
      <c r="B126" s="97" t="s">
        <v>8</v>
      </c>
      <c r="C126" s="96" t="s">
        <v>7</v>
      </c>
      <c r="D126" s="96" t="s">
        <v>6</v>
      </c>
      <c r="E126" s="28"/>
      <c r="F126" s="25">
        <v>27.22</v>
      </c>
      <c r="G126" s="25">
        <f t="shared" ref="G126:G127" si="4">E126*F126</f>
        <v>0</v>
      </c>
    </row>
    <row r="127" spans="1:11" ht="15" customHeight="1" x14ac:dyDescent="0.25">
      <c r="A127" s="131">
        <v>79</v>
      </c>
      <c r="B127" s="132" t="s">
        <v>10</v>
      </c>
      <c r="C127" s="131" t="s">
        <v>9</v>
      </c>
      <c r="D127" s="131" t="s">
        <v>6</v>
      </c>
      <c r="E127" s="146"/>
      <c r="F127" s="135">
        <v>17.38</v>
      </c>
      <c r="G127" s="135">
        <f t="shared" si="4"/>
        <v>0</v>
      </c>
    </row>
    <row r="128" spans="1:11" ht="23.25" customHeight="1" x14ac:dyDescent="0.25">
      <c r="A128" s="131"/>
      <c r="B128" s="132"/>
      <c r="C128" s="131"/>
      <c r="D128" s="131"/>
      <c r="E128" s="147"/>
      <c r="F128" s="136"/>
      <c r="G128" s="136"/>
    </row>
    <row r="129" spans="1:12" ht="31.5" x14ac:dyDescent="0.25">
      <c r="A129" s="96">
        <v>80</v>
      </c>
      <c r="B129" s="97" t="s">
        <v>12</v>
      </c>
      <c r="C129" s="96" t="s">
        <v>11</v>
      </c>
      <c r="D129" s="96" t="s">
        <v>6</v>
      </c>
      <c r="E129" s="28"/>
      <c r="F129" s="25">
        <v>20.85</v>
      </c>
      <c r="G129" s="25">
        <f t="shared" ref="G129:G167" si="5">E129*F129</f>
        <v>0</v>
      </c>
    </row>
    <row r="130" spans="1:12" ht="31.5" x14ac:dyDescent="0.25">
      <c r="A130" s="96">
        <v>81</v>
      </c>
      <c r="B130" s="97" t="s">
        <v>14</v>
      </c>
      <c r="C130" s="96" t="s">
        <v>13</v>
      </c>
      <c r="D130" s="96" t="s">
        <v>6</v>
      </c>
      <c r="E130" s="28"/>
      <c r="F130" s="25">
        <v>18.829999999999998</v>
      </c>
      <c r="G130" s="25">
        <f t="shared" si="5"/>
        <v>0</v>
      </c>
    </row>
    <row r="131" spans="1:12" ht="18.75" x14ac:dyDescent="0.25">
      <c r="A131" s="96">
        <v>82</v>
      </c>
      <c r="B131" s="97" t="s">
        <v>16</v>
      </c>
      <c r="C131" s="96" t="s">
        <v>15</v>
      </c>
      <c r="D131" s="96" t="s">
        <v>6</v>
      </c>
      <c r="E131" s="28"/>
      <c r="F131" s="25">
        <v>22.59</v>
      </c>
      <c r="G131" s="25">
        <f t="shared" si="5"/>
        <v>0</v>
      </c>
    </row>
    <row r="132" spans="1:12" ht="19.5" customHeight="1" x14ac:dyDescent="0.25">
      <c r="A132" s="96" t="s">
        <v>328</v>
      </c>
      <c r="B132" s="97" t="s">
        <v>16</v>
      </c>
      <c r="C132" s="96" t="s">
        <v>15</v>
      </c>
      <c r="D132" s="96" t="s">
        <v>6</v>
      </c>
      <c r="E132" s="28"/>
      <c r="F132" s="25">
        <v>0</v>
      </c>
      <c r="G132" s="25">
        <f t="shared" si="5"/>
        <v>0</v>
      </c>
    </row>
    <row r="133" spans="1:12" ht="47.25" x14ac:dyDescent="0.25">
      <c r="A133" s="96">
        <v>83</v>
      </c>
      <c r="B133" s="99" t="s">
        <v>18</v>
      </c>
      <c r="C133" s="96" t="s">
        <v>17</v>
      </c>
      <c r="D133" s="96" t="s">
        <v>6</v>
      </c>
      <c r="E133" s="28"/>
      <c r="F133" s="25">
        <v>15.93</v>
      </c>
      <c r="G133" s="25">
        <f t="shared" si="5"/>
        <v>0</v>
      </c>
    </row>
    <row r="134" spans="1:12" ht="47.25" x14ac:dyDescent="0.25">
      <c r="A134" s="96">
        <v>84</v>
      </c>
      <c r="B134" s="97" t="s">
        <v>20</v>
      </c>
      <c r="C134" s="96" t="s">
        <v>19</v>
      </c>
      <c r="D134" s="96" t="s">
        <v>6</v>
      </c>
      <c r="E134" s="28"/>
      <c r="F134" s="25">
        <v>17.670000000000002</v>
      </c>
      <c r="G134" s="25">
        <f t="shared" si="5"/>
        <v>0</v>
      </c>
    </row>
    <row r="135" spans="1:12" ht="47.25" x14ac:dyDescent="0.25">
      <c r="A135" s="96" t="s">
        <v>332</v>
      </c>
      <c r="B135" s="97" t="s">
        <v>20</v>
      </c>
      <c r="C135" s="96" t="s">
        <v>19</v>
      </c>
      <c r="D135" s="96" t="s">
        <v>6</v>
      </c>
      <c r="E135" s="28"/>
      <c r="F135" s="25">
        <v>0</v>
      </c>
      <c r="G135" s="25">
        <f t="shared" si="5"/>
        <v>0</v>
      </c>
    </row>
    <row r="136" spans="1:12" ht="15.75" x14ac:dyDescent="0.25">
      <c r="A136" s="96">
        <v>85</v>
      </c>
      <c r="B136" s="97" t="s">
        <v>22</v>
      </c>
      <c r="C136" s="96" t="s">
        <v>21</v>
      </c>
      <c r="D136" s="96" t="s">
        <v>23</v>
      </c>
      <c r="E136" s="28"/>
      <c r="F136" s="25">
        <v>69.5</v>
      </c>
      <c r="G136" s="25">
        <f t="shared" si="5"/>
        <v>0</v>
      </c>
    </row>
    <row r="137" spans="1:12" x14ac:dyDescent="0.25">
      <c r="A137" s="42" t="s">
        <v>184</v>
      </c>
      <c r="B137" s="44"/>
      <c r="C137" s="42"/>
      <c r="D137" s="42" t="s">
        <v>121</v>
      </c>
      <c r="E137" s="45"/>
      <c r="F137" s="46">
        <v>0</v>
      </c>
      <c r="G137" s="46">
        <f t="shared" si="5"/>
        <v>0</v>
      </c>
    </row>
    <row r="138" spans="1:12" ht="15.75" x14ac:dyDescent="0.25">
      <c r="A138" s="96">
        <v>86</v>
      </c>
      <c r="B138" s="99" t="s">
        <v>144</v>
      </c>
      <c r="C138" s="96" t="s">
        <v>24</v>
      </c>
      <c r="D138" s="96" t="s">
        <v>23</v>
      </c>
      <c r="E138" s="28"/>
      <c r="F138" s="25">
        <v>46.3</v>
      </c>
      <c r="G138" s="25">
        <f t="shared" si="5"/>
        <v>0</v>
      </c>
    </row>
    <row r="139" spans="1:12" ht="15.75" x14ac:dyDescent="0.25">
      <c r="A139" s="96">
        <v>87</v>
      </c>
      <c r="B139" s="97" t="s">
        <v>27</v>
      </c>
      <c r="C139" s="96" t="s">
        <v>26</v>
      </c>
      <c r="D139" s="96" t="s">
        <v>23</v>
      </c>
      <c r="E139" s="28"/>
      <c r="F139" s="25">
        <v>23</v>
      </c>
      <c r="G139" s="25">
        <f t="shared" si="5"/>
        <v>0</v>
      </c>
    </row>
    <row r="140" spans="1:12" x14ac:dyDescent="0.25">
      <c r="A140" s="42" t="s">
        <v>185</v>
      </c>
      <c r="B140" s="41" t="s">
        <v>196</v>
      </c>
      <c r="C140" s="42"/>
      <c r="D140" s="42" t="s">
        <v>121</v>
      </c>
      <c r="E140" s="45"/>
      <c r="F140" s="46">
        <v>0</v>
      </c>
      <c r="G140" s="46">
        <f t="shared" si="5"/>
        <v>0</v>
      </c>
      <c r="L140" s="47"/>
    </row>
    <row r="141" spans="1:12" ht="15.75" x14ac:dyDescent="0.25">
      <c r="A141" s="96">
        <v>88</v>
      </c>
      <c r="B141" s="97" t="s">
        <v>29</v>
      </c>
      <c r="C141" s="96" t="s">
        <v>28</v>
      </c>
      <c r="D141" s="96" t="s">
        <v>23</v>
      </c>
      <c r="E141" s="28"/>
      <c r="F141" s="25">
        <v>14.48</v>
      </c>
      <c r="G141" s="25">
        <f t="shared" si="5"/>
        <v>0</v>
      </c>
    </row>
    <row r="142" spans="1:12" ht="47.25" x14ac:dyDescent="0.25">
      <c r="A142" s="96">
        <v>89</v>
      </c>
      <c r="B142" s="97" t="s">
        <v>31</v>
      </c>
      <c r="C142" s="96" t="s">
        <v>30</v>
      </c>
      <c r="D142" s="96" t="s">
        <v>32</v>
      </c>
      <c r="E142" s="25">
        <v>25</v>
      </c>
      <c r="F142" s="25">
        <v>20.25</v>
      </c>
      <c r="G142" s="25">
        <f t="shared" si="5"/>
        <v>506.25</v>
      </c>
    </row>
    <row r="143" spans="1:12" ht="31.5" x14ac:dyDescent="0.25">
      <c r="A143" s="96">
        <v>90</v>
      </c>
      <c r="B143" s="97" t="s">
        <v>34</v>
      </c>
      <c r="C143" s="96" t="s">
        <v>33</v>
      </c>
      <c r="D143" s="96" t="s">
        <v>35</v>
      </c>
      <c r="E143" s="25"/>
      <c r="F143" s="25">
        <v>1320.66</v>
      </c>
      <c r="G143" s="25">
        <f t="shared" si="5"/>
        <v>0</v>
      </c>
    </row>
    <row r="144" spans="1:12" ht="15.75" x14ac:dyDescent="0.25">
      <c r="A144" s="96">
        <v>91</v>
      </c>
      <c r="B144" s="97" t="s">
        <v>37</v>
      </c>
      <c r="C144" s="96" t="s">
        <v>36</v>
      </c>
      <c r="D144" s="96" t="s">
        <v>38</v>
      </c>
      <c r="E144" s="25"/>
      <c r="F144" s="25">
        <v>724</v>
      </c>
      <c r="G144" s="25">
        <f t="shared" si="5"/>
        <v>0</v>
      </c>
    </row>
    <row r="145" spans="1:7" ht="31.5" x14ac:dyDescent="0.25">
      <c r="A145" s="96">
        <v>92</v>
      </c>
      <c r="B145" s="97" t="s">
        <v>40</v>
      </c>
      <c r="C145" s="96" t="s">
        <v>39</v>
      </c>
      <c r="D145" s="96" t="s">
        <v>38</v>
      </c>
      <c r="E145" s="25"/>
      <c r="F145" s="25">
        <v>724</v>
      </c>
      <c r="G145" s="25">
        <f t="shared" si="5"/>
        <v>0</v>
      </c>
    </row>
    <row r="146" spans="1:7" ht="31.5" x14ac:dyDescent="0.25">
      <c r="A146" s="96">
        <v>93</v>
      </c>
      <c r="B146" s="97" t="s">
        <v>345</v>
      </c>
      <c r="C146" s="96" t="s">
        <v>41</v>
      </c>
      <c r="D146" s="96" t="s">
        <v>38</v>
      </c>
      <c r="E146" s="28">
        <v>48</v>
      </c>
      <c r="F146" s="25">
        <v>2.9</v>
      </c>
      <c r="G146" s="25">
        <f t="shared" si="5"/>
        <v>139.19999999999999</v>
      </c>
    </row>
    <row r="147" spans="1:7" ht="47.25" x14ac:dyDescent="0.25">
      <c r="A147" s="96">
        <v>94</v>
      </c>
      <c r="B147" s="97" t="s">
        <v>346</v>
      </c>
      <c r="C147" s="96" t="s">
        <v>43</v>
      </c>
      <c r="D147" s="96" t="s">
        <v>38</v>
      </c>
      <c r="E147" s="28">
        <v>1568.17</v>
      </c>
      <c r="F147" s="25">
        <v>0.38</v>
      </c>
      <c r="G147" s="25">
        <f t="shared" si="5"/>
        <v>595.90460000000007</v>
      </c>
    </row>
    <row r="148" spans="1:7" ht="47.25" x14ac:dyDescent="0.25">
      <c r="A148" s="96">
        <v>95</v>
      </c>
      <c r="B148" s="97" t="s">
        <v>46</v>
      </c>
      <c r="C148" s="96" t="s">
        <v>45</v>
      </c>
      <c r="D148" s="96" t="s">
        <v>47</v>
      </c>
      <c r="E148" s="28"/>
      <c r="F148" s="25">
        <v>30.7</v>
      </c>
      <c r="G148" s="25">
        <f t="shared" si="5"/>
        <v>0</v>
      </c>
    </row>
    <row r="149" spans="1:7" ht="47.25" x14ac:dyDescent="0.25">
      <c r="A149" s="96">
        <v>96</v>
      </c>
      <c r="B149" s="97" t="s">
        <v>49</v>
      </c>
      <c r="C149" s="96" t="s">
        <v>48</v>
      </c>
      <c r="D149" s="96" t="s">
        <v>47</v>
      </c>
      <c r="E149" s="28"/>
      <c r="F149" s="25">
        <v>27.8</v>
      </c>
      <c r="G149" s="25">
        <f t="shared" si="5"/>
        <v>0</v>
      </c>
    </row>
    <row r="150" spans="1:7" ht="15.75" x14ac:dyDescent="0.25">
      <c r="A150" s="96">
        <v>97</v>
      </c>
      <c r="B150" s="97" t="s">
        <v>51</v>
      </c>
      <c r="C150" s="96" t="s">
        <v>50</v>
      </c>
      <c r="D150" s="96" t="s">
        <v>23</v>
      </c>
      <c r="E150" s="25">
        <v>72</v>
      </c>
      <c r="F150" s="25">
        <v>0.26</v>
      </c>
      <c r="G150" s="25">
        <f t="shared" si="5"/>
        <v>18.72</v>
      </c>
    </row>
    <row r="151" spans="1:7" ht="15.75" x14ac:dyDescent="0.25">
      <c r="A151" s="96">
        <v>98</v>
      </c>
      <c r="B151" s="97" t="s">
        <v>53</v>
      </c>
      <c r="C151" s="96" t="s">
        <v>52</v>
      </c>
      <c r="D151" s="96" t="s">
        <v>23</v>
      </c>
      <c r="E151" s="28"/>
      <c r="F151" s="25">
        <v>4.34</v>
      </c>
      <c r="G151" s="25">
        <f t="shared" si="5"/>
        <v>0</v>
      </c>
    </row>
    <row r="152" spans="1:7" ht="15.75" x14ac:dyDescent="0.25">
      <c r="A152" s="96">
        <v>99</v>
      </c>
      <c r="B152" s="97" t="s">
        <v>55</v>
      </c>
      <c r="C152" s="96" t="s">
        <v>54</v>
      </c>
      <c r="D152" s="96" t="s">
        <v>23</v>
      </c>
      <c r="E152" s="28">
        <v>56</v>
      </c>
      <c r="F152" s="25">
        <v>0.06</v>
      </c>
      <c r="G152" s="25">
        <f t="shared" si="5"/>
        <v>3.36</v>
      </c>
    </row>
    <row r="153" spans="1:7" ht="15.75" x14ac:dyDescent="0.25">
      <c r="A153" s="96">
        <v>100</v>
      </c>
      <c r="B153" s="97" t="s">
        <v>57</v>
      </c>
      <c r="C153" s="96" t="s">
        <v>56</v>
      </c>
      <c r="D153" s="96" t="s">
        <v>23</v>
      </c>
      <c r="E153" s="28"/>
      <c r="F153" s="25">
        <v>27.51</v>
      </c>
      <c r="G153" s="25">
        <f t="shared" si="5"/>
        <v>0</v>
      </c>
    </row>
    <row r="154" spans="1:7" ht="31.5" x14ac:dyDescent="0.25">
      <c r="A154" s="96">
        <v>101</v>
      </c>
      <c r="B154" s="97" t="s">
        <v>59</v>
      </c>
      <c r="C154" s="96" t="s">
        <v>58</v>
      </c>
      <c r="D154" s="96" t="s">
        <v>38</v>
      </c>
      <c r="E154" s="28"/>
      <c r="F154" s="25">
        <v>218.95</v>
      </c>
      <c r="G154" s="25">
        <f t="shared" si="5"/>
        <v>0</v>
      </c>
    </row>
    <row r="155" spans="1:7" ht="31.5" x14ac:dyDescent="0.25">
      <c r="A155" s="96">
        <v>102</v>
      </c>
      <c r="B155" s="97" t="s">
        <v>61</v>
      </c>
      <c r="C155" s="96" t="s">
        <v>60</v>
      </c>
      <c r="D155" s="96" t="s">
        <v>38</v>
      </c>
      <c r="E155" s="28"/>
      <c r="F155" s="25">
        <v>218.95</v>
      </c>
      <c r="G155" s="25">
        <f t="shared" si="5"/>
        <v>0</v>
      </c>
    </row>
    <row r="156" spans="1:7" ht="31.5" x14ac:dyDescent="0.25">
      <c r="A156" s="96">
        <v>103</v>
      </c>
      <c r="B156" s="97" t="s">
        <v>63</v>
      </c>
      <c r="C156" s="96" t="s">
        <v>62</v>
      </c>
      <c r="D156" s="96" t="s">
        <v>38</v>
      </c>
      <c r="E156" s="28"/>
      <c r="F156" s="25">
        <v>9</v>
      </c>
      <c r="G156" s="25">
        <f t="shared" si="5"/>
        <v>0</v>
      </c>
    </row>
    <row r="157" spans="1:7" ht="15.75" x14ac:dyDescent="0.25">
      <c r="A157" s="96">
        <v>104</v>
      </c>
      <c r="B157" s="97" t="s">
        <v>65</v>
      </c>
      <c r="C157" s="96" t="s">
        <v>64</v>
      </c>
      <c r="D157" s="96" t="s">
        <v>38</v>
      </c>
      <c r="F157" s="25">
        <v>10.43</v>
      </c>
      <c r="G157" s="25">
        <f>E158*F157</f>
        <v>2.4197600000000001</v>
      </c>
    </row>
    <row r="158" spans="1:7" ht="15.75" x14ac:dyDescent="0.25">
      <c r="A158" s="96">
        <v>105</v>
      </c>
      <c r="B158" s="97" t="s">
        <v>68</v>
      </c>
      <c r="C158" s="96" t="s">
        <v>67</v>
      </c>
      <c r="D158" s="96" t="s">
        <v>38</v>
      </c>
      <c r="E158" s="61">
        <v>0.23200000000000001</v>
      </c>
      <c r="F158" s="25">
        <v>19.670000000000002</v>
      </c>
      <c r="G158" s="25">
        <f>E158*F158</f>
        <v>4.5634400000000008</v>
      </c>
    </row>
    <row r="159" spans="1:7" ht="16.5" customHeight="1" x14ac:dyDescent="0.25">
      <c r="A159" s="96">
        <v>106</v>
      </c>
      <c r="B159" s="97" t="s">
        <v>70</v>
      </c>
      <c r="C159" s="96" t="s">
        <v>69</v>
      </c>
      <c r="D159" s="96" t="s">
        <v>38</v>
      </c>
      <c r="E159" s="61"/>
      <c r="F159" s="25">
        <v>3.27</v>
      </c>
      <c r="G159" s="25">
        <f t="shared" si="5"/>
        <v>0</v>
      </c>
    </row>
    <row r="160" spans="1:7" ht="18.75" customHeight="1" x14ac:dyDescent="0.25">
      <c r="A160" s="96">
        <v>107</v>
      </c>
      <c r="B160" s="97" t="s">
        <v>72</v>
      </c>
      <c r="C160" s="96" t="s">
        <v>71</v>
      </c>
      <c r="D160" s="96" t="s">
        <v>38</v>
      </c>
      <c r="E160" s="61">
        <v>4.7399999999999998E-2</v>
      </c>
      <c r="F160" s="25">
        <v>6.81</v>
      </c>
      <c r="G160" s="25">
        <f t="shared" si="5"/>
        <v>0.32279399999999997</v>
      </c>
    </row>
    <row r="161" spans="1:9" ht="15.75" x14ac:dyDescent="0.25">
      <c r="A161" s="96">
        <v>108</v>
      </c>
      <c r="B161" s="97" t="s">
        <v>74</v>
      </c>
      <c r="C161" s="96" t="s">
        <v>73</v>
      </c>
      <c r="D161" s="96" t="s">
        <v>75</v>
      </c>
      <c r="E161" s="28"/>
      <c r="F161" s="25">
        <v>33.31</v>
      </c>
      <c r="G161" s="25">
        <f t="shared" si="5"/>
        <v>0</v>
      </c>
    </row>
    <row r="162" spans="1:9" ht="15.75" x14ac:dyDescent="0.25">
      <c r="A162" s="96">
        <v>109</v>
      </c>
      <c r="B162" s="97" t="s">
        <v>77</v>
      </c>
      <c r="C162" s="96" t="s">
        <v>76</v>
      </c>
      <c r="D162" s="96" t="s">
        <v>75</v>
      </c>
      <c r="E162" s="28"/>
      <c r="F162" s="25">
        <v>63.14</v>
      </c>
      <c r="G162" s="25">
        <f t="shared" si="5"/>
        <v>0</v>
      </c>
    </row>
    <row r="163" spans="1:9" ht="15.75" x14ac:dyDescent="0.25">
      <c r="A163" s="96">
        <v>110</v>
      </c>
      <c r="B163" s="97" t="s">
        <v>79</v>
      </c>
      <c r="C163" s="96" t="s">
        <v>78</v>
      </c>
      <c r="D163" s="96" t="s">
        <v>23</v>
      </c>
      <c r="E163" s="28">
        <v>1</v>
      </c>
      <c r="F163" s="25">
        <v>10.14</v>
      </c>
      <c r="G163" s="25">
        <f t="shared" si="5"/>
        <v>10.14</v>
      </c>
    </row>
    <row r="164" spans="1:9" ht="31.5" x14ac:dyDescent="0.25">
      <c r="A164" s="96">
        <v>111</v>
      </c>
      <c r="B164" s="99" t="s">
        <v>81</v>
      </c>
      <c r="C164" s="96" t="s">
        <v>80</v>
      </c>
      <c r="D164" s="96" t="s">
        <v>23</v>
      </c>
      <c r="E164" s="25">
        <v>1</v>
      </c>
      <c r="F164" s="25">
        <v>72.41</v>
      </c>
      <c r="G164" s="25">
        <f t="shared" si="5"/>
        <v>72.41</v>
      </c>
    </row>
    <row r="165" spans="1:9" ht="31.5" x14ac:dyDescent="0.25">
      <c r="A165" s="96">
        <v>112</v>
      </c>
      <c r="B165" s="97" t="s">
        <v>85</v>
      </c>
      <c r="C165" s="96">
        <v>36</v>
      </c>
      <c r="D165" s="96" t="s">
        <v>47</v>
      </c>
      <c r="E165" s="25"/>
      <c r="F165" s="25">
        <v>72.41</v>
      </c>
      <c r="G165" s="25">
        <f t="shared" si="5"/>
        <v>0</v>
      </c>
    </row>
    <row r="166" spans="1:9" ht="15.75" x14ac:dyDescent="0.25">
      <c r="A166" s="96">
        <v>113</v>
      </c>
      <c r="B166" s="99" t="s">
        <v>87</v>
      </c>
      <c r="C166" s="96">
        <v>37</v>
      </c>
      <c r="D166" s="96" t="s">
        <v>23</v>
      </c>
      <c r="E166" s="48"/>
      <c r="F166" s="25">
        <v>10.14</v>
      </c>
      <c r="G166" s="25">
        <f t="shared" si="5"/>
        <v>0</v>
      </c>
    </row>
    <row r="167" spans="1:9" ht="31.5" x14ac:dyDescent="0.25">
      <c r="A167" s="96">
        <v>114</v>
      </c>
      <c r="B167" s="97" t="s">
        <v>89</v>
      </c>
      <c r="C167" s="96">
        <v>38</v>
      </c>
      <c r="D167" s="96" t="s">
        <v>23</v>
      </c>
      <c r="E167" s="25"/>
      <c r="F167" s="25">
        <v>11.58</v>
      </c>
      <c r="G167" s="25">
        <f t="shared" si="5"/>
        <v>0</v>
      </c>
    </row>
    <row r="168" spans="1:9" ht="15.75" x14ac:dyDescent="0.25">
      <c r="A168" s="3"/>
      <c r="B168" s="10" t="s">
        <v>97</v>
      </c>
      <c r="C168" s="10"/>
      <c r="D168" s="32"/>
      <c r="E168" s="32"/>
      <c r="F168" s="32"/>
      <c r="G168" s="35">
        <f>SUM(G125:G167)</f>
        <v>1353.2905940000001</v>
      </c>
      <c r="I168" s="47"/>
    </row>
    <row r="169" spans="1:9" ht="15.75" x14ac:dyDescent="0.25">
      <c r="A169" s="3"/>
      <c r="B169" s="11" t="s">
        <v>98</v>
      </c>
      <c r="C169" s="11"/>
      <c r="D169" s="32"/>
      <c r="E169" s="32"/>
      <c r="F169" s="32"/>
      <c r="G169" s="32"/>
    </row>
    <row r="170" spans="1:9" ht="15.75" x14ac:dyDescent="0.25">
      <c r="A170" s="3"/>
      <c r="B170" s="11" t="s">
        <v>149</v>
      </c>
      <c r="C170" s="11"/>
      <c r="D170" s="32" t="s">
        <v>121</v>
      </c>
      <c r="E170" s="32"/>
      <c r="F170" s="32">
        <v>21.05</v>
      </c>
      <c r="G170" s="33">
        <f>ROUND(E170*F170,2)</f>
        <v>0</v>
      </c>
    </row>
    <row r="171" spans="1:9" ht="15.75" x14ac:dyDescent="0.25">
      <c r="A171" s="3"/>
      <c r="B171" s="11" t="s">
        <v>120</v>
      </c>
      <c r="C171" s="11"/>
      <c r="D171" s="32" t="s">
        <v>121</v>
      </c>
      <c r="E171" s="32"/>
      <c r="F171" s="33">
        <v>17.329999999999998</v>
      </c>
      <c r="G171" s="33">
        <f t="shared" ref="G171:G175" si="6">ROUND(E171*F171,2)</f>
        <v>0</v>
      </c>
    </row>
    <row r="172" spans="1:9" ht="15.75" x14ac:dyDescent="0.25">
      <c r="A172" s="3"/>
      <c r="B172" s="51" t="s">
        <v>124</v>
      </c>
      <c r="C172" s="34"/>
      <c r="D172" s="32" t="s">
        <v>121</v>
      </c>
      <c r="E172" s="33"/>
      <c r="F172" s="33">
        <v>14.86</v>
      </c>
      <c r="G172" s="33">
        <f t="shared" si="6"/>
        <v>0</v>
      </c>
    </row>
    <row r="173" spans="1:9" ht="15.75" x14ac:dyDescent="0.25">
      <c r="A173" s="3"/>
      <c r="B173" s="51" t="s">
        <v>122</v>
      </c>
      <c r="C173" s="34"/>
      <c r="D173" s="32" t="s">
        <v>121</v>
      </c>
      <c r="E173" s="33"/>
      <c r="F173" s="33">
        <v>19.809999999999999</v>
      </c>
      <c r="G173" s="33">
        <f t="shared" si="6"/>
        <v>0</v>
      </c>
    </row>
    <row r="174" spans="1:9" ht="15.75" x14ac:dyDescent="0.25">
      <c r="A174" s="3"/>
      <c r="B174" s="11" t="s">
        <v>262</v>
      </c>
      <c r="C174" s="11"/>
      <c r="D174" s="32" t="s">
        <v>121</v>
      </c>
      <c r="E174" s="33"/>
      <c r="F174" s="33">
        <v>19.809999999999999</v>
      </c>
      <c r="G174" s="33">
        <f t="shared" si="6"/>
        <v>0</v>
      </c>
    </row>
    <row r="175" spans="1:9" ht="15.75" x14ac:dyDescent="0.25">
      <c r="A175" s="3"/>
      <c r="B175" s="51" t="s">
        <v>150</v>
      </c>
      <c r="C175" s="34"/>
      <c r="D175" s="32" t="s">
        <v>121</v>
      </c>
      <c r="E175" s="33"/>
      <c r="F175" s="33"/>
      <c r="G175" s="33">
        <f t="shared" si="6"/>
        <v>0</v>
      </c>
    </row>
    <row r="176" spans="1:9" x14ac:dyDescent="0.25">
      <c r="A176" s="3"/>
      <c r="B176" s="36" t="s">
        <v>99</v>
      </c>
      <c r="C176" s="36"/>
      <c r="D176" s="32"/>
      <c r="E176" s="32"/>
      <c r="F176" s="32"/>
      <c r="G176" s="35">
        <f>ROUND(SUM(G170:G175),2)</f>
        <v>0</v>
      </c>
      <c r="H176" s="39"/>
    </row>
    <row r="177" spans="1:13" ht="15.75" x14ac:dyDescent="0.25">
      <c r="A177" s="98"/>
      <c r="B177" s="130" t="s">
        <v>166</v>
      </c>
      <c r="C177" s="130"/>
      <c r="D177" s="130"/>
      <c r="E177" s="130"/>
      <c r="F177" s="130"/>
      <c r="G177" s="130"/>
    </row>
    <row r="178" spans="1:13" ht="31.5" x14ac:dyDescent="0.25">
      <c r="A178" s="96">
        <v>115</v>
      </c>
      <c r="B178" s="97" t="s">
        <v>364</v>
      </c>
      <c r="C178" s="96" t="s">
        <v>4</v>
      </c>
      <c r="D178" s="96" t="s">
        <v>6</v>
      </c>
      <c r="E178" s="25">
        <v>1</v>
      </c>
      <c r="F178" s="25">
        <v>22.59</v>
      </c>
      <c r="G178" s="25">
        <f>E178*F178</f>
        <v>22.59</v>
      </c>
    </row>
    <row r="179" spans="1:13" ht="31.5" x14ac:dyDescent="0.25">
      <c r="A179" s="96">
        <v>116</v>
      </c>
      <c r="B179" s="97" t="s">
        <v>360</v>
      </c>
      <c r="C179" s="96" t="s">
        <v>7</v>
      </c>
      <c r="D179" s="96" t="s">
        <v>6</v>
      </c>
      <c r="E179" s="25">
        <v>5</v>
      </c>
      <c r="F179" s="25">
        <v>27.22</v>
      </c>
      <c r="G179" s="25">
        <f t="shared" ref="G179:G180" si="7">E179*F179</f>
        <v>136.1</v>
      </c>
    </row>
    <row r="180" spans="1:13" ht="15" customHeight="1" x14ac:dyDescent="0.25">
      <c r="A180" s="131">
        <v>117</v>
      </c>
      <c r="B180" s="132" t="s">
        <v>361</v>
      </c>
      <c r="C180" s="131" t="s">
        <v>9</v>
      </c>
      <c r="D180" s="131" t="s">
        <v>6</v>
      </c>
      <c r="E180" s="135">
        <v>1.7</v>
      </c>
      <c r="F180" s="135">
        <v>17.38</v>
      </c>
      <c r="G180" s="135">
        <f t="shared" si="7"/>
        <v>29.545999999999996</v>
      </c>
    </row>
    <row r="181" spans="1:13" ht="30.75" customHeight="1" x14ac:dyDescent="0.25">
      <c r="A181" s="131"/>
      <c r="B181" s="132"/>
      <c r="C181" s="131"/>
      <c r="D181" s="131"/>
      <c r="E181" s="136"/>
      <c r="F181" s="136"/>
      <c r="G181" s="136"/>
    </row>
    <row r="182" spans="1:13" ht="36" customHeight="1" x14ac:dyDescent="0.25">
      <c r="A182" s="96">
        <v>118</v>
      </c>
      <c r="B182" s="97" t="s">
        <v>12</v>
      </c>
      <c r="C182" s="96" t="s">
        <v>11</v>
      </c>
      <c r="D182" s="96" t="s">
        <v>6</v>
      </c>
      <c r="E182" s="25"/>
      <c r="F182" s="25">
        <v>20.85</v>
      </c>
      <c r="G182" s="25">
        <f t="shared" ref="G182:G217" si="8">E182*F182</f>
        <v>0</v>
      </c>
    </row>
    <row r="183" spans="1:13" ht="31.5" x14ac:dyDescent="0.25">
      <c r="A183" s="96">
        <v>119</v>
      </c>
      <c r="B183" s="97" t="s">
        <v>362</v>
      </c>
      <c r="C183" s="96" t="s">
        <v>13</v>
      </c>
      <c r="D183" s="96" t="s">
        <v>6</v>
      </c>
      <c r="E183" s="25"/>
      <c r="F183" s="25">
        <v>18.829999999999998</v>
      </c>
      <c r="G183" s="25">
        <f t="shared" si="8"/>
        <v>0</v>
      </c>
    </row>
    <row r="184" spans="1:13" ht="18.75" x14ac:dyDescent="0.25">
      <c r="A184" s="96">
        <v>120</v>
      </c>
      <c r="B184" s="97" t="s">
        <v>16</v>
      </c>
      <c r="C184" s="96" t="s">
        <v>15</v>
      </c>
      <c r="D184" s="96" t="s">
        <v>6</v>
      </c>
      <c r="E184" s="25"/>
      <c r="F184" s="25">
        <v>22.59</v>
      </c>
      <c r="G184" s="25">
        <f t="shared" si="8"/>
        <v>0</v>
      </c>
    </row>
    <row r="185" spans="1:13" ht="63" x14ac:dyDescent="0.25">
      <c r="A185" s="96">
        <v>121</v>
      </c>
      <c r="B185" s="97" t="s">
        <v>363</v>
      </c>
      <c r="C185" s="96" t="s">
        <v>17</v>
      </c>
      <c r="D185" s="96" t="s">
        <v>6</v>
      </c>
      <c r="E185" s="25">
        <v>1</v>
      </c>
      <c r="F185" s="25">
        <v>15.93</v>
      </c>
      <c r="G185" s="25">
        <f t="shared" si="8"/>
        <v>15.93</v>
      </c>
      <c r="I185" s="52"/>
      <c r="K185" s="47"/>
      <c r="L185" s="47"/>
    </row>
    <row r="186" spans="1:13" ht="47.25" x14ac:dyDescent="0.25">
      <c r="A186" s="96">
        <v>122</v>
      </c>
      <c r="B186" s="97" t="s">
        <v>20</v>
      </c>
      <c r="C186" s="96" t="s">
        <v>19</v>
      </c>
      <c r="D186" s="96" t="s">
        <v>6</v>
      </c>
      <c r="E186" s="25"/>
      <c r="F186" s="25">
        <v>17.670000000000002</v>
      </c>
      <c r="G186" s="25">
        <f t="shared" si="8"/>
        <v>0</v>
      </c>
      <c r="I186" s="47"/>
      <c r="M186" s="47"/>
    </row>
    <row r="187" spans="1:13" ht="15.75" x14ac:dyDescent="0.25">
      <c r="A187" s="96">
        <v>123</v>
      </c>
      <c r="B187" s="97" t="s">
        <v>153</v>
      </c>
      <c r="C187" s="96" t="s">
        <v>21</v>
      </c>
      <c r="D187" s="96" t="s">
        <v>23</v>
      </c>
      <c r="E187" s="28">
        <v>7</v>
      </c>
      <c r="F187" s="25">
        <v>69.5</v>
      </c>
      <c r="G187" s="25">
        <f t="shared" si="8"/>
        <v>486.5</v>
      </c>
    </row>
    <row r="188" spans="1:13" ht="25.5" x14ac:dyDescent="0.25">
      <c r="A188" s="42" t="s">
        <v>186</v>
      </c>
      <c r="B188" s="41" t="s">
        <v>365</v>
      </c>
      <c r="C188" s="96"/>
      <c r="D188" s="96" t="s">
        <v>121</v>
      </c>
      <c r="E188" s="28">
        <v>0.8</v>
      </c>
      <c r="F188" s="25">
        <v>0</v>
      </c>
      <c r="G188" s="25">
        <f t="shared" si="8"/>
        <v>0</v>
      </c>
    </row>
    <row r="189" spans="1:13" ht="15.75" x14ac:dyDescent="0.25">
      <c r="A189" s="96">
        <v>124</v>
      </c>
      <c r="B189" s="97" t="s">
        <v>25</v>
      </c>
      <c r="C189" s="96" t="s">
        <v>24</v>
      </c>
      <c r="D189" s="96" t="s">
        <v>23</v>
      </c>
      <c r="E189" s="28"/>
      <c r="F189" s="25">
        <v>46.3</v>
      </c>
      <c r="G189" s="25">
        <f t="shared" si="8"/>
        <v>0</v>
      </c>
      <c r="J189" s="47"/>
    </row>
    <row r="190" spans="1:13" ht="15.75" x14ac:dyDescent="0.25">
      <c r="A190" s="96">
        <v>125</v>
      </c>
      <c r="B190" s="97" t="s">
        <v>27</v>
      </c>
      <c r="C190" s="96" t="s">
        <v>26</v>
      </c>
      <c r="D190" s="96" t="s">
        <v>23</v>
      </c>
      <c r="E190" s="25"/>
      <c r="F190" s="25">
        <v>23</v>
      </c>
      <c r="G190" s="25">
        <f t="shared" si="8"/>
        <v>0</v>
      </c>
    </row>
    <row r="191" spans="1:13" ht="15.75" x14ac:dyDescent="0.25">
      <c r="A191" s="96">
        <v>126</v>
      </c>
      <c r="B191" s="97" t="s">
        <v>29</v>
      </c>
      <c r="C191" s="96" t="s">
        <v>28</v>
      </c>
      <c r="D191" s="96" t="s">
        <v>23</v>
      </c>
      <c r="E191" s="25"/>
      <c r="F191" s="25">
        <v>14.48</v>
      </c>
      <c r="G191" s="25">
        <f t="shared" si="8"/>
        <v>0</v>
      </c>
    </row>
    <row r="192" spans="1:13" ht="47.25" x14ac:dyDescent="0.25">
      <c r="A192" s="96">
        <v>127</v>
      </c>
      <c r="B192" s="97" t="s">
        <v>31</v>
      </c>
      <c r="C192" s="96" t="s">
        <v>30</v>
      </c>
      <c r="D192" s="96" t="s">
        <v>32</v>
      </c>
      <c r="E192" s="25">
        <v>2</v>
      </c>
      <c r="F192" s="25">
        <v>20.25</v>
      </c>
      <c r="G192" s="25">
        <f t="shared" si="8"/>
        <v>40.5</v>
      </c>
      <c r="K192" s="47"/>
    </row>
    <row r="193" spans="1:7" ht="31.5" x14ac:dyDescent="0.25">
      <c r="A193" s="96">
        <v>128</v>
      </c>
      <c r="B193" s="97" t="s">
        <v>34</v>
      </c>
      <c r="C193" s="96" t="s">
        <v>33</v>
      </c>
      <c r="D193" s="96" t="s">
        <v>35</v>
      </c>
      <c r="E193" s="25"/>
      <c r="F193" s="25">
        <v>1320.66</v>
      </c>
      <c r="G193" s="25">
        <f t="shared" si="8"/>
        <v>0</v>
      </c>
    </row>
    <row r="194" spans="1:7" ht="15.75" x14ac:dyDescent="0.25">
      <c r="A194" s="96">
        <v>129</v>
      </c>
      <c r="B194" s="97" t="s">
        <v>37</v>
      </c>
      <c r="C194" s="96" t="s">
        <v>36</v>
      </c>
      <c r="D194" s="96" t="s">
        <v>38</v>
      </c>
      <c r="E194" s="25"/>
      <c r="F194" s="25">
        <v>724</v>
      </c>
      <c r="G194" s="25">
        <f t="shared" si="8"/>
        <v>0</v>
      </c>
    </row>
    <row r="195" spans="1:7" ht="31.5" x14ac:dyDescent="0.25">
      <c r="A195" s="96">
        <v>130</v>
      </c>
      <c r="B195" s="97" t="s">
        <v>40</v>
      </c>
      <c r="C195" s="96" t="s">
        <v>39</v>
      </c>
      <c r="D195" s="96" t="s">
        <v>38</v>
      </c>
      <c r="E195" s="25"/>
      <c r="F195" s="25">
        <v>724</v>
      </c>
      <c r="G195" s="25">
        <f t="shared" si="8"/>
        <v>0</v>
      </c>
    </row>
    <row r="196" spans="1:7" ht="31.5" x14ac:dyDescent="0.25">
      <c r="A196" s="96">
        <v>131</v>
      </c>
      <c r="B196" s="97" t="s">
        <v>347</v>
      </c>
      <c r="C196" s="96" t="s">
        <v>41</v>
      </c>
      <c r="D196" s="96" t="s">
        <v>38</v>
      </c>
      <c r="E196" s="25"/>
      <c r="F196" s="25">
        <v>2.9</v>
      </c>
      <c r="G196" s="25">
        <f t="shared" si="8"/>
        <v>0</v>
      </c>
    </row>
    <row r="197" spans="1:7" ht="47.25" x14ac:dyDescent="0.25">
      <c r="A197" s="96">
        <v>132</v>
      </c>
      <c r="B197" s="97" t="s">
        <v>348</v>
      </c>
      <c r="C197" s="96" t="s">
        <v>43</v>
      </c>
      <c r="D197" s="96" t="s">
        <v>38</v>
      </c>
      <c r="E197" s="28">
        <v>1200</v>
      </c>
      <c r="F197" s="25">
        <v>0.38</v>
      </c>
      <c r="G197" s="25">
        <f t="shared" si="8"/>
        <v>456</v>
      </c>
    </row>
    <row r="198" spans="1:7" ht="47.25" x14ac:dyDescent="0.25">
      <c r="A198" s="96">
        <v>133</v>
      </c>
      <c r="B198" s="97" t="s">
        <v>46</v>
      </c>
      <c r="C198" s="96" t="s">
        <v>45</v>
      </c>
      <c r="D198" s="96" t="s">
        <v>47</v>
      </c>
      <c r="E198" s="28"/>
      <c r="F198" s="25">
        <v>30.7</v>
      </c>
      <c r="G198" s="25">
        <f t="shared" si="8"/>
        <v>0</v>
      </c>
    </row>
    <row r="199" spans="1:7" ht="47.25" x14ac:dyDescent="0.25">
      <c r="A199" s="96">
        <v>134</v>
      </c>
      <c r="B199" s="97" t="s">
        <v>49</v>
      </c>
      <c r="C199" s="96" t="s">
        <v>48</v>
      </c>
      <c r="D199" s="96" t="s">
        <v>47</v>
      </c>
      <c r="E199" s="25"/>
      <c r="F199" s="25">
        <v>27.8</v>
      </c>
      <c r="G199" s="25">
        <f t="shared" si="8"/>
        <v>0</v>
      </c>
    </row>
    <row r="200" spans="1:7" ht="15.75" x14ac:dyDescent="0.25">
      <c r="A200" s="96">
        <v>135</v>
      </c>
      <c r="B200" s="97" t="s">
        <v>51</v>
      </c>
      <c r="C200" s="96" t="s">
        <v>50</v>
      </c>
      <c r="D200" s="96" t="s">
        <v>23</v>
      </c>
      <c r="E200" s="25">
        <v>65</v>
      </c>
      <c r="F200" s="25">
        <v>0.26</v>
      </c>
      <c r="G200" s="25">
        <f t="shared" si="8"/>
        <v>16.900000000000002</v>
      </c>
    </row>
    <row r="201" spans="1:7" ht="15.75" x14ac:dyDescent="0.25">
      <c r="A201" s="96">
        <v>136</v>
      </c>
      <c r="B201" s="97" t="s">
        <v>53</v>
      </c>
      <c r="C201" s="96" t="s">
        <v>52</v>
      </c>
      <c r="D201" s="96" t="s">
        <v>23</v>
      </c>
      <c r="E201" s="25"/>
      <c r="F201" s="25">
        <v>4.34</v>
      </c>
      <c r="G201" s="25">
        <f t="shared" si="8"/>
        <v>0</v>
      </c>
    </row>
    <row r="202" spans="1:7" ht="15.75" x14ac:dyDescent="0.25">
      <c r="A202" s="96">
        <v>137</v>
      </c>
      <c r="B202" s="97" t="s">
        <v>55</v>
      </c>
      <c r="C202" s="96" t="s">
        <v>54</v>
      </c>
      <c r="D202" s="96" t="s">
        <v>23</v>
      </c>
      <c r="E202" s="25">
        <v>96</v>
      </c>
      <c r="F202" s="25">
        <v>0.06</v>
      </c>
      <c r="G202" s="25">
        <f t="shared" si="8"/>
        <v>5.76</v>
      </c>
    </row>
    <row r="203" spans="1:7" ht="15.75" x14ac:dyDescent="0.25">
      <c r="A203" s="96">
        <v>138</v>
      </c>
      <c r="B203" s="97" t="s">
        <v>57</v>
      </c>
      <c r="C203" s="96" t="s">
        <v>56</v>
      </c>
      <c r="D203" s="96" t="s">
        <v>23</v>
      </c>
      <c r="E203" s="25"/>
      <c r="F203" s="25">
        <v>27.51</v>
      </c>
      <c r="G203" s="25">
        <f t="shared" si="8"/>
        <v>0</v>
      </c>
    </row>
    <row r="204" spans="1:7" ht="31.5" x14ac:dyDescent="0.25">
      <c r="A204" s="96">
        <v>139</v>
      </c>
      <c r="B204" s="97" t="s">
        <v>59</v>
      </c>
      <c r="C204" s="96" t="s">
        <v>58</v>
      </c>
      <c r="D204" s="96" t="s">
        <v>38</v>
      </c>
      <c r="E204" s="25"/>
      <c r="F204" s="25">
        <v>218.95</v>
      </c>
      <c r="G204" s="25">
        <f t="shared" si="8"/>
        <v>0</v>
      </c>
    </row>
    <row r="205" spans="1:7" ht="31.5" x14ac:dyDescent="0.25">
      <c r="A205" s="96">
        <v>140</v>
      </c>
      <c r="B205" s="97" t="s">
        <v>61</v>
      </c>
      <c r="C205" s="96" t="s">
        <v>60</v>
      </c>
      <c r="D205" s="96" t="s">
        <v>38</v>
      </c>
      <c r="E205" s="25"/>
      <c r="F205" s="25">
        <v>218.95</v>
      </c>
      <c r="G205" s="25">
        <f t="shared" si="8"/>
        <v>0</v>
      </c>
    </row>
    <row r="206" spans="1:7" ht="31.5" x14ac:dyDescent="0.25">
      <c r="A206" s="96">
        <v>141</v>
      </c>
      <c r="B206" s="97" t="s">
        <v>63</v>
      </c>
      <c r="C206" s="96" t="s">
        <v>62</v>
      </c>
      <c r="D206" s="96" t="s">
        <v>38</v>
      </c>
      <c r="E206" s="28"/>
      <c r="F206" s="25">
        <v>9</v>
      </c>
      <c r="G206" s="25">
        <f t="shared" si="8"/>
        <v>0</v>
      </c>
    </row>
    <row r="207" spans="1:7" ht="15.75" x14ac:dyDescent="0.25">
      <c r="A207" s="96">
        <v>142</v>
      </c>
      <c r="B207" s="97" t="s">
        <v>65</v>
      </c>
      <c r="C207" s="96" t="s">
        <v>64</v>
      </c>
      <c r="D207" s="96" t="s">
        <v>38</v>
      </c>
      <c r="E207" s="28"/>
      <c r="F207" s="25">
        <v>10.43</v>
      </c>
      <c r="G207" s="25">
        <f t="shared" si="8"/>
        <v>0</v>
      </c>
    </row>
    <row r="208" spans="1:7" ht="15.75" x14ac:dyDescent="0.25">
      <c r="A208" s="96">
        <v>143</v>
      </c>
      <c r="B208" s="97" t="s">
        <v>68</v>
      </c>
      <c r="C208" s="96" t="s">
        <v>67</v>
      </c>
      <c r="D208" s="96" t="s">
        <v>38</v>
      </c>
      <c r="E208" s="28">
        <v>0.11</v>
      </c>
      <c r="F208" s="25">
        <v>19.670000000000002</v>
      </c>
      <c r="G208" s="25">
        <f t="shared" si="8"/>
        <v>2.1637000000000004</v>
      </c>
    </row>
    <row r="209" spans="1:7" ht="16.5" customHeight="1" x14ac:dyDescent="0.25">
      <c r="A209" s="96">
        <v>144</v>
      </c>
      <c r="B209" s="97" t="s">
        <v>70</v>
      </c>
      <c r="C209" s="96" t="s">
        <v>69</v>
      </c>
      <c r="D209" s="96" t="s">
        <v>38</v>
      </c>
      <c r="E209" s="50"/>
      <c r="F209" s="25">
        <v>3.27</v>
      </c>
      <c r="G209" s="25">
        <f t="shared" si="8"/>
        <v>0</v>
      </c>
    </row>
    <row r="210" spans="1:7" ht="17.25" customHeight="1" x14ac:dyDescent="0.25">
      <c r="A210" s="96">
        <v>145</v>
      </c>
      <c r="B210" s="97" t="s">
        <v>72</v>
      </c>
      <c r="C210" s="96" t="s">
        <v>71</v>
      </c>
      <c r="D210" s="96" t="s">
        <v>38</v>
      </c>
      <c r="E210" s="28">
        <v>0.25</v>
      </c>
      <c r="F210" s="25">
        <v>6.81</v>
      </c>
      <c r="G210" s="25">
        <f t="shared" si="8"/>
        <v>1.7024999999999999</v>
      </c>
    </row>
    <row r="211" spans="1:7" ht="15.75" x14ac:dyDescent="0.25">
      <c r="A211" s="96">
        <v>146</v>
      </c>
      <c r="B211" s="97" t="s">
        <v>74</v>
      </c>
      <c r="C211" s="96" t="s">
        <v>73</v>
      </c>
      <c r="D211" s="96" t="s">
        <v>75</v>
      </c>
      <c r="E211" s="25"/>
      <c r="F211" s="25">
        <v>33.31</v>
      </c>
      <c r="G211" s="25">
        <f t="shared" si="8"/>
        <v>0</v>
      </c>
    </row>
    <row r="212" spans="1:7" ht="15.75" x14ac:dyDescent="0.25">
      <c r="A212" s="96">
        <v>147</v>
      </c>
      <c r="B212" s="97" t="s">
        <v>77</v>
      </c>
      <c r="C212" s="96" t="s">
        <v>76</v>
      </c>
      <c r="D212" s="96" t="s">
        <v>75</v>
      </c>
      <c r="E212" s="25"/>
      <c r="F212" s="25">
        <v>63.14</v>
      </c>
      <c r="G212" s="25">
        <f t="shared" si="8"/>
        <v>0</v>
      </c>
    </row>
    <row r="213" spans="1:7" ht="15.75" x14ac:dyDescent="0.25">
      <c r="A213" s="96">
        <v>148</v>
      </c>
      <c r="B213" s="97" t="s">
        <v>79</v>
      </c>
      <c r="C213" s="96" t="s">
        <v>78</v>
      </c>
      <c r="D213" s="96" t="s">
        <v>23</v>
      </c>
      <c r="E213" s="28">
        <v>1</v>
      </c>
      <c r="F213" s="25">
        <v>10.14</v>
      </c>
      <c r="G213" s="25">
        <f t="shared" si="8"/>
        <v>10.14</v>
      </c>
    </row>
    <row r="214" spans="1:7" ht="31.5" x14ac:dyDescent="0.25">
      <c r="A214" s="96">
        <v>149</v>
      </c>
      <c r="B214" s="97" t="s">
        <v>81</v>
      </c>
      <c r="C214" s="96" t="s">
        <v>80</v>
      </c>
      <c r="D214" s="96" t="s">
        <v>23</v>
      </c>
      <c r="E214" s="25"/>
      <c r="F214" s="25">
        <v>72.41</v>
      </c>
      <c r="G214" s="25">
        <f t="shared" si="8"/>
        <v>0</v>
      </c>
    </row>
    <row r="215" spans="1:7" ht="31.5" x14ac:dyDescent="0.25">
      <c r="A215" s="96">
        <v>150</v>
      </c>
      <c r="B215" s="97" t="s">
        <v>85</v>
      </c>
      <c r="C215" s="96">
        <v>36</v>
      </c>
      <c r="D215" s="96" t="s">
        <v>47</v>
      </c>
      <c r="E215" s="25">
        <v>3.5</v>
      </c>
      <c r="F215" s="25">
        <v>72.41</v>
      </c>
      <c r="G215" s="25">
        <f t="shared" si="8"/>
        <v>253.435</v>
      </c>
    </row>
    <row r="216" spans="1:7" ht="15.75" x14ac:dyDescent="0.25">
      <c r="A216" s="96">
        <v>151</v>
      </c>
      <c r="B216" s="97" t="s">
        <v>87</v>
      </c>
      <c r="C216" s="96">
        <v>37</v>
      </c>
      <c r="D216" s="96" t="s">
        <v>23</v>
      </c>
      <c r="E216" s="48"/>
      <c r="F216" s="25">
        <v>10.14</v>
      </c>
      <c r="G216" s="25">
        <f t="shared" si="8"/>
        <v>0</v>
      </c>
    </row>
    <row r="217" spans="1:7" ht="31.5" x14ac:dyDescent="0.25">
      <c r="A217" s="96">
        <v>152</v>
      </c>
      <c r="B217" s="97" t="s">
        <v>89</v>
      </c>
      <c r="C217" s="96">
        <v>38</v>
      </c>
      <c r="D217" s="96" t="s">
        <v>23</v>
      </c>
      <c r="E217" s="96"/>
      <c r="F217" s="25">
        <v>11.58</v>
      </c>
      <c r="G217" s="25">
        <f t="shared" si="8"/>
        <v>0</v>
      </c>
    </row>
    <row r="218" spans="1:7" ht="15.75" x14ac:dyDescent="0.25">
      <c r="A218" s="32"/>
      <c r="B218" s="10" t="s">
        <v>97</v>
      </c>
      <c r="C218" s="10"/>
      <c r="D218" s="32"/>
      <c r="E218" s="32"/>
      <c r="F218" s="32"/>
      <c r="G218" s="35">
        <f>SUM(G178:G217)</f>
        <v>1477.2672000000002</v>
      </c>
    </row>
    <row r="219" spans="1:7" ht="15.75" x14ac:dyDescent="0.25">
      <c r="A219" s="32"/>
      <c r="B219" s="11" t="s">
        <v>98</v>
      </c>
      <c r="C219" s="11"/>
      <c r="D219" s="32"/>
      <c r="E219" s="32"/>
      <c r="F219" s="32"/>
      <c r="G219" s="32"/>
    </row>
    <row r="220" spans="1:7" x14ac:dyDescent="0.25">
      <c r="A220" s="32"/>
      <c r="B220" s="34" t="s">
        <v>149</v>
      </c>
      <c r="C220" s="34"/>
      <c r="D220" s="32" t="s">
        <v>121</v>
      </c>
      <c r="E220" s="26"/>
      <c r="F220" s="32">
        <v>21.05</v>
      </c>
      <c r="G220" s="33">
        <f>ROUND(E220*F220,2)</f>
        <v>0</v>
      </c>
    </row>
    <row r="221" spans="1:7" x14ac:dyDescent="0.25">
      <c r="A221" s="32"/>
      <c r="B221" s="34" t="s">
        <v>120</v>
      </c>
      <c r="C221" s="34"/>
      <c r="D221" s="32" t="s">
        <v>121</v>
      </c>
      <c r="E221" s="3"/>
      <c r="F221" s="33">
        <v>17.329999999999998</v>
      </c>
      <c r="G221" s="33">
        <f t="shared" ref="G221:G222" si="9">ROUND(E221*F221,2)</f>
        <v>0</v>
      </c>
    </row>
    <row r="222" spans="1:7" x14ac:dyDescent="0.25">
      <c r="A222" s="32"/>
      <c r="B222" s="34" t="s">
        <v>124</v>
      </c>
      <c r="C222" s="34"/>
      <c r="D222" s="32" t="s">
        <v>121</v>
      </c>
      <c r="E222" s="3"/>
      <c r="F222" s="33">
        <v>14.86</v>
      </c>
      <c r="G222" s="33">
        <f t="shared" si="9"/>
        <v>0</v>
      </c>
    </row>
    <row r="223" spans="1:7" x14ac:dyDescent="0.25">
      <c r="A223" s="32"/>
      <c r="B223" s="34" t="s">
        <v>176</v>
      </c>
      <c r="C223" s="34"/>
      <c r="D223" s="32" t="s">
        <v>121</v>
      </c>
      <c r="E223" s="3"/>
      <c r="F223" s="33">
        <v>37.79</v>
      </c>
      <c r="G223" s="33">
        <f t="shared" ref="G223:G226" si="10">E223*F223</f>
        <v>0</v>
      </c>
    </row>
    <row r="224" spans="1:7" x14ac:dyDescent="0.25">
      <c r="A224" s="32"/>
      <c r="B224" s="34" t="s">
        <v>178</v>
      </c>
      <c r="C224" s="34"/>
      <c r="D224" s="32" t="s">
        <v>121</v>
      </c>
      <c r="E224" s="3"/>
      <c r="F224" s="33">
        <v>31.28</v>
      </c>
      <c r="G224" s="33">
        <f t="shared" si="10"/>
        <v>0</v>
      </c>
    </row>
    <row r="225" spans="1:12" x14ac:dyDescent="0.25">
      <c r="A225" s="32"/>
      <c r="B225" s="34" t="s">
        <v>122</v>
      </c>
      <c r="C225" s="34"/>
      <c r="D225" s="32" t="s">
        <v>121</v>
      </c>
      <c r="E225" s="3"/>
      <c r="F225" s="33">
        <v>19.809999999999999</v>
      </c>
      <c r="G225" s="33">
        <f t="shared" si="10"/>
        <v>0</v>
      </c>
      <c r="L225" s="47"/>
    </row>
    <row r="226" spans="1:12" x14ac:dyDescent="0.25">
      <c r="A226" s="32"/>
      <c r="B226" s="34" t="s">
        <v>242</v>
      </c>
      <c r="C226" s="34"/>
      <c r="D226" s="32" t="s">
        <v>121</v>
      </c>
      <c r="E226" s="33"/>
      <c r="F226" s="33">
        <v>24.76</v>
      </c>
      <c r="G226" s="33">
        <f t="shared" si="10"/>
        <v>0</v>
      </c>
    </row>
    <row r="227" spans="1:12" x14ac:dyDescent="0.25">
      <c r="A227" s="32"/>
      <c r="B227" s="36" t="s">
        <v>99</v>
      </c>
      <c r="C227" s="36"/>
      <c r="D227" s="32"/>
      <c r="E227" s="32"/>
      <c r="F227" s="32"/>
      <c r="G227" s="35">
        <f>ROUND(SUM(G220:G226),2)</f>
        <v>0</v>
      </c>
      <c r="J227" s="47"/>
    </row>
    <row r="228" spans="1:12" x14ac:dyDescent="0.25">
      <c r="A228" s="24"/>
      <c r="B228" s="24"/>
      <c r="C228" s="24"/>
      <c r="D228" s="24"/>
      <c r="E228" s="24"/>
      <c r="F228" s="24"/>
      <c r="G228" s="24"/>
    </row>
    <row r="229" spans="1:12" x14ac:dyDescent="0.25">
      <c r="A229" s="24"/>
      <c r="B229" s="24" t="s">
        <v>116</v>
      </c>
      <c r="C229" s="24"/>
      <c r="D229" s="24"/>
      <c r="E229" s="24"/>
      <c r="F229" s="24"/>
      <c r="G229" s="27">
        <f>ROUND(G59+G113+G168+G218,2)</f>
        <v>23675.79</v>
      </c>
    </row>
    <row r="230" spans="1:12" x14ac:dyDescent="0.25">
      <c r="A230" s="24"/>
      <c r="B230" s="24" t="s">
        <v>117</v>
      </c>
      <c r="C230" s="24"/>
      <c r="D230" s="24"/>
      <c r="E230" s="24"/>
      <c r="F230" s="24"/>
      <c r="G230" s="27">
        <f>ROUND(G70+G123+G176+G227,2)</f>
        <v>10274.39</v>
      </c>
    </row>
    <row r="231" spans="1:12" x14ac:dyDescent="0.25">
      <c r="A231" s="24"/>
      <c r="B231" s="24"/>
      <c r="C231" s="24"/>
      <c r="D231" s="24"/>
      <c r="E231" s="24"/>
      <c r="F231" s="24"/>
      <c r="G231" s="24"/>
    </row>
    <row r="232" spans="1:12" x14ac:dyDescent="0.25">
      <c r="A232" s="24"/>
      <c r="B232" s="24" t="s">
        <v>170</v>
      </c>
      <c r="C232" s="24"/>
      <c r="D232" s="24"/>
      <c r="E232" s="24"/>
      <c r="F232" s="24"/>
      <c r="G232" s="27">
        <f>G229</f>
        <v>23675.79</v>
      </c>
    </row>
    <row r="233" spans="1:12" x14ac:dyDescent="0.25">
      <c r="A233" s="24"/>
      <c r="B233" s="24" t="s">
        <v>171</v>
      </c>
      <c r="C233" s="24"/>
      <c r="D233" s="24"/>
      <c r="E233" s="24"/>
      <c r="F233" s="24"/>
      <c r="G233" s="27">
        <f>G232*0.21</f>
        <v>4971.9159</v>
      </c>
    </row>
    <row r="234" spans="1:12" x14ac:dyDescent="0.25">
      <c r="A234" s="24"/>
      <c r="B234" s="24" t="s">
        <v>172</v>
      </c>
      <c r="C234" s="24"/>
      <c r="D234" s="24"/>
      <c r="E234" s="24"/>
      <c r="F234" s="24"/>
      <c r="G234" s="27">
        <f>G232+G233</f>
        <v>28647.705900000001</v>
      </c>
    </row>
    <row r="237" spans="1:12" x14ac:dyDescent="0.25">
      <c r="A237" s="37" t="s">
        <v>138</v>
      </c>
    </row>
    <row r="238" spans="1:12" x14ac:dyDescent="0.25">
      <c r="A238" s="40" t="s">
        <v>147</v>
      </c>
    </row>
    <row r="239" spans="1:12" x14ac:dyDescent="0.25">
      <c r="A239" s="40" t="s">
        <v>148</v>
      </c>
    </row>
    <row r="240" spans="1:12" x14ac:dyDescent="0.25">
      <c r="A240" s="37"/>
    </row>
    <row r="241" spans="1:1" x14ac:dyDescent="0.25">
      <c r="A241" s="37"/>
    </row>
    <row r="242" spans="1:1" x14ac:dyDescent="0.25">
      <c r="A242" s="37"/>
    </row>
    <row r="243" spans="1:1" x14ac:dyDescent="0.25">
      <c r="A243" s="37" t="s">
        <v>139</v>
      </c>
    </row>
    <row r="244" spans="1:1" x14ac:dyDescent="0.25">
      <c r="A244" s="37"/>
    </row>
  </sheetData>
  <mergeCells count="43">
    <mergeCell ref="A6:B6"/>
    <mergeCell ref="C6:G7"/>
    <mergeCell ref="A9:B9"/>
    <mergeCell ref="C9:G9"/>
    <mergeCell ref="A14:A15"/>
    <mergeCell ref="B14:B15"/>
    <mergeCell ref="C14:C15"/>
    <mergeCell ref="D14:D15"/>
    <mergeCell ref="E14:E15"/>
    <mergeCell ref="F14:F15"/>
    <mergeCell ref="G14:G15"/>
    <mergeCell ref="B17:G17"/>
    <mergeCell ref="A20:A21"/>
    <mergeCell ref="B20:B21"/>
    <mergeCell ref="C20:C21"/>
    <mergeCell ref="D20:D21"/>
    <mergeCell ref="E20:E21"/>
    <mergeCell ref="F20:F21"/>
    <mergeCell ref="G20:G21"/>
    <mergeCell ref="B71:G71"/>
    <mergeCell ref="A74:A75"/>
    <mergeCell ref="B74:B75"/>
    <mergeCell ref="C74:C75"/>
    <mergeCell ref="D74:D75"/>
    <mergeCell ref="E74:E75"/>
    <mergeCell ref="F74:F75"/>
    <mergeCell ref="G74:G75"/>
    <mergeCell ref="B124:G124"/>
    <mergeCell ref="A127:A128"/>
    <mergeCell ref="B127:B128"/>
    <mergeCell ref="C127:C128"/>
    <mergeCell ref="D127:D128"/>
    <mergeCell ref="E127:E128"/>
    <mergeCell ref="F127:F128"/>
    <mergeCell ref="G127:G128"/>
    <mergeCell ref="B177:G177"/>
    <mergeCell ref="A180:A181"/>
    <mergeCell ref="B180:B181"/>
    <mergeCell ref="C180:C181"/>
    <mergeCell ref="D180:D181"/>
    <mergeCell ref="E180:E181"/>
    <mergeCell ref="F180:F181"/>
    <mergeCell ref="G180:G181"/>
  </mergeCells>
  <pageMargins left="0.51181102362204722" right="0.11811023622047245" top="0.15748031496062992" bottom="0.15748031496062992"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13</vt:i4>
      </vt:variant>
    </vt:vector>
  </HeadingPairs>
  <TitlesOfParts>
    <vt:vector size="13" baseType="lpstr">
      <vt:lpstr>2014 02</vt:lpstr>
      <vt:lpstr>Lapas2</vt:lpstr>
      <vt:lpstr>2015 06</vt:lpstr>
      <vt:lpstr>2015 08</vt:lpstr>
      <vt:lpstr>2015 09</vt:lpstr>
      <vt:lpstr>2015 10</vt:lpstr>
      <vt:lpstr>2015 11</vt:lpstr>
      <vt:lpstr>2015 12</vt:lpstr>
      <vt:lpstr>2016 01</vt:lpstr>
      <vt:lpstr>2016 02</vt:lpstr>
      <vt:lpstr>2016 03</vt:lpstr>
      <vt:lpstr>2016 04</vt:lpstr>
      <vt:lpstr>2016 05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Ingrida</dc:creator>
  <cp:lastModifiedBy>Ingrida</cp:lastModifiedBy>
  <cp:lastPrinted>2016-06-03T06:25:35Z</cp:lastPrinted>
  <dcterms:created xsi:type="dcterms:W3CDTF">2014-03-03T07:08:07Z</dcterms:created>
  <dcterms:modified xsi:type="dcterms:W3CDTF">2016-06-03T06:26:06Z</dcterms:modified>
</cp:coreProperties>
</file>