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225" windowWidth="19410" windowHeight="960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59" i="1" l="1"/>
  <c r="G39" i="1" l="1"/>
  <c r="G128" i="1" l="1"/>
  <c r="G111" i="1"/>
  <c r="G97" i="1"/>
  <c r="G89" i="1"/>
  <c r="G81" i="1"/>
  <c r="G72" i="1"/>
  <c r="G63" i="1"/>
  <c r="G48" i="1"/>
  <c r="G40" i="1"/>
  <c r="G110" i="1" l="1"/>
  <c r="XFD110" i="1" s="1"/>
  <c r="G109" i="1"/>
  <c r="XFD109" i="1" s="1"/>
  <c r="G108" i="1"/>
  <c r="XFD108" i="1" s="1"/>
  <c r="G107" i="1"/>
  <c r="G127" i="1"/>
  <c r="XFD127" i="1" s="1"/>
  <c r="G126" i="1"/>
  <c r="XFD126" i="1" s="1"/>
  <c r="G125" i="1"/>
  <c r="XFD125" i="1" s="1"/>
  <c r="G124" i="1"/>
  <c r="G96" i="1"/>
  <c r="XFD96" i="1" s="1"/>
  <c r="G95" i="1"/>
  <c r="XFD95" i="1" s="1"/>
  <c r="G94" i="1"/>
  <c r="G88" i="1"/>
  <c r="XFD88" i="1" s="1"/>
  <c r="G87" i="1"/>
  <c r="XFD87" i="1" s="1"/>
  <c r="G86" i="1"/>
  <c r="G80" i="1"/>
  <c r="XFD80" i="1" s="1"/>
  <c r="G79" i="1"/>
  <c r="XFD79" i="1" s="1"/>
  <c r="G78" i="1"/>
  <c r="XFD78" i="1" s="1"/>
  <c r="G77" i="1"/>
  <c r="G129" i="1" l="1"/>
  <c r="XFD129" i="1" s="1"/>
  <c r="G112" i="1"/>
  <c r="XFD112" i="1" s="1"/>
  <c r="G90" i="1"/>
  <c r="XFD90" i="1" s="1"/>
  <c r="G98" i="1"/>
  <c r="XFD98" i="1" s="1"/>
  <c r="XFD77" i="1"/>
  <c r="G82" i="1"/>
  <c r="XFD94" i="1"/>
  <c r="XFD124" i="1"/>
  <c r="XFD86" i="1"/>
  <c r="XFD107" i="1"/>
  <c r="G71" i="1"/>
  <c r="XFD71" i="1" s="1"/>
  <c r="G70" i="1"/>
  <c r="XFD70" i="1" s="1"/>
  <c r="G69" i="1"/>
  <c r="XFD69" i="1" s="1"/>
  <c r="G68" i="1"/>
  <c r="G73" i="1" l="1"/>
  <c r="XFD73" i="1" s="1"/>
  <c r="XFD68" i="1"/>
  <c r="G60" i="1"/>
  <c r="G62" i="1"/>
  <c r="XFD62" i="1" s="1"/>
  <c r="G61" i="1"/>
  <c r="XFD61" i="1" s="1"/>
  <c r="G47" i="1"/>
  <c r="XFD47" i="1" s="1"/>
  <c r="G45" i="1"/>
  <c r="G46" i="1"/>
  <c r="G37" i="1"/>
  <c r="G38" i="1"/>
  <c r="G49" i="1" l="1"/>
  <c r="XFD60" i="1"/>
  <c r="G64" i="1"/>
  <c r="XFD64" i="1" s="1"/>
  <c r="XFD59" i="1"/>
  <c r="XFD39" i="1"/>
  <c r="XFD38" i="1"/>
  <c r="XFD46" i="1"/>
  <c r="XFD45" i="1"/>
  <c r="XFD37" i="1"/>
  <c r="XFD49" i="1" l="1"/>
  <c r="G130" i="1"/>
  <c r="G41" i="1"/>
  <c r="XFD41" i="1" s="1"/>
  <c r="XFD82" i="1"/>
  <c r="G131" i="1" l="1"/>
  <c r="XFD131" i="1" s="1"/>
  <c r="G132" i="1" l="1"/>
</calcChain>
</file>

<file path=xl/sharedStrings.xml><?xml version="1.0" encoding="utf-8"?>
<sst xmlns="http://schemas.openxmlformats.org/spreadsheetml/2006/main" count="133" uniqueCount="52">
  <si>
    <t xml:space="preserve">UŽSAKOVAS: </t>
  </si>
  <si>
    <t>Vilniaus miesto savivaldybės administracija</t>
  </si>
  <si>
    <t>Miesto ūkio ir transporto departamentas</t>
  </si>
  <si>
    <t>Įmonės kodas 188710061</t>
  </si>
  <si>
    <t>Konstitucijos pr. 3, LT-09601 Vilnius</t>
  </si>
  <si>
    <t>RANGOVAS:</t>
  </si>
  <si>
    <t>Všį „Vilniaus miesto parkai“</t>
  </si>
  <si>
    <t>A.s. LT174010042403559487</t>
  </si>
  <si>
    <t>M. K. Čiurlionio g. 100, LT-03100 Vilnius</t>
  </si>
  <si>
    <t>Paslaugų teikimo sutartis Nr. A72-2230</t>
  </si>
  <si>
    <t>2011m. gruodžio 30 d.</t>
  </si>
  <si>
    <t>Objekto pavadinimas:</t>
  </si>
  <si>
    <t>Želdinių sodinimo, želdinių priežiūros ir sanitarinio valymo paslaugos</t>
  </si>
  <si>
    <t>Eil.</t>
  </si>
  <si>
    <t>Nr.</t>
  </si>
  <si>
    <t>Paslaugų pavadinimas</t>
  </si>
  <si>
    <t>Mato vnt.</t>
  </si>
  <si>
    <t>(be PVM)</t>
  </si>
  <si>
    <t>Kiekis</t>
  </si>
  <si>
    <t>Viso</t>
  </si>
  <si>
    <t>TRAKŲ VOKĖS DVARVIETĖS PARKAS</t>
  </si>
  <si>
    <t>100 m2</t>
  </si>
  <si>
    <t xml:space="preserve">Atsitiktinių šiukšlių surinkimas </t>
  </si>
  <si>
    <t>Šiukšliadėžių priežiūra</t>
  </si>
  <si>
    <t>Vnt.</t>
  </si>
  <si>
    <t>Viso:</t>
  </si>
  <si>
    <t>VOKIEČIŲ G. PĖSČIŲJŲ ZONA</t>
  </si>
  <si>
    <t>SANTUOKŲ RŪMŲ PARKAS</t>
  </si>
  <si>
    <t>P.CVIRKOS PARKAS</t>
  </si>
  <si>
    <t>REFORMATŲ PARKAS</t>
  </si>
  <si>
    <t>MISIONIERIŲ SODAI</t>
  </si>
  <si>
    <t>OZO PARKAS</t>
  </si>
  <si>
    <t>JAMONTO PARKAS</t>
  </si>
  <si>
    <t>VINGIO PARKAS</t>
  </si>
  <si>
    <t>Šunų vedžiojimo aikštelių priežiūra</t>
  </si>
  <si>
    <t>Iš viso:</t>
  </si>
  <si>
    <t>PVM21%</t>
  </si>
  <si>
    <t>IŠ VISO:</t>
  </si>
  <si>
    <t>Konteinerinių aikštelių priežiūra</t>
  </si>
  <si>
    <t>Darbus perdavė:</t>
  </si>
  <si>
    <t>Darbus priėmė:</t>
  </si>
  <si>
    <t>Darbų period.</t>
  </si>
  <si>
    <t>kartai per mėn.</t>
  </si>
  <si>
    <t>Įmonės kodas: 302705154</t>
  </si>
  <si>
    <t>PVM kodas: LT100007089215</t>
  </si>
  <si>
    <t>Takelių valymas žiemą</t>
  </si>
  <si>
    <t>Laiptų valymas žiemą</t>
  </si>
  <si>
    <t>Vieneto kaina Eur</t>
  </si>
  <si>
    <t>Šiukšliadėžės</t>
  </si>
  <si>
    <t>DARBŲ ATLIKIMO AKTAS 2015/12</t>
  </si>
  <si>
    <t>2016.01.05.</t>
  </si>
  <si>
    <t>2015  m. gruodžio 1-31 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</si>
</sst>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;[Red]0.00"/>
  </numFmts>
  <fonts count="5" x14ac:knownFonts="1">
    <font>
      <sz val="11"/>
      <color theme="1"/>
      <name val="Calibri"/>
      <family val="2"/>
      <charset val="186"/>
      <scheme val="minor"/>
    </font>
    <font>
      <b/>
      <sz val="11"/>
      <color theme="1"/>
      <name val="Times New Roman"/>
      <family val="1"/>
      <charset val="186"/>
    </font>
    <font>
      <sz val="11"/>
      <color theme="1"/>
      <name val="Times New Roman"/>
      <family val="1"/>
      <charset val="186"/>
    </font>
    <font>
      <i/>
      <sz val="11"/>
      <color theme="1"/>
      <name val="Times New Roman"/>
      <family val="1"/>
      <charset val="186"/>
    </font>
    <font>
      <sz val="11"/>
      <color indexed="8"/>
      <name val="Times New Roman"/>
      <family val="1"/>
      <charset val="186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02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4" fillId="0" borderId="1" xfId="0" applyFont="1" applyFill="1" applyBorder="1" applyAlignment="1">
      <alignment vertical="center" wrapText="1"/>
    </xf>
    <xf numFmtId="2" fontId="4" fillId="0" borderId="1" xfId="0" applyNumberFormat="1" applyFont="1" applyFill="1" applyBorder="1" applyAlignment="1">
      <alignment vertical="center" wrapText="1"/>
    </xf>
    <xf numFmtId="1" fontId="4" fillId="0" borderId="1" xfId="0" applyNumberFormat="1" applyFont="1" applyFill="1" applyBorder="1" applyAlignment="1">
      <alignment vertical="center" wrapText="1"/>
    </xf>
    <xf numFmtId="0" fontId="4" fillId="0" borderId="1" xfId="0" applyFont="1" applyFill="1" applyBorder="1" applyAlignment="1">
      <alignment horizontal="right" vertical="top" wrapText="1"/>
    </xf>
    <xf numFmtId="0" fontId="0" fillId="0" borderId="2" xfId="0" applyFont="1" applyBorder="1"/>
    <xf numFmtId="0" fontId="0" fillId="0" borderId="0" xfId="0" applyFont="1" applyBorder="1"/>
    <xf numFmtId="0" fontId="2" fillId="0" borderId="0" xfId="0" applyFont="1" applyBorder="1"/>
    <xf numFmtId="0" fontId="2" fillId="0" borderId="4" xfId="0" applyFont="1" applyBorder="1"/>
    <xf numFmtId="0" fontId="2" fillId="0" borderId="1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2" fillId="0" borderId="6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2" fillId="0" borderId="5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2" fillId="0" borderId="0" xfId="0" applyFont="1" applyBorder="1" applyAlignment="1">
      <alignment horizontal="right" vertical="center" wrapText="1"/>
    </xf>
    <xf numFmtId="0" fontId="2" fillId="0" borderId="2" xfId="0" applyFont="1" applyBorder="1" applyAlignment="1">
      <alignment horizontal="right" vertical="center" wrapText="1"/>
    </xf>
    <xf numFmtId="0" fontId="2" fillId="0" borderId="9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0" fillId="0" borderId="11" xfId="0" applyFont="1" applyBorder="1" applyAlignment="1">
      <alignment vertical="top" wrapText="1"/>
    </xf>
    <xf numFmtId="0" fontId="0" fillId="0" borderId="8" xfId="0" applyFont="1" applyBorder="1" applyAlignment="1">
      <alignment vertical="top" wrapText="1"/>
    </xf>
    <xf numFmtId="0" fontId="2" fillId="0" borderId="0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2" fillId="0" borderId="1" xfId="0" applyFont="1" applyBorder="1" applyAlignment="1">
      <alignment vertical="center" wrapText="1"/>
    </xf>
    <xf numFmtId="164" fontId="2" fillId="0" borderId="1" xfId="0" applyNumberFormat="1" applyFont="1" applyBorder="1" applyAlignment="1">
      <alignment wrapText="1"/>
    </xf>
    <xf numFmtId="164" fontId="2" fillId="0" borderId="1" xfId="0" applyNumberFormat="1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0" fillId="0" borderId="9" xfId="0" applyFont="1" applyBorder="1"/>
    <xf numFmtId="0" fontId="0" fillId="0" borderId="8" xfId="0" applyFont="1" applyBorder="1" applyAlignment="1">
      <alignment horizontal="center"/>
    </xf>
    <xf numFmtId="0" fontId="0" fillId="0" borderId="11" xfId="0" applyFont="1" applyBorder="1"/>
    <xf numFmtId="0" fontId="0" fillId="0" borderId="13" xfId="0" applyFont="1" applyBorder="1"/>
    <xf numFmtId="0" fontId="0" fillId="0" borderId="10" xfId="0" applyFont="1" applyBorder="1" applyAlignment="1">
      <alignment horizontal="center"/>
    </xf>
    <xf numFmtId="0" fontId="0" fillId="0" borderId="12" xfId="0" applyFont="1" applyBorder="1"/>
    <xf numFmtId="0" fontId="0" fillId="0" borderId="13" xfId="0" applyBorder="1"/>
    <xf numFmtId="0" fontId="0" fillId="0" borderId="10" xfId="0" applyBorder="1"/>
    <xf numFmtId="0" fontId="0" fillId="0" borderId="12" xfId="0" applyBorder="1"/>
    <xf numFmtId="0" fontId="2" fillId="0" borderId="1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2" fillId="0" borderId="14" xfId="0" applyFont="1" applyBorder="1" applyAlignment="1">
      <alignment vertical="center" wrapText="1"/>
    </xf>
    <xf numFmtId="0" fontId="4" fillId="0" borderId="14" xfId="0" applyFont="1" applyFill="1" applyBorder="1" applyAlignment="1">
      <alignment horizontal="justify" vertical="top" wrapText="1"/>
    </xf>
    <xf numFmtId="0" fontId="0" fillId="0" borderId="9" xfId="0" applyBorder="1"/>
    <xf numFmtId="0" fontId="0" fillId="0" borderId="8" xfId="0" applyBorder="1"/>
    <xf numFmtId="0" fontId="0" fillId="0" borderId="11" xfId="0" applyBorder="1"/>
    <xf numFmtId="0" fontId="2" fillId="0" borderId="1" xfId="0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0" fillId="0" borderId="3" xfId="0" applyBorder="1"/>
    <xf numFmtId="164" fontId="2" fillId="0" borderId="0" xfId="0" applyNumberFormat="1" applyFont="1" applyBorder="1" applyAlignment="1">
      <alignment vertical="center" wrapText="1"/>
    </xf>
    <xf numFmtId="0" fontId="0" fillId="0" borderId="0" xfId="0" applyBorder="1"/>
    <xf numFmtId="0" fontId="0" fillId="0" borderId="4" xfId="0" applyBorder="1"/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0" fillId="0" borderId="2" xfId="0" applyBorder="1"/>
    <xf numFmtId="14" fontId="2" fillId="0" borderId="0" xfId="0" applyNumberFormat="1" applyFont="1"/>
    <xf numFmtId="0" fontId="2" fillId="0" borderId="9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2" fillId="0" borderId="0" xfId="0" applyFont="1" applyFill="1" applyBorder="1" applyAlignment="1">
      <alignment horizontal="right" vertical="center" wrapText="1"/>
    </xf>
    <xf numFmtId="17" fontId="2" fillId="0" borderId="0" xfId="0" applyNumberFormat="1" applyFont="1" applyAlignment="1">
      <alignment horizontal="center" vertical="center"/>
    </xf>
    <xf numFmtId="0" fontId="0" fillId="0" borderId="4" xfId="0" applyFont="1" applyBorder="1"/>
    <xf numFmtId="164" fontId="2" fillId="0" borderId="0" xfId="0" applyNumberFormat="1" applyFont="1"/>
    <xf numFmtId="0" fontId="2" fillId="0" borderId="2" xfId="0" applyFont="1" applyBorder="1" applyAlignment="1">
      <alignment vertical="center" wrapText="1"/>
    </xf>
    <xf numFmtId="0" fontId="4" fillId="0" borderId="9" xfId="0" applyFont="1" applyFill="1" applyBorder="1" applyAlignment="1">
      <alignment horizontal="right" vertical="top" wrapText="1"/>
    </xf>
    <xf numFmtId="0" fontId="4" fillId="0" borderId="13" xfId="0" applyFont="1" applyFill="1" applyBorder="1" applyAlignment="1">
      <alignment horizontal="justify" vertical="top" wrapText="1"/>
    </xf>
    <xf numFmtId="0" fontId="4" fillId="0" borderId="9" xfId="0" applyFont="1" applyFill="1" applyBorder="1" applyAlignment="1">
      <alignment vertical="center" wrapText="1"/>
    </xf>
    <xf numFmtId="2" fontId="4" fillId="0" borderId="9" xfId="0" applyNumberFormat="1" applyFont="1" applyFill="1" applyBorder="1" applyAlignment="1">
      <alignment vertical="center" wrapText="1"/>
    </xf>
    <xf numFmtId="1" fontId="4" fillId="0" borderId="9" xfId="0" applyNumberFormat="1" applyFont="1" applyFill="1" applyBorder="1" applyAlignment="1">
      <alignment vertical="center" wrapText="1"/>
    </xf>
    <xf numFmtId="164" fontId="2" fillId="0" borderId="9" xfId="0" applyNumberFormat="1" applyFont="1" applyBorder="1" applyAlignment="1">
      <alignment wrapText="1"/>
    </xf>
    <xf numFmtId="0" fontId="2" fillId="0" borderId="7" xfId="0" applyFont="1" applyBorder="1"/>
    <xf numFmtId="0" fontId="2" fillId="0" borderId="11" xfId="0" applyFont="1" applyBorder="1" applyAlignment="1">
      <alignment vertical="center" wrapText="1"/>
    </xf>
    <xf numFmtId="0" fontId="2" fillId="0" borderId="2" xfId="0" applyFont="1" applyBorder="1"/>
    <xf numFmtId="0" fontId="2" fillId="0" borderId="1" xfId="0" applyFont="1" applyBorder="1" applyAlignment="1">
      <alignment vertical="center" wrapText="1"/>
    </xf>
    <xf numFmtId="0" fontId="2" fillId="0" borderId="12" xfId="0" applyFont="1" applyBorder="1" applyAlignment="1">
      <alignment vertical="center" wrapText="1"/>
    </xf>
    <xf numFmtId="0" fontId="2" fillId="0" borderId="11" xfId="0" applyFont="1" applyBorder="1" applyAlignment="1">
      <alignment horizontal="right" vertical="center" wrapText="1"/>
    </xf>
    <xf numFmtId="164" fontId="2" fillId="0" borderId="11" xfId="0" applyNumberFormat="1" applyFont="1" applyBorder="1" applyAlignment="1">
      <alignment wrapText="1"/>
    </xf>
    <xf numFmtId="0" fontId="2" fillId="0" borderId="1" xfId="0" applyFont="1" applyBorder="1" applyAlignment="1">
      <alignment vertical="center" wrapText="1"/>
    </xf>
    <xf numFmtId="164" fontId="2" fillId="0" borderId="13" xfId="0" applyNumberFormat="1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11" xfId="0" applyFont="1" applyBorder="1" applyAlignment="1">
      <alignment vertical="center" wrapText="1"/>
    </xf>
    <xf numFmtId="0" fontId="2" fillId="0" borderId="15" xfId="0" applyFont="1" applyBorder="1" applyAlignment="1">
      <alignment vertical="center" wrapText="1"/>
    </xf>
    <xf numFmtId="0" fontId="2" fillId="0" borderId="15" xfId="0" applyFont="1" applyBorder="1" applyAlignment="1">
      <alignment horizontal="right" vertical="center" wrapText="1"/>
    </xf>
    <xf numFmtId="0" fontId="0" fillId="0" borderId="15" xfId="0" applyBorder="1"/>
    <xf numFmtId="0" fontId="2" fillId="0" borderId="3" xfId="0" applyFont="1" applyBorder="1"/>
    <xf numFmtId="164" fontId="2" fillId="0" borderId="2" xfId="0" applyNumberFormat="1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2" fillId="0" borderId="4" xfId="0" applyFont="1" applyBorder="1" applyAlignment="1">
      <alignment horizontal="right" vertical="center" wrapText="1"/>
    </xf>
    <xf numFmtId="164" fontId="2" fillId="0" borderId="4" xfId="0" applyNumberFormat="1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9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9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9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2" fillId="0" borderId="11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135"/>
  <sheetViews>
    <sheetView tabSelected="1" topLeftCell="A3" workbookViewId="0">
      <selection activeCell="J24" sqref="J24"/>
    </sheetView>
  </sheetViews>
  <sheetFormatPr defaultRowHeight="15" x14ac:dyDescent="0.25"/>
  <cols>
    <col min="1" max="1" width="4.140625" customWidth="1"/>
    <col min="2" max="2" width="31.42578125" customWidth="1"/>
    <col min="3" max="3" width="9.5703125" bestFit="1" customWidth="1"/>
    <col min="4" max="4" width="9.5703125" customWidth="1"/>
    <col min="5" max="5" width="8" customWidth="1"/>
    <col min="6" max="6" width="9.140625" customWidth="1"/>
    <col min="7" max="7" width="10.28515625" customWidth="1"/>
  </cols>
  <sheetData>
    <row r="1" spans="1:1" ht="17.25" hidden="1" customHeight="1" x14ac:dyDescent="0.25"/>
    <row r="2" spans="1:1" ht="16.5" hidden="1" customHeight="1" x14ac:dyDescent="0.25"/>
    <row r="3" spans="1:1" x14ac:dyDescent="0.25">
      <c r="A3" s="2" t="s">
        <v>0</v>
      </c>
    </row>
    <row r="4" spans="1:1" x14ac:dyDescent="0.25">
      <c r="A4" s="3" t="s">
        <v>1</v>
      </c>
    </row>
    <row r="5" spans="1:1" x14ac:dyDescent="0.25">
      <c r="A5" s="3" t="s">
        <v>2</v>
      </c>
    </row>
    <row r="6" spans="1:1" x14ac:dyDescent="0.25">
      <c r="A6" s="3" t="s">
        <v>3</v>
      </c>
    </row>
    <row r="7" spans="1:1" x14ac:dyDescent="0.25">
      <c r="A7" s="3" t="s">
        <v>4</v>
      </c>
    </row>
    <row r="8" spans="1:1" hidden="1" x14ac:dyDescent="0.25">
      <c r="A8" s="3"/>
    </row>
    <row r="9" spans="1:1" x14ac:dyDescent="0.25">
      <c r="A9" s="3"/>
    </row>
    <row r="10" spans="1:1" x14ac:dyDescent="0.25">
      <c r="A10" s="2" t="s">
        <v>5</v>
      </c>
    </row>
    <row r="11" spans="1:1" x14ac:dyDescent="0.25">
      <c r="A11" s="3" t="s">
        <v>6</v>
      </c>
    </row>
    <row r="12" spans="1:1" x14ac:dyDescent="0.25">
      <c r="A12" s="3" t="s">
        <v>7</v>
      </c>
    </row>
    <row r="13" spans="1:1" x14ac:dyDescent="0.25">
      <c r="A13" s="3" t="s">
        <v>43</v>
      </c>
    </row>
    <row r="14" spans="1:1" x14ac:dyDescent="0.25">
      <c r="A14" s="3" t="s">
        <v>44</v>
      </c>
    </row>
    <row r="15" spans="1:1" x14ac:dyDescent="0.25">
      <c r="A15" s="3" t="s">
        <v>8</v>
      </c>
    </row>
    <row r="17" spans="1:7" x14ac:dyDescent="0.25">
      <c r="A17" s="4" t="s">
        <v>9</v>
      </c>
    </row>
    <row r="18" spans="1:7" x14ac:dyDescent="0.25">
      <c r="A18" s="4" t="s">
        <v>10</v>
      </c>
    </row>
    <row r="19" spans="1:7" x14ac:dyDescent="0.25">
      <c r="A19" s="1"/>
    </row>
    <row r="20" spans="1:7" x14ac:dyDescent="0.25">
      <c r="A20" s="3" t="s">
        <v>11</v>
      </c>
    </row>
    <row r="21" spans="1:7" x14ac:dyDescent="0.25">
      <c r="A21" s="2" t="s">
        <v>12</v>
      </c>
    </row>
    <row r="22" spans="1:7" x14ac:dyDescent="0.25">
      <c r="A22" s="5"/>
    </row>
    <row r="23" spans="1:7" x14ac:dyDescent="0.25">
      <c r="A23" s="6"/>
      <c r="B23" s="7" t="s">
        <v>49</v>
      </c>
      <c r="C23" s="67"/>
      <c r="D23" s="65"/>
    </row>
    <row r="24" spans="1:7" s="7" customFormat="1" x14ac:dyDescent="0.25">
      <c r="A24" s="6"/>
      <c r="B24" s="61" t="s">
        <v>50</v>
      </c>
      <c r="D24" s="6"/>
    </row>
    <row r="25" spans="1:7" s="7" customFormat="1" hidden="1" x14ac:dyDescent="0.25">
      <c r="A25" s="6"/>
      <c r="B25" s="61"/>
      <c r="D25" s="6"/>
    </row>
    <row r="26" spans="1:7" s="7" customFormat="1" hidden="1" x14ac:dyDescent="0.25">
      <c r="A26" s="6"/>
      <c r="B26" s="61"/>
      <c r="D26" s="6"/>
    </row>
    <row r="27" spans="1:7" hidden="1" x14ac:dyDescent="0.25">
      <c r="A27" s="6"/>
      <c r="D27" s="6"/>
    </row>
    <row r="28" spans="1:7" x14ac:dyDescent="0.25">
      <c r="A28" s="6"/>
      <c r="D28" s="6"/>
    </row>
    <row r="29" spans="1:7" s="7" customFormat="1" x14ac:dyDescent="0.25">
      <c r="E29" s="7" t="s">
        <v>51</v>
      </c>
    </row>
    <row r="30" spans="1:7" s="12" customFormat="1" ht="30" customHeight="1" x14ac:dyDescent="0.25">
      <c r="A30" s="19" t="s">
        <v>13</v>
      </c>
      <c r="B30" s="98" t="s">
        <v>15</v>
      </c>
      <c r="C30" s="98" t="s">
        <v>16</v>
      </c>
      <c r="D30" s="25" t="s">
        <v>47</v>
      </c>
      <c r="E30" s="99" t="s">
        <v>18</v>
      </c>
      <c r="F30" s="62" t="s">
        <v>41</v>
      </c>
      <c r="G30" s="99" t="s">
        <v>19</v>
      </c>
    </row>
    <row r="31" spans="1:7" s="13" customFormat="1" ht="30" x14ac:dyDescent="0.25">
      <c r="A31" s="17" t="s">
        <v>14</v>
      </c>
      <c r="B31" s="98"/>
      <c r="C31" s="98"/>
      <c r="D31" s="27" t="s">
        <v>17</v>
      </c>
      <c r="E31" s="100"/>
      <c r="F31" s="63" t="s">
        <v>42</v>
      </c>
      <c r="G31" s="100"/>
    </row>
    <row r="32" spans="1:7" s="13" customFormat="1" ht="1.5" customHeight="1" x14ac:dyDescent="0.25">
      <c r="A32" s="29"/>
      <c r="B32" s="98"/>
      <c r="C32" s="98"/>
      <c r="D32" s="29"/>
      <c r="E32" s="100"/>
      <c r="F32" s="29"/>
      <c r="G32" s="100"/>
    </row>
    <row r="33" spans="1:7 16384:16384" s="13" customFormat="1" hidden="1" x14ac:dyDescent="0.25">
      <c r="A33" s="28"/>
      <c r="B33" s="98"/>
      <c r="C33" s="98"/>
      <c r="D33" s="28"/>
      <c r="E33" s="101"/>
      <c r="F33" s="28"/>
      <c r="G33" s="101"/>
    </row>
    <row r="34" spans="1:7 16384:16384" s="13" customFormat="1" ht="18.75" hidden="1" customHeight="1" x14ac:dyDescent="0.25">
      <c r="A34" s="36"/>
      <c r="E34" s="12"/>
      <c r="F34" s="12"/>
      <c r="G34" s="39"/>
    </row>
    <row r="35" spans="1:7 16384:16384" s="31" customFormat="1" ht="15" hidden="1" customHeight="1" x14ac:dyDescent="0.25">
      <c r="A35" s="37"/>
      <c r="B35" s="30" t="s">
        <v>26</v>
      </c>
      <c r="G35" s="40"/>
    </row>
    <row r="36" spans="1:7 16384:16384" s="13" customFormat="1" ht="16.5" hidden="1" customHeight="1" x14ac:dyDescent="0.25">
      <c r="A36" s="38"/>
      <c r="G36" s="41"/>
    </row>
    <row r="37" spans="1:7 16384:16384" s="14" customFormat="1" hidden="1" x14ac:dyDescent="0.25">
      <c r="A37" s="52">
        <v>1</v>
      </c>
      <c r="B37" s="47" t="s">
        <v>45</v>
      </c>
      <c r="C37" s="16" t="s">
        <v>21</v>
      </c>
      <c r="D37" s="22">
        <v>2.35</v>
      </c>
      <c r="E37" s="22">
        <v>45.88</v>
      </c>
      <c r="F37" s="22">
        <v>11</v>
      </c>
      <c r="G37" s="33">
        <f>SUM(D37)*E37*F37</f>
        <v>1185.998</v>
      </c>
      <c r="XFD37" s="14">
        <f>SUM(A37:XFC37)</f>
        <v>1246.2280000000001</v>
      </c>
    </row>
    <row r="38" spans="1:7 16384:16384" s="14" customFormat="1" hidden="1" x14ac:dyDescent="0.25">
      <c r="A38" s="52">
        <v>2</v>
      </c>
      <c r="B38" s="47" t="s">
        <v>22</v>
      </c>
      <c r="C38" s="16" t="s">
        <v>21</v>
      </c>
      <c r="D38" s="22">
        <v>0.1</v>
      </c>
      <c r="E38" s="22">
        <v>60</v>
      </c>
      <c r="F38" s="22">
        <v>30.42</v>
      </c>
      <c r="G38" s="33">
        <f>SUM(D38)*E38*F38</f>
        <v>182.52</v>
      </c>
      <c r="XFD38" s="14">
        <f>SUM(A38:XFC38)</f>
        <v>275.04000000000002</v>
      </c>
    </row>
    <row r="39" spans="1:7 16384:16384" s="14" customFormat="1" hidden="1" x14ac:dyDescent="0.25">
      <c r="A39" s="52">
        <v>3</v>
      </c>
      <c r="B39" s="47" t="s">
        <v>23</v>
      </c>
      <c r="C39" s="16" t="s">
        <v>24</v>
      </c>
      <c r="D39" s="22">
        <v>0.84</v>
      </c>
      <c r="E39" s="22">
        <v>20</v>
      </c>
      <c r="F39" s="22">
        <v>30.42</v>
      </c>
      <c r="G39" s="33">
        <f>SUM(D39)*E39*F39</f>
        <v>511.05600000000004</v>
      </c>
      <c r="XFD39" s="14">
        <f>SUM(A39:XFC39)</f>
        <v>565.31600000000003</v>
      </c>
    </row>
    <row r="40" spans="1:7 16384:16384" s="14" customFormat="1" hidden="1" x14ac:dyDescent="0.25">
      <c r="A40" s="11">
        <v>4</v>
      </c>
      <c r="B40" s="48" t="s">
        <v>38</v>
      </c>
      <c r="C40" s="8" t="s">
        <v>21</v>
      </c>
      <c r="D40" s="9">
        <v>1.1299999999999999</v>
      </c>
      <c r="E40" s="10">
        <v>1</v>
      </c>
      <c r="F40" s="10">
        <v>11</v>
      </c>
      <c r="G40" s="33">
        <f>SUM(D40)*E40*F40</f>
        <v>12.43</v>
      </c>
    </row>
    <row r="41" spans="1:7 16384:16384" s="15" customFormat="1" hidden="1" x14ac:dyDescent="0.25">
      <c r="A41" s="52"/>
      <c r="B41" s="47"/>
      <c r="C41" s="16"/>
      <c r="D41" s="16"/>
      <c r="E41" s="22" t="s">
        <v>25</v>
      </c>
      <c r="F41" s="16"/>
      <c r="G41" s="33">
        <f>SUM(G37:G40)</f>
        <v>1892.0040000000001</v>
      </c>
      <c r="XFD41" s="15">
        <f>SUM(A41:XFC41)</f>
        <v>1892.0040000000001</v>
      </c>
    </row>
    <row r="42" spans="1:7 16384:16384" x14ac:dyDescent="0.25">
      <c r="A42" s="49"/>
      <c r="B42" s="60"/>
      <c r="C42" s="60"/>
      <c r="D42" s="60"/>
      <c r="E42" s="60"/>
      <c r="F42" s="60"/>
      <c r="G42" s="42"/>
    </row>
    <row r="43" spans="1:7 16384:16384" s="31" customFormat="1" ht="15" customHeight="1" x14ac:dyDescent="0.25">
      <c r="A43" s="37"/>
      <c r="B43" s="30" t="s">
        <v>27</v>
      </c>
      <c r="G43" s="40"/>
    </row>
    <row r="44" spans="1:7 16384:16384" s="13" customFormat="1" ht="16.5" customHeight="1" x14ac:dyDescent="0.25">
      <c r="A44" s="38"/>
      <c r="B44" s="66"/>
      <c r="C44" s="66"/>
      <c r="D44" s="66"/>
      <c r="E44" s="66"/>
      <c r="F44" s="66"/>
      <c r="G44" s="41"/>
    </row>
    <row r="45" spans="1:7 16384:16384" s="14" customFormat="1" x14ac:dyDescent="0.25">
      <c r="A45" s="52">
        <v>1</v>
      </c>
      <c r="B45" s="47" t="s">
        <v>45</v>
      </c>
      <c r="C45" s="16" t="s">
        <v>21</v>
      </c>
      <c r="D45" s="22">
        <v>0.68</v>
      </c>
      <c r="E45" s="22">
        <v>107.8</v>
      </c>
      <c r="F45" s="22">
        <v>11</v>
      </c>
      <c r="G45" s="33">
        <f>SUM(D45)*E45*F45</f>
        <v>806.34400000000005</v>
      </c>
      <c r="XFD45" s="14">
        <f t="shared" ref="XFD45:XFD49" si="0">SUM(A45:XFC45)</f>
        <v>926.82400000000007</v>
      </c>
    </row>
    <row r="46" spans="1:7 16384:16384" s="14" customFormat="1" x14ac:dyDescent="0.25">
      <c r="A46" s="52">
        <v>2</v>
      </c>
      <c r="B46" s="47" t="s">
        <v>22</v>
      </c>
      <c r="C46" s="16" t="s">
        <v>21</v>
      </c>
      <c r="D46" s="22">
        <v>0.03</v>
      </c>
      <c r="E46" s="22">
        <v>300</v>
      </c>
      <c r="F46" s="22">
        <v>11</v>
      </c>
      <c r="G46" s="33">
        <f>SUM(D46)*E46*F46</f>
        <v>99</v>
      </c>
      <c r="XFD46" s="14">
        <f t="shared" si="0"/>
        <v>412.03</v>
      </c>
    </row>
    <row r="47" spans="1:7 16384:16384" s="14" customFormat="1" x14ac:dyDescent="0.25">
      <c r="A47" s="52">
        <v>3</v>
      </c>
      <c r="B47" s="47" t="s">
        <v>48</v>
      </c>
      <c r="C47" s="26" t="s">
        <v>24</v>
      </c>
      <c r="D47" s="22">
        <v>6.39</v>
      </c>
      <c r="E47" s="22">
        <v>21</v>
      </c>
      <c r="F47" s="22">
        <v>1</v>
      </c>
      <c r="G47" s="33">
        <f>SUM(D47)*E47*F47</f>
        <v>134.19</v>
      </c>
      <c r="XFD47" s="14">
        <f t="shared" si="0"/>
        <v>165.57999999999998</v>
      </c>
    </row>
    <row r="48" spans="1:7 16384:16384" s="14" customFormat="1" x14ac:dyDescent="0.25">
      <c r="A48" s="69">
        <v>4</v>
      </c>
      <c r="B48" s="70" t="s">
        <v>38</v>
      </c>
      <c r="C48" s="71" t="s">
        <v>21</v>
      </c>
      <c r="D48" s="72">
        <v>0.68</v>
      </c>
      <c r="E48" s="73">
        <v>1</v>
      </c>
      <c r="F48" s="73">
        <v>11</v>
      </c>
      <c r="G48" s="74">
        <f>SUM(D48)*E48*F48</f>
        <v>7.48</v>
      </c>
    </row>
    <row r="49" spans="1:7 16384:16384" s="75" customFormat="1" ht="15" customHeight="1" x14ac:dyDescent="0.25">
      <c r="A49" s="82"/>
      <c r="B49" s="47"/>
      <c r="C49" s="82"/>
      <c r="D49" s="82"/>
      <c r="E49" s="22" t="s">
        <v>25</v>
      </c>
      <c r="F49" s="82"/>
      <c r="G49" s="34">
        <f>SUM(G45:G48)</f>
        <v>1047.0140000000001</v>
      </c>
      <c r="XFD49" s="75">
        <f t="shared" si="0"/>
        <v>1047.0140000000001</v>
      </c>
    </row>
    <row r="50" spans="1:7 16384:16384" s="14" customFormat="1" ht="15.75" hidden="1" customHeight="1" x14ac:dyDescent="0.25">
      <c r="A50" s="53"/>
      <c r="B50" s="53"/>
      <c r="C50" s="53"/>
      <c r="D50" s="53"/>
      <c r="E50" s="23"/>
      <c r="F50" s="53"/>
      <c r="G50" s="55"/>
    </row>
    <row r="51" spans="1:7 16384:16384" s="14" customFormat="1" ht="15.75" hidden="1" customHeight="1" x14ac:dyDescent="0.25">
      <c r="A51" s="53"/>
      <c r="B51" s="53"/>
      <c r="C51" s="53"/>
      <c r="D51" s="53"/>
      <c r="E51" s="23"/>
      <c r="F51" s="53"/>
      <c r="G51" s="55"/>
    </row>
    <row r="52" spans="1:7 16384:16384" s="14" customFormat="1" ht="15.75" hidden="1" customHeight="1" x14ac:dyDescent="0.25">
      <c r="A52" s="53"/>
      <c r="B52" s="53"/>
      <c r="C52" s="53"/>
      <c r="D52" s="53"/>
      <c r="E52" s="23"/>
      <c r="F52" s="53"/>
      <c r="G52" s="55"/>
    </row>
    <row r="53" spans="1:7 16384:16384" s="14" customFormat="1" ht="15.75" hidden="1" customHeight="1" x14ac:dyDescent="0.25">
      <c r="A53" s="53"/>
      <c r="B53" s="53"/>
      <c r="C53" s="53"/>
      <c r="D53" s="53"/>
      <c r="E53" s="23"/>
      <c r="F53" s="53"/>
      <c r="G53" s="55"/>
    </row>
    <row r="54" spans="1:7 16384:16384" s="14" customFormat="1" ht="15.75" hidden="1" customHeight="1" x14ac:dyDescent="0.25">
      <c r="A54" s="53"/>
      <c r="B54" s="53"/>
      <c r="C54" s="53"/>
      <c r="D54" s="53"/>
      <c r="E54" s="23"/>
      <c r="F54" s="53"/>
      <c r="G54" s="55"/>
    </row>
    <row r="55" spans="1:7 16384:16384" s="14" customFormat="1" ht="15.75" hidden="1" customHeight="1" x14ac:dyDescent="0.25">
      <c r="A55" s="53"/>
      <c r="B55" s="53"/>
      <c r="C55" s="53"/>
      <c r="D55" s="53"/>
      <c r="E55" s="23"/>
      <c r="F55" s="53"/>
      <c r="G55" s="55"/>
    </row>
    <row r="56" spans="1:7 16384:16384" s="77" customFormat="1" ht="15.75" customHeight="1" x14ac:dyDescent="0.25">
      <c r="A56" s="97"/>
      <c r="B56" s="68"/>
      <c r="C56" s="68"/>
      <c r="D56" s="68"/>
      <c r="E56" s="24"/>
      <c r="F56" s="68"/>
      <c r="G56" s="83"/>
    </row>
    <row r="57" spans="1:7 16384:16384" s="31" customFormat="1" ht="15" customHeight="1" x14ac:dyDescent="0.25">
      <c r="A57" s="37"/>
      <c r="B57" s="30" t="s">
        <v>28</v>
      </c>
      <c r="G57" s="40"/>
    </row>
    <row r="58" spans="1:7 16384:16384" s="66" customFormat="1" ht="16.5" customHeight="1" x14ac:dyDescent="0.25">
      <c r="A58" s="38"/>
      <c r="G58" s="41"/>
    </row>
    <row r="59" spans="1:7 16384:16384" s="14" customFormat="1" x14ac:dyDescent="0.25">
      <c r="A59" s="96">
        <v>1</v>
      </c>
      <c r="B59" s="47" t="s">
        <v>45</v>
      </c>
      <c r="C59" s="96" t="s">
        <v>21</v>
      </c>
      <c r="D59" s="22">
        <v>0.68</v>
      </c>
      <c r="E59" s="22">
        <v>49.01</v>
      </c>
      <c r="F59" s="22">
        <v>11</v>
      </c>
      <c r="G59" s="33">
        <f>SUM(D59)*E59*F59</f>
        <v>366.59479999999996</v>
      </c>
      <c r="XFD59" s="14">
        <f t="shared" ref="XFD59:XFD64" si="1">SUM(A59:XFC59)</f>
        <v>428.28479999999996</v>
      </c>
    </row>
    <row r="60" spans="1:7 16384:16384" s="14" customFormat="1" x14ac:dyDescent="0.25">
      <c r="A60" s="96">
        <v>2</v>
      </c>
      <c r="B60" s="47" t="s">
        <v>46</v>
      </c>
      <c r="C60" s="96" t="s">
        <v>21</v>
      </c>
      <c r="D60" s="22">
        <v>1.97</v>
      </c>
      <c r="E60" s="22">
        <v>1</v>
      </c>
      <c r="F60" s="22">
        <v>11</v>
      </c>
      <c r="G60" s="33">
        <f>SUM(D60)*E60*F60</f>
        <v>21.669999999999998</v>
      </c>
      <c r="XFD60" s="14">
        <f t="shared" si="1"/>
        <v>37.64</v>
      </c>
    </row>
    <row r="61" spans="1:7 16384:16384" s="14" customFormat="1" x14ac:dyDescent="0.25">
      <c r="A61" s="96">
        <v>3</v>
      </c>
      <c r="B61" s="47" t="s">
        <v>22</v>
      </c>
      <c r="C61" s="96" t="s">
        <v>21</v>
      </c>
      <c r="D61" s="22">
        <v>0.03</v>
      </c>
      <c r="E61" s="22">
        <v>180</v>
      </c>
      <c r="F61" s="22">
        <v>11</v>
      </c>
      <c r="G61" s="33">
        <f>SUM(D61)*E61*F61</f>
        <v>59.399999999999991</v>
      </c>
      <c r="XFD61" s="14">
        <f t="shared" si="1"/>
        <v>253.43</v>
      </c>
    </row>
    <row r="62" spans="1:7 16384:16384" s="14" customFormat="1" x14ac:dyDescent="0.25">
      <c r="A62" s="96">
        <v>4</v>
      </c>
      <c r="B62" s="47" t="s">
        <v>48</v>
      </c>
      <c r="C62" s="96" t="s">
        <v>24</v>
      </c>
      <c r="D62" s="22">
        <v>6.39</v>
      </c>
      <c r="E62" s="22">
        <v>21</v>
      </c>
      <c r="F62" s="22">
        <v>1</v>
      </c>
      <c r="G62" s="33">
        <f>SUM(D62)*E62*F62</f>
        <v>134.19</v>
      </c>
      <c r="XFD62" s="14">
        <f t="shared" si="1"/>
        <v>166.57999999999998</v>
      </c>
    </row>
    <row r="63" spans="1:7 16384:16384" s="14" customFormat="1" x14ac:dyDescent="0.25">
      <c r="A63" s="11">
        <v>5</v>
      </c>
      <c r="B63" s="48" t="s">
        <v>38</v>
      </c>
      <c r="C63" s="8" t="s">
        <v>21</v>
      </c>
      <c r="D63" s="9">
        <v>0.68</v>
      </c>
      <c r="E63" s="10">
        <v>1</v>
      </c>
      <c r="F63" s="10">
        <v>11</v>
      </c>
      <c r="G63" s="33">
        <f>SUM(D63)*E63*F63</f>
        <v>7.48</v>
      </c>
    </row>
    <row r="64" spans="1:7 16384:16384" s="15" customFormat="1" x14ac:dyDescent="0.25">
      <c r="A64" s="96"/>
      <c r="B64" s="47"/>
      <c r="C64" s="96"/>
      <c r="D64" s="96"/>
      <c r="E64" s="22" t="s">
        <v>25</v>
      </c>
      <c r="F64" s="96"/>
      <c r="G64" s="34">
        <f>SUM(G59:G63)</f>
        <v>589.33479999999997</v>
      </c>
      <c r="XFD64" s="15">
        <f t="shared" si="1"/>
        <v>589.33479999999997</v>
      </c>
    </row>
    <row r="65" spans="1:7 16384:16384" s="60" customFormat="1" x14ac:dyDescent="0.25">
      <c r="A65" s="49"/>
      <c r="G65" s="42"/>
    </row>
    <row r="66" spans="1:7 16384:16384" s="56" customFormat="1" x14ac:dyDescent="0.25">
      <c r="A66" s="50"/>
      <c r="B66" s="14" t="s">
        <v>29</v>
      </c>
      <c r="G66" s="43"/>
    </row>
    <row r="67" spans="1:7 16384:16384" s="57" customFormat="1" x14ac:dyDescent="0.25">
      <c r="A67" s="51"/>
      <c r="G67" s="44"/>
    </row>
    <row r="68" spans="1:7 16384:16384" s="14" customFormat="1" x14ac:dyDescent="0.25">
      <c r="A68" s="85">
        <v>1</v>
      </c>
      <c r="B68" s="79" t="s">
        <v>45</v>
      </c>
      <c r="C68" s="85" t="s">
        <v>21</v>
      </c>
      <c r="D68" s="80">
        <v>0.68</v>
      </c>
      <c r="E68" s="80">
        <v>83.3</v>
      </c>
      <c r="F68" s="80">
        <v>11</v>
      </c>
      <c r="G68" s="81">
        <f>SUM(D68)*E68*F68</f>
        <v>623.08400000000006</v>
      </c>
      <c r="XFD68" s="14">
        <f t="shared" ref="XFD68:XFD73" si="2">SUM(A68:XFC68)</f>
        <v>719.06400000000008</v>
      </c>
    </row>
    <row r="69" spans="1:7 16384:16384" s="14" customFormat="1" x14ac:dyDescent="0.25">
      <c r="A69" s="52">
        <v>2</v>
      </c>
      <c r="B69" s="47" t="s">
        <v>46</v>
      </c>
      <c r="C69" s="32" t="s">
        <v>21</v>
      </c>
      <c r="D69" s="22">
        <v>1.97</v>
      </c>
      <c r="E69" s="22">
        <v>15</v>
      </c>
      <c r="F69" s="22">
        <v>11</v>
      </c>
      <c r="G69" s="33">
        <f>SUM(D69)*E69*F69</f>
        <v>325.05</v>
      </c>
      <c r="XFD69" s="14">
        <f t="shared" si="2"/>
        <v>355.02</v>
      </c>
    </row>
    <row r="70" spans="1:7 16384:16384" s="14" customFormat="1" x14ac:dyDescent="0.25">
      <c r="A70" s="52">
        <v>3</v>
      </c>
      <c r="B70" s="47" t="s">
        <v>22</v>
      </c>
      <c r="C70" s="32" t="s">
        <v>21</v>
      </c>
      <c r="D70" s="22">
        <v>0.03</v>
      </c>
      <c r="E70" s="22">
        <v>260</v>
      </c>
      <c r="F70" s="22">
        <v>11</v>
      </c>
      <c r="G70" s="33">
        <f>SUM(D70)*E70*F70</f>
        <v>85.8</v>
      </c>
      <c r="XFD70" s="14">
        <f t="shared" si="2"/>
        <v>359.83</v>
      </c>
    </row>
    <row r="71" spans="1:7 16384:16384" s="14" customFormat="1" x14ac:dyDescent="0.25">
      <c r="A71" s="52">
        <v>4</v>
      </c>
      <c r="B71" s="47" t="s">
        <v>48</v>
      </c>
      <c r="C71" s="32" t="s">
        <v>24</v>
      </c>
      <c r="D71" s="22">
        <v>6.39</v>
      </c>
      <c r="E71" s="22">
        <v>9</v>
      </c>
      <c r="F71" s="22">
        <v>1</v>
      </c>
      <c r="G71" s="33">
        <f>SUM(D71)*E71*F71</f>
        <v>57.51</v>
      </c>
      <c r="XFD71" s="14">
        <f t="shared" si="2"/>
        <v>77.900000000000006</v>
      </c>
    </row>
    <row r="72" spans="1:7 16384:16384" s="14" customFormat="1" x14ac:dyDescent="0.25">
      <c r="A72" s="11">
        <v>5</v>
      </c>
      <c r="B72" s="48" t="s">
        <v>38</v>
      </c>
      <c r="C72" s="8" t="s">
        <v>21</v>
      </c>
      <c r="D72" s="9">
        <v>0.68</v>
      </c>
      <c r="E72" s="10">
        <v>1</v>
      </c>
      <c r="F72" s="10">
        <v>11</v>
      </c>
      <c r="G72" s="33">
        <f>SUM(D72)*E72*F72</f>
        <v>7.48</v>
      </c>
    </row>
    <row r="73" spans="1:7 16384:16384" s="15" customFormat="1" x14ac:dyDescent="0.25">
      <c r="A73" s="52"/>
      <c r="B73" s="47"/>
      <c r="C73" s="32"/>
      <c r="D73" s="32"/>
      <c r="E73" s="22" t="s">
        <v>25</v>
      </c>
      <c r="F73" s="32"/>
      <c r="G73" s="34">
        <f>SUM(G68:G72)</f>
        <v>1098.924</v>
      </c>
      <c r="XFD73" s="15">
        <f t="shared" si="2"/>
        <v>1098.924</v>
      </c>
    </row>
    <row r="74" spans="1:7 16384:16384" s="60" customFormat="1" ht="15.75" customHeight="1" x14ac:dyDescent="0.25">
      <c r="A74" s="49"/>
      <c r="G74" s="42"/>
    </row>
    <row r="75" spans="1:7 16384:16384" x14ac:dyDescent="0.25">
      <c r="A75" s="50"/>
      <c r="B75" s="7" t="s">
        <v>30</v>
      </c>
      <c r="G75" s="43"/>
    </row>
    <row r="76" spans="1:7 16384:16384" x14ac:dyDescent="0.25">
      <c r="A76" s="51"/>
      <c r="G76" s="44"/>
    </row>
    <row r="77" spans="1:7 16384:16384" s="14" customFormat="1" x14ac:dyDescent="0.25">
      <c r="A77" s="52">
        <v>1</v>
      </c>
      <c r="B77" s="47" t="s">
        <v>45</v>
      </c>
      <c r="C77" s="35" t="s">
        <v>21</v>
      </c>
      <c r="D77" s="22">
        <v>0.68</v>
      </c>
      <c r="E77" s="22">
        <v>70</v>
      </c>
      <c r="F77" s="22">
        <v>11</v>
      </c>
      <c r="G77" s="33">
        <f>SUM(D77)*E77*F77</f>
        <v>523.6</v>
      </c>
      <c r="XFD77" s="14">
        <f t="shared" ref="XFD77:XFD82" si="3">SUM(A77:XFC77)</f>
        <v>606.28</v>
      </c>
    </row>
    <row r="78" spans="1:7 16384:16384" s="14" customFormat="1" x14ac:dyDescent="0.25">
      <c r="A78" s="52">
        <v>2</v>
      </c>
      <c r="B78" s="47" t="s">
        <v>46</v>
      </c>
      <c r="C78" s="35" t="s">
        <v>21</v>
      </c>
      <c r="D78" s="22">
        <v>1.97</v>
      </c>
      <c r="E78" s="22">
        <v>1</v>
      </c>
      <c r="F78" s="22">
        <v>11</v>
      </c>
      <c r="G78" s="33">
        <f>SUM(D78)*E78*F78</f>
        <v>21.669999999999998</v>
      </c>
      <c r="XFD78" s="14">
        <f t="shared" si="3"/>
        <v>37.64</v>
      </c>
    </row>
    <row r="79" spans="1:7 16384:16384" s="14" customFormat="1" ht="15" customHeight="1" x14ac:dyDescent="0.25">
      <c r="A79" s="52">
        <v>3</v>
      </c>
      <c r="B79" s="47" t="s">
        <v>22</v>
      </c>
      <c r="C79" s="35" t="s">
        <v>21</v>
      </c>
      <c r="D79" s="22">
        <v>0.03</v>
      </c>
      <c r="E79" s="22">
        <v>670</v>
      </c>
      <c r="F79" s="22">
        <v>11</v>
      </c>
      <c r="G79" s="33">
        <f>SUM(D79)*E79*F79</f>
        <v>221.09999999999997</v>
      </c>
      <c r="XFD79" s="14">
        <f t="shared" si="3"/>
        <v>905.12999999999988</v>
      </c>
    </row>
    <row r="80" spans="1:7 16384:16384" s="14" customFormat="1" ht="15" customHeight="1" x14ac:dyDescent="0.25">
      <c r="A80" s="52">
        <v>4</v>
      </c>
      <c r="B80" s="47" t="s">
        <v>48</v>
      </c>
      <c r="C80" s="35" t="s">
        <v>24</v>
      </c>
      <c r="D80" s="22">
        <v>6.39</v>
      </c>
      <c r="E80" s="22">
        <v>27</v>
      </c>
      <c r="F80" s="22">
        <v>1</v>
      </c>
      <c r="G80" s="33">
        <f>SUM(D80)*E80*F80</f>
        <v>172.53</v>
      </c>
      <c r="XFD80" s="14">
        <f t="shared" si="3"/>
        <v>210.92000000000002</v>
      </c>
    </row>
    <row r="81" spans="1:8 16384:16384" s="14" customFormat="1" ht="15" customHeight="1" x14ac:dyDescent="0.25">
      <c r="A81" s="11">
        <v>5</v>
      </c>
      <c r="B81" s="48" t="s">
        <v>38</v>
      </c>
      <c r="C81" s="8" t="s">
        <v>21</v>
      </c>
      <c r="D81" s="9">
        <v>0.68</v>
      </c>
      <c r="E81" s="10">
        <v>2</v>
      </c>
      <c r="F81" s="10">
        <v>11</v>
      </c>
      <c r="G81" s="33">
        <f>SUM(D81)*E81*F81</f>
        <v>14.96</v>
      </c>
    </row>
    <row r="82" spans="1:8 16384:16384" s="15" customFormat="1" x14ac:dyDescent="0.25">
      <c r="A82" s="52"/>
      <c r="B82" s="47"/>
      <c r="C82" s="35"/>
      <c r="D82" s="35"/>
      <c r="E82" s="22" t="s">
        <v>25</v>
      </c>
      <c r="F82" s="35"/>
      <c r="G82" s="34">
        <f>SUM(G77:G81)</f>
        <v>953.8599999999999</v>
      </c>
      <c r="XFD82" s="15">
        <f t="shared" si="3"/>
        <v>953.8599999999999</v>
      </c>
    </row>
    <row r="83" spans="1:8 16384:16384" x14ac:dyDescent="0.25">
      <c r="A83" s="49"/>
      <c r="G83" s="42"/>
    </row>
    <row r="84" spans="1:8 16384:16384" x14ac:dyDescent="0.25">
      <c r="A84" s="50"/>
      <c r="B84" s="7" t="s">
        <v>31</v>
      </c>
      <c r="G84" s="43"/>
    </row>
    <row r="85" spans="1:8 16384:16384" x14ac:dyDescent="0.25">
      <c r="A85" s="51"/>
      <c r="G85" s="44"/>
    </row>
    <row r="86" spans="1:8 16384:16384" s="14" customFormat="1" x14ac:dyDescent="0.25">
      <c r="A86" s="58">
        <v>1</v>
      </c>
      <c r="B86" s="47" t="s">
        <v>45</v>
      </c>
      <c r="C86" s="58" t="s">
        <v>21</v>
      </c>
      <c r="D86" s="22">
        <v>0.68</v>
      </c>
      <c r="E86" s="22">
        <v>53.62</v>
      </c>
      <c r="F86" s="22">
        <v>11</v>
      </c>
      <c r="G86" s="33">
        <f>SUM(D86)*E86*F86</f>
        <v>401.07760000000007</v>
      </c>
      <c r="XFD86" s="14">
        <f t="shared" ref="XFD86:XFD90" si="4">SUM(A86:XFC86)</f>
        <v>467.37760000000009</v>
      </c>
    </row>
    <row r="87" spans="1:8 16384:16384" s="14" customFormat="1" x14ac:dyDescent="0.25">
      <c r="A87" s="58">
        <v>2</v>
      </c>
      <c r="B87" s="47" t="s">
        <v>22</v>
      </c>
      <c r="C87" s="58" t="s">
        <v>21</v>
      </c>
      <c r="D87" s="22">
        <v>0.03</v>
      </c>
      <c r="E87" s="22">
        <v>849.83</v>
      </c>
      <c r="F87" s="22">
        <v>11</v>
      </c>
      <c r="G87" s="33">
        <f>SUM(D87)*E87*F87</f>
        <v>280.44389999999999</v>
      </c>
      <c r="XFD87" s="14">
        <f t="shared" si="4"/>
        <v>1143.3038999999999</v>
      </c>
    </row>
    <row r="88" spans="1:8 16384:16384" s="14" customFormat="1" x14ac:dyDescent="0.25">
      <c r="A88" s="58">
        <v>3</v>
      </c>
      <c r="B88" s="47" t="s">
        <v>48</v>
      </c>
      <c r="C88" s="58" t="s">
        <v>24</v>
      </c>
      <c r="D88" s="22">
        <v>6.39</v>
      </c>
      <c r="E88" s="22">
        <v>26</v>
      </c>
      <c r="F88" s="22">
        <v>1</v>
      </c>
      <c r="G88" s="33">
        <f>SUM(D88)*E88*F88</f>
        <v>166.14</v>
      </c>
      <c r="XFD88" s="14">
        <f t="shared" si="4"/>
        <v>202.52999999999997</v>
      </c>
    </row>
    <row r="89" spans="1:8 16384:16384" s="14" customFormat="1" x14ac:dyDescent="0.25">
      <c r="A89" s="11">
        <v>4</v>
      </c>
      <c r="B89" s="48" t="s">
        <v>38</v>
      </c>
      <c r="C89" s="8" t="s">
        <v>21</v>
      </c>
      <c r="D89" s="9">
        <v>0.68</v>
      </c>
      <c r="E89" s="10">
        <v>1</v>
      </c>
      <c r="F89" s="10">
        <v>11</v>
      </c>
      <c r="G89" s="33">
        <f>SUM(D89)*E89*F89</f>
        <v>7.48</v>
      </c>
    </row>
    <row r="90" spans="1:8 16384:16384" s="14" customFormat="1" x14ac:dyDescent="0.25">
      <c r="A90" s="58"/>
      <c r="B90" s="47"/>
      <c r="C90" s="58"/>
      <c r="D90" s="58"/>
      <c r="E90" s="22" t="s">
        <v>25</v>
      </c>
      <c r="F90" s="58"/>
      <c r="G90" s="34">
        <f>SUM(G86:G89)</f>
        <v>855.14150000000006</v>
      </c>
      <c r="XFD90" s="14">
        <f t="shared" si="4"/>
        <v>855.14150000000006</v>
      </c>
    </row>
    <row r="91" spans="1:8 16384:16384" x14ac:dyDescent="0.25">
      <c r="A91" s="49"/>
      <c r="B91" s="60"/>
      <c r="C91" s="60"/>
      <c r="D91" s="60"/>
      <c r="E91" s="60"/>
      <c r="F91" s="60"/>
      <c r="G91" s="42"/>
    </row>
    <row r="92" spans="1:8 16384:16384" x14ac:dyDescent="0.25">
      <c r="A92" s="50"/>
      <c r="B92" s="14" t="s">
        <v>32</v>
      </c>
      <c r="C92" s="56"/>
      <c r="D92" s="56"/>
      <c r="E92" s="56"/>
      <c r="F92" s="56"/>
      <c r="G92" s="43"/>
      <c r="H92" s="54"/>
    </row>
    <row r="93" spans="1:8 16384:16384" x14ac:dyDescent="0.25">
      <c r="A93" s="51"/>
      <c r="B93" s="57"/>
      <c r="C93" s="57"/>
      <c r="D93" s="57"/>
      <c r="E93" s="57"/>
      <c r="F93" s="57"/>
      <c r="G93" s="44"/>
    </row>
    <row r="94" spans="1:8 16384:16384" s="14" customFormat="1" x14ac:dyDescent="0.25">
      <c r="A94" s="58">
        <v>1</v>
      </c>
      <c r="B94" s="47" t="s">
        <v>45</v>
      </c>
      <c r="C94" s="58" t="s">
        <v>21</v>
      </c>
      <c r="D94" s="22">
        <v>0.68</v>
      </c>
      <c r="E94" s="22">
        <v>40</v>
      </c>
      <c r="F94" s="22">
        <v>11</v>
      </c>
      <c r="G94" s="33">
        <f t="shared" ref="G94:G97" si="5">SUM(D94)*E94*F94</f>
        <v>299.20000000000005</v>
      </c>
      <c r="XFD94" s="14">
        <f t="shared" ref="XFD94:XFD98" si="6">SUM(A94:XFC94)</f>
        <v>351.88000000000005</v>
      </c>
    </row>
    <row r="95" spans="1:8 16384:16384" s="14" customFormat="1" x14ac:dyDescent="0.25">
      <c r="A95" s="58">
        <v>2</v>
      </c>
      <c r="B95" s="47" t="s">
        <v>22</v>
      </c>
      <c r="C95" s="58" t="s">
        <v>21</v>
      </c>
      <c r="D95" s="22">
        <v>0.03</v>
      </c>
      <c r="E95" s="22">
        <v>3300</v>
      </c>
      <c r="F95" s="22">
        <v>11</v>
      </c>
      <c r="G95" s="33">
        <f t="shared" si="5"/>
        <v>1089</v>
      </c>
      <c r="XFD95" s="14">
        <f t="shared" si="6"/>
        <v>4402.0300000000007</v>
      </c>
    </row>
    <row r="96" spans="1:8 16384:16384" s="14" customFormat="1" x14ac:dyDescent="0.25">
      <c r="A96" s="58">
        <v>3</v>
      </c>
      <c r="B96" s="47" t="s">
        <v>48</v>
      </c>
      <c r="C96" s="58" t="s">
        <v>24</v>
      </c>
      <c r="D96" s="22">
        <v>6.39</v>
      </c>
      <c r="E96" s="22">
        <v>24</v>
      </c>
      <c r="F96" s="22">
        <v>1</v>
      </c>
      <c r="G96" s="33">
        <f t="shared" si="5"/>
        <v>153.35999999999999</v>
      </c>
      <c r="XFD96" s="14">
        <f t="shared" si="6"/>
        <v>187.75</v>
      </c>
    </row>
    <row r="97" spans="1:7 16384:16384" s="14" customFormat="1" x14ac:dyDescent="0.25">
      <c r="A97" s="69">
        <v>4</v>
      </c>
      <c r="B97" s="70" t="s">
        <v>38</v>
      </c>
      <c r="C97" s="71" t="s">
        <v>21</v>
      </c>
      <c r="D97" s="72">
        <v>0.68</v>
      </c>
      <c r="E97" s="73">
        <v>1</v>
      </c>
      <c r="F97" s="73">
        <v>11</v>
      </c>
      <c r="G97" s="74">
        <f t="shared" si="5"/>
        <v>7.48</v>
      </c>
    </row>
    <row r="98" spans="1:7 16384:16384" s="75" customFormat="1" x14ac:dyDescent="0.25">
      <c r="A98" s="78"/>
      <c r="B98" s="47"/>
      <c r="C98" s="78"/>
      <c r="D98" s="78"/>
      <c r="E98" s="22" t="s">
        <v>25</v>
      </c>
      <c r="F98" s="78"/>
      <c r="G98" s="34">
        <f>SUM(G94:G97)</f>
        <v>1549.04</v>
      </c>
      <c r="XFD98" s="75">
        <f t="shared" si="6"/>
        <v>1549.04</v>
      </c>
    </row>
    <row r="99" spans="1:7 16384:16384" s="14" customFormat="1" hidden="1" x14ac:dyDescent="0.25">
      <c r="A99" s="53"/>
      <c r="B99" s="53"/>
      <c r="C99" s="53"/>
      <c r="D99" s="53"/>
      <c r="E99" s="23"/>
      <c r="F99" s="53"/>
      <c r="G99" s="55"/>
    </row>
    <row r="100" spans="1:7 16384:16384" s="14" customFormat="1" hidden="1" x14ac:dyDescent="0.25">
      <c r="A100" s="53"/>
      <c r="B100" s="53"/>
      <c r="C100" s="53"/>
      <c r="D100" s="53"/>
      <c r="E100" s="23"/>
      <c r="F100" s="53"/>
      <c r="G100" s="55"/>
    </row>
    <row r="101" spans="1:7 16384:16384" s="14" customFormat="1" hidden="1" x14ac:dyDescent="0.25">
      <c r="A101" s="53"/>
      <c r="B101" s="53"/>
      <c r="C101" s="53"/>
      <c r="D101" s="53"/>
      <c r="E101" s="23"/>
      <c r="F101" s="53"/>
      <c r="G101" s="55"/>
    </row>
    <row r="102" spans="1:7 16384:16384" s="14" customFormat="1" hidden="1" x14ac:dyDescent="0.25">
      <c r="A102" s="53"/>
      <c r="B102" s="53"/>
      <c r="C102" s="53"/>
      <c r="D102" s="53"/>
      <c r="E102" s="23"/>
      <c r="F102" s="53"/>
      <c r="G102" s="55"/>
    </row>
    <row r="103" spans="1:7 16384:16384" s="14" customFormat="1" hidden="1" x14ac:dyDescent="0.25">
      <c r="A103" s="53"/>
      <c r="B103" s="53"/>
      <c r="C103" s="53"/>
      <c r="D103" s="53"/>
      <c r="E103" s="23"/>
      <c r="F103" s="53"/>
      <c r="G103" s="55"/>
    </row>
    <row r="104" spans="1:7 16384:16384" s="60" customFormat="1" x14ac:dyDescent="0.25">
      <c r="A104" s="49"/>
      <c r="G104" s="42"/>
    </row>
    <row r="105" spans="1:7 16384:16384" s="56" customFormat="1" x14ac:dyDescent="0.25">
      <c r="A105" s="50"/>
      <c r="B105" s="14" t="s">
        <v>33</v>
      </c>
      <c r="G105" s="43"/>
    </row>
    <row r="106" spans="1:7 16384:16384" s="57" customFormat="1" x14ac:dyDescent="0.25">
      <c r="A106" s="51"/>
      <c r="G106" s="44"/>
    </row>
    <row r="107" spans="1:7 16384:16384" s="14" customFormat="1" x14ac:dyDescent="0.25">
      <c r="A107" s="76">
        <v>1</v>
      </c>
      <c r="B107" s="79" t="s">
        <v>45</v>
      </c>
      <c r="C107" s="76" t="s">
        <v>21</v>
      </c>
      <c r="D107" s="80">
        <v>0.68</v>
      </c>
      <c r="E107" s="80">
        <v>600</v>
      </c>
      <c r="F107" s="80">
        <v>11</v>
      </c>
      <c r="G107" s="81">
        <f t="shared" ref="G107:G111" si="7">SUM(D107)*E107*F107</f>
        <v>4488.0000000000009</v>
      </c>
      <c r="XFD107" s="14">
        <f t="shared" ref="XFD107:XFD112" si="8">SUM(A107:XFC107)</f>
        <v>5100.6800000000012</v>
      </c>
    </row>
    <row r="108" spans="1:7 16384:16384" s="14" customFormat="1" x14ac:dyDescent="0.25">
      <c r="A108" s="45">
        <v>2</v>
      </c>
      <c r="B108" s="47" t="s">
        <v>22</v>
      </c>
      <c r="C108" s="35" t="s">
        <v>21</v>
      </c>
      <c r="D108" s="22">
        <v>0.03</v>
      </c>
      <c r="E108" s="22">
        <v>15740</v>
      </c>
      <c r="F108" s="22">
        <v>11</v>
      </c>
      <c r="G108" s="33">
        <f t="shared" si="7"/>
        <v>5194.2</v>
      </c>
      <c r="XFD108" s="14">
        <f t="shared" si="8"/>
        <v>20947.23</v>
      </c>
    </row>
    <row r="109" spans="1:7 16384:16384" s="14" customFormat="1" x14ac:dyDescent="0.25">
      <c r="A109" s="45">
        <v>3</v>
      </c>
      <c r="B109" s="47" t="s">
        <v>48</v>
      </c>
      <c r="C109" s="35" t="s">
        <v>24</v>
      </c>
      <c r="D109" s="22">
        <v>6.39</v>
      </c>
      <c r="E109" s="22">
        <v>122</v>
      </c>
      <c r="F109" s="22">
        <v>1</v>
      </c>
      <c r="G109" s="33">
        <f t="shared" si="7"/>
        <v>779.57999999999993</v>
      </c>
      <c r="XFD109" s="14">
        <f t="shared" si="8"/>
        <v>911.96999999999991</v>
      </c>
    </row>
    <row r="110" spans="1:7 16384:16384" s="14" customFormat="1" ht="15" customHeight="1" x14ac:dyDescent="0.25">
      <c r="A110" s="45">
        <v>4</v>
      </c>
      <c r="B110" s="47" t="s">
        <v>34</v>
      </c>
      <c r="C110" s="35" t="s">
        <v>21</v>
      </c>
      <c r="D110" s="22">
        <v>1.51</v>
      </c>
      <c r="E110" s="22">
        <v>15</v>
      </c>
      <c r="F110" s="22">
        <v>5</v>
      </c>
      <c r="G110" s="33">
        <f t="shared" si="7"/>
        <v>113.25</v>
      </c>
      <c r="XFD110" s="14">
        <f t="shared" si="8"/>
        <v>138.76</v>
      </c>
    </row>
    <row r="111" spans="1:7 16384:16384" s="14" customFormat="1" ht="15" customHeight="1" x14ac:dyDescent="0.25">
      <c r="A111" s="11">
        <v>5</v>
      </c>
      <c r="B111" s="48" t="s">
        <v>38</v>
      </c>
      <c r="C111" s="8" t="s">
        <v>21</v>
      </c>
      <c r="D111" s="9">
        <v>0.68</v>
      </c>
      <c r="E111" s="10">
        <v>2</v>
      </c>
      <c r="F111" s="10">
        <v>11</v>
      </c>
      <c r="G111" s="33">
        <f t="shared" si="7"/>
        <v>14.96</v>
      </c>
    </row>
    <row r="112" spans="1:7 16384:16384" s="75" customFormat="1" ht="15" customHeight="1" x14ac:dyDescent="0.25">
      <c r="A112" s="94"/>
      <c r="B112" s="47"/>
      <c r="C112" s="84"/>
      <c r="D112" s="84"/>
      <c r="E112" s="22" t="s">
        <v>25</v>
      </c>
      <c r="F112" s="84"/>
      <c r="G112" s="34">
        <f>SUM(G107:G111)</f>
        <v>10589.99</v>
      </c>
      <c r="XFD112" s="75">
        <f t="shared" si="8"/>
        <v>10589.99</v>
      </c>
    </row>
    <row r="113" spans="1:7 16384:16384" s="77" customFormat="1" hidden="1" x14ac:dyDescent="0.25">
      <c r="A113" s="53"/>
      <c r="B113" s="68"/>
      <c r="C113" s="68"/>
      <c r="D113" s="68"/>
      <c r="E113" s="24"/>
      <c r="F113" s="68"/>
      <c r="G113" s="90"/>
    </row>
    <row r="114" spans="1:7 16384:16384" s="14" customFormat="1" hidden="1" x14ac:dyDescent="0.25">
      <c r="A114" s="53"/>
      <c r="B114" s="53"/>
      <c r="C114" s="53"/>
      <c r="D114" s="53"/>
      <c r="E114" s="23"/>
      <c r="F114" s="53"/>
      <c r="G114" s="55"/>
    </row>
    <row r="115" spans="1:7 16384:16384" s="14" customFormat="1" hidden="1" x14ac:dyDescent="0.25">
      <c r="A115" s="53"/>
      <c r="B115" s="53"/>
      <c r="C115" s="53"/>
      <c r="D115" s="53"/>
      <c r="E115" s="23"/>
      <c r="F115" s="53"/>
      <c r="G115" s="55"/>
    </row>
    <row r="116" spans="1:7 16384:16384" s="14" customFormat="1" hidden="1" x14ac:dyDescent="0.25">
      <c r="A116" s="53"/>
      <c r="B116" s="53"/>
      <c r="C116" s="53"/>
      <c r="D116" s="53"/>
      <c r="E116" s="23"/>
      <c r="F116" s="53"/>
      <c r="G116" s="55"/>
    </row>
    <row r="117" spans="1:7 16384:16384" s="14" customFormat="1" hidden="1" x14ac:dyDescent="0.25">
      <c r="A117" s="53"/>
      <c r="B117" s="53"/>
      <c r="C117" s="53"/>
      <c r="D117" s="53"/>
      <c r="E117" s="23"/>
      <c r="F117" s="53"/>
      <c r="G117" s="55"/>
    </row>
    <row r="118" spans="1:7 16384:16384" s="14" customFormat="1" hidden="1" x14ac:dyDescent="0.25">
      <c r="A118" s="53"/>
      <c r="B118" s="53"/>
      <c r="C118" s="53"/>
      <c r="D118" s="53"/>
      <c r="E118" s="23"/>
      <c r="F118" s="53"/>
      <c r="G118" s="55"/>
    </row>
    <row r="119" spans="1:7 16384:16384" s="14" customFormat="1" hidden="1" x14ac:dyDescent="0.25">
      <c r="A119" s="53"/>
      <c r="B119" s="53"/>
      <c r="C119" s="53"/>
      <c r="D119" s="53"/>
      <c r="E119" s="23"/>
      <c r="F119" s="53"/>
      <c r="G119" s="55"/>
    </row>
    <row r="120" spans="1:7 16384:16384" s="15" customFormat="1" hidden="1" x14ac:dyDescent="0.25">
      <c r="A120" s="53"/>
      <c r="B120" s="91"/>
      <c r="C120" s="91"/>
      <c r="D120" s="91"/>
      <c r="E120" s="92"/>
      <c r="F120" s="91"/>
      <c r="G120" s="93"/>
    </row>
    <row r="121" spans="1:7 16384:16384" s="77" customFormat="1" x14ac:dyDescent="0.25">
      <c r="A121" s="95"/>
      <c r="B121" s="19"/>
      <c r="C121" s="68"/>
      <c r="D121" s="68"/>
      <c r="E121" s="24"/>
      <c r="F121" s="68"/>
      <c r="G121" s="83"/>
    </row>
    <row r="122" spans="1:7 16384:16384" s="56" customFormat="1" x14ac:dyDescent="0.25">
      <c r="A122" s="50"/>
      <c r="B122" s="89" t="s">
        <v>20</v>
      </c>
      <c r="G122" s="43"/>
    </row>
    <row r="123" spans="1:7 16384:16384" s="57" customFormat="1" x14ac:dyDescent="0.25">
      <c r="A123" s="51"/>
      <c r="B123" s="88"/>
      <c r="G123" s="44"/>
    </row>
    <row r="124" spans="1:7 16384:16384" s="14" customFormat="1" x14ac:dyDescent="0.25">
      <c r="A124" s="46">
        <v>1</v>
      </c>
      <c r="B124" s="79" t="s">
        <v>45</v>
      </c>
      <c r="C124" s="86" t="s">
        <v>21</v>
      </c>
      <c r="D124" s="87">
        <v>0.68</v>
      </c>
      <c r="E124" s="80">
        <v>472</v>
      </c>
      <c r="F124" s="23">
        <v>11</v>
      </c>
      <c r="G124" s="81">
        <f>SUM(D124)*E124*F124</f>
        <v>3530.5600000000004</v>
      </c>
      <c r="XFD124" s="14">
        <f t="shared" ref="XFD124:XFD129" si="9">SUM(A124:XFC124)</f>
        <v>4015.2400000000002</v>
      </c>
    </row>
    <row r="125" spans="1:7 16384:16384" s="14" customFormat="1" x14ac:dyDescent="0.25">
      <c r="A125" s="45">
        <v>2</v>
      </c>
      <c r="B125" s="47" t="s">
        <v>46</v>
      </c>
      <c r="C125" s="18" t="s">
        <v>21</v>
      </c>
      <c r="D125" s="21">
        <v>1.97</v>
      </c>
      <c r="E125" s="21">
        <v>1</v>
      </c>
      <c r="F125" s="21">
        <v>11</v>
      </c>
      <c r="G125" s="33">
        <f>SUM(D125)*E125*F125</f>
        <v>21.669999999999998</v>
      </c>
      <c r="XFD125" s="14">
        <f t="shared" si="9"/>
        <v>37.64</v>
      </c>
    </row>
    <row r="126" spans="1:7 16384:16384" s="14" customFormat="1" x14ac:dyDescent="0.25">
      <c r="A126" s="59">
        <v>3</v>
      </c>
      <c r="B126" s="47" t="s">
        <v>22</v>
      </c>
      <c r="C126" s="18" t="s">
        <v>21</v>
      </c>
      <c r="D126" s="21">
        <v>0.03</v>
      </c>
      <c r="E126" s="22">
        <v>2200</v>
      </c>
      <c r="F126" s="23">
        <v>11</v>
      </c>
      <c r="G126" s="33">
        <f>SUM(D126)*E126*F126</f>
        <v>726</v>
      </c>
      <c r="XFD126" s="14">
        <f t="shared" si="9"/>
        <v>2940.03</v>
      </c>
    </row>
    <row r="127" spans="1:7 16384:16384" s="14" customFormat="1" x14ac:dyDescent="0.25">
      <c r="A127" s="46">
        <v>4</v>
      </c>
      <c r="B127" s="47" t="s">
        <v>48</v>
      </c>
      <c r="C127" s="35" t="s">
        <v>24</v>
      </c>
      <c r="D127" s="23">
        <v>6.39</v>
      </c>
      <c r="E127" s="22">
        <v>17</v>
      </c>
      <c r="F127" s="24">
        <v>1</v>
      </c>
      <c r="G127" s="33">
        <f>SUM(D127)*E127*F127</f>
        <v>108.63</v>
      </c>
      <c r="XFD127" s="14">
        <f t="shared" si="9"/>
        <v>137.01999999999998</v>
      </c>
    </row>
    <row r="128" spans="1:7 16384:16384" s="14" customFormat="1" ht="15" customHeight="1" x14ac:dyDescent="0.25">
      <c r="A128" s="11">
        <v>5</v>
      </c>
      <c r="B128" s="48" t="s">
        <v>38</v>
      </c>
      <c r="C128" s="8" t="s">
        <v>21</v>
      </c>
      <c r="D128" s="9">
        <v>0.68</v>
      </c>
      <c r="E128" s="10">
        <v>1</v>
      </c>
      <c r="F128" s="10">
        <v>11</v>
      </c>
      <c r="G128" s="33">
        <f>SUM(D128)*E128*F128</f>
        <v>7.48</v>
      </c>
    </row>
    <row r="129" spans="1:7 16384:16384" s="14" customFormat="1" x14ac:dyDescent="0.25">
      <c r="A129" s="45"/>
      <c r="B129" s="20"/>
      <c r="C129" s="18"/>
      <c r="D129" s="18"/>
      <c r="E129" s="22" t="s">
        <v>25</v>
      </c>
      <c r="F129" s="18"/>
      <c r="G129" s="34">
        <f>SUM(G124:G128)</f>
        <v>4394.34</v>
      </c>
      <c r="XFD129" s="14">
        <f t="shared" si="9"/>
        <v>4394.34</v>
      </c>
    </row>
    <row r="130" spans="1:7 16384:16384" s="14" customFormat="1" x14ac:dyDescent="0.25">
      <c r="A130" s="45"/>
      <c r="B130" s="20"/>
      <c r="C130" s="18"/>
      <c r="D130" s="18"/>
      <c r="E130" s="22" t="s">
        <v>35</v>
      </c>
      <c r="F130" s="18"/>
      <c r="G130" s="34">
        <f>SUM(G49,G64,G73,G82,G90,G98,G112,G129)</f>
        <v>21077.6443</v>
      </c>
    </row>
    <row r="131" spans="1:7 16384:16384" s="14" customFormat="1" ht="30" x14ac:dyDescent="0.25">
      <c r="A131" s="45"/>
      <c r="B131" s="20"/>
      <c r="C131" s="18"/>
      <c r="D131" s="18"/>
      <c r="E131" s="22" t="s">
        <v>36</v>
      </c>
      <c r="F131" s="18"/>
      <c r="G131" s="34">
        <f>G130*21%</f>
        <v>4426.3053030000001</v>
      </c>
      <c r="XFD131" s="14">
        <f t="shared" ref="XFD131" si="10">SUM(A131:XFC131)</f>
        <v>4426.3053030000001</v>
      </c>
    </row>
    <row r="132" spans="1:7 16384:16384" s="14" customFormat="1" ht="30" x14ac:dyDescent="0.25">
      <c r="A132" s="45"/>
      <c r="B132" s="20"/>
      <c r="C132" s="18"/>
      <c r="D132" s="18"/>
      <c r="E132" s="22" t="s">
        <v>37</v>
      </c>
      <c r="F132" s="18"/>
      <c r="G132" s="34">
        <f>SUM(G130:G131)</f>
        <v>25503.949603000001</v>
      </c>
    </row>
    <row r="135" spans="1:7 16384:16384" x14ac:dyDescent="0.25">
      <c r="B135" t="s">
        <v>39</v>
      </c>
      <c r="D135" t="s">
        <v>40</v>
      </c>
      <c r="E135" s="64"/>
    </row>
  </sheetData>
  <mergeCells count="4">
    <mergeCell ref="B30:B33"/>
    <mergeCell ref="C30:C33"/>
    <mergeCell ref="E30:E33"/>
    <mergeCell ref="G30:G33"/>
  </mergeCells>
  <pageMargins left="0.55000000000000004" right="1.1200000000000001" top="0.32" bottom="0.48" header="0.22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VP</dc:creator>
  <cp:lastModifiedBy>VP</cp:lastModifiedBy>
  <cp:lastPrinted>2015-12-04T09:25:44Z</cp:lastPrinted>
  <dcterms:created xsi:type="dcterms:W3CDTF">2012-07-30T06:08:43Z</dcterms:created>
  <dcterms:modified xsi:type="dcterms:W3CDTF">2016-01-05T08:18:57Z</dcterms:modified>
</cp:coreProperties>
</file>