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5450" windowHeight="9255" tabRatio="765" activeTab="9"/>
  </bookViews>
  <sheets>
    <sheet name="Lukiškių" sheetId="1" r:id="rId1"/>
    <sheet name="Bazilijonų" sheetId="2" r:id="rId2"/>
    <sheet name="Radvilaitės" sheetId="3" r:id="rId3"/>
    <sheet name="Konstitucijos" sheetId="4" r:id="rId4"/>
    <sheet name="Vokiečių" sheetId="6" r:id="rId5"/>
    <sheet name="Olandų" sheetId="7" r:id="rId6"/>
    <sheet name="Pamėnkalnio" sheetId="8" r:id="rId7"/>
    <sheet name="Kauno" sheetId="5" r:id="rId8"/>
    <sheet name="Kudirkos" sheetId="9" r:id="rId9"/>
    <sheet name="Maironio" sheetId="10" r:id="rId10"/>
  </sheets>
  <definedNames>
    <definedName name="_Hlk286817090" localSheetId="0">Lukiškių!$A$19</definedName>
    <definedName name="_Hlk294846125" localSheetId="0">Lukiškių!$A$18</definedName>
  </definedNames>
  <calcPr calcId="145621"/>
</workbook>
</file>

<file path=xl/calcChain.xml><?xml version="1.0" encoding="utf-8"?>
<calcChain xmlns="http://schemas.openxmlformats.org/spreadsheetml/2006/main">
  <c r="G34" i="9" l="1"/>
  <c r="G37" i="1" l="1"/>
  <c r="G30" i="10" l="1"/>
  <c r="G36" i="3"/>
  <c r="G15" i="1" l="1"/>
  <c r="G17" i="5" l="1"/>
  <c r="G37" i="6" l="1"/>
  <c r="G31" i="1"/>
  <c r="G30" i="1"/>
  <c r="G22" i="1"/>
  <c r="G26" i="9" l="1"/>
  <c r="G16" i="1" l="1"/>
  <c r="G17" i="1"/>
  <c r="G18" i="1"/>
  <c r="G19" i="1"/>
  <c r="G21" i="1"/>
  <c r="G31" i="10" l="1"/>
  <c r="D22" i="6"/>
  <c r="D19" i="6"/>
  <c r="G38" i="1" l="1"/>
  <c r="G25" i="10"/>
  <c r="G24" i="10"/>
  <c r="G23" i="10"/>
  <c r="G30" i="3"/>
  <c r="G31" i="3"/>
  <c r="G39" i="1" l="1"/>
  <c r="G31" i="6"/>
  <c r="G30" i="6"/>
  <c r="G29" i="6"/>
  <c r="G26" i="6"/>
  <c r="G25" i="6"/>
  <c r="G24" i="6"/>
  <c r="G29" i="9"/>
  <c r="G30" i="9"/>
  <c r="G26" i="5"/>
  <c r="G25" i="5"/>
  <c r="G23" i="5"/>
  <c r="G24" i="5"/>
  <c r="G22" i="5"/>
  <c r="G21" i="5"/>
  <c r="G24" i="8"/>
  <c r="G25" i="8"/>
  <c r="G26" i="8"/>
  <c r="G23" i="8"/>
  <c r="G22" i="8"/>
  <c r="G24" i="4" l="1"/>
  <c r="G29" i="3"/>
  <c r="G18" i="2"/>
  <c r="G30" i="2"/>
  <c r="G28" i="2"/>
  <c r="G27" i="2"/>
  <c r="G23" i="2"/>
  <c r="G25" i="2"/>
  <c r="G26" i="2"/>
  <c r="G29" i="2"/>
  <c r="G22" i="2"/>
  <c r="G32" i="1"/>
  <c r="G29" i="1"/>
  <c r="G23" i="1"/>
  <c r="G27" i="1"/>
  <c r="G38" i="3" l="1"/>
  <c r="G37" i="3" s="1"/>
  <c r="G15" i="3"/>
  <c r="G35" i="2"/>
  <c r="G37" i="2" s="1"/>
  <c r="G36" i="2" s="1"/>
  <c r="G15" i="2"/>
  <c r="G35" i="9"/>
  <c r="G15" i="5"/>
  <c r="G15" i="8"/>
  <c r="G39" i="6"/>
  <c r="G38" i="6" s="1"/>
  <c r="G32" i="4"/>
  <c r="G34" i="4" s="1"/>
  <c r="G33" i="4" s="1"/>
  <c r="G16" i="5"/>
  <c r="G31" i="5"/>
  <c r="G32" i="5" s="1"/>
  <c r="G33" i="5" s="1"/>
  <c r="G31" i="7"/>
  <c r="G33" i="7" s="1"/>
  <c r="G32" i="7" s="1"/>
  <c r="G29" i="8"/>
  <c r="G28" i="8" s="1"/>
  <c r="G17" i="6"/>
  <c r="G15" i="10"/>
  <c r="G16" i="10"/>
  <c r="G17" i="10"/>
  <c r="D18" i="9"/>
  <c r="G15" i="6"/>
  <c r="G15" i="4"/>
  <c r="G15" i="9"/>
  <c r="G16" i="4"/>
  <c r="D21" i="9"/>
  <c r="D19" i="9"/>
  <c r="G17" i="9"/>
  <c r="G16" i="9"/>
  <c r="G17" i="7"/>
  <c r="G15" i="7"/>
  <c r="D19" i="5"/>
  <c r="D19" i="3"/>
  <c r="D18" i="3"/>
  <c r="D19" i="7"/>
  <c r="D19" i="2"/>
  <c r="G16" i="8"/>
  <c r="G17" i="8"/>
  <c r="G16" i="7"/>
  <c r="G16" i="6"/>
  <c r="G18" i="6"/>
  <c r="D17" i="4"/>
  <c r="G17" i="4" s="1"/>
  <c r="G16" i="3"/>
  <c r="G16" i="2"/>
  <c r="D20" i="3"/>
  <c r="D22" i="4"/>
  <c r="G22" i="4" s="1"/>
  <c r="D18" i="7"/>
  <c r="D21" i="7"/>
  <c r="D18" i="8"/>
  <c r="D19" i="8"/>
  <c r="D21" i="8"/>
  <c r="G17" i="2"/>
  <c r="D21" i="2"/>
  <c r="G32" i="10" l="1"/>
  <c r="G36" i="9"/>
</calcChain>
</file>

<file path=xl/comments1.xml><?xml version="1.0" encoding="utf-8"?>
<comments xmlns="http://schemas.openxmlformats.org/spreadsheetml/2006/main">
  <authors>
    <author>Vartotojas</author>
    <author>Admin</author>
    <author>User1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dalint 
</t>
        </r>
      </text>
    </comment>
    <comment ref="D19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 el.sunaudojima
elektra dalint is dienu per men sk
</t>
        </r>
      </text>
    </comment>
    <comment ref="D21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skaičiuot. Iš isklotines galios dedamoji dalint is dienu sk
</t>
        </r>
      </text>
    </comment>
    <comment ref="G35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  <comment ref="G37" authorId="2">
      <text>
        <r>
          <rPr>
            <b/>
            <sz val="8"/>
            <color indexed="81"/>
            <rFont val="Tahoma"/>
          </rPr>
          <t>User1:
G22-G24</t>
        </r>
      </text>
    </comment>
    <comment ref="G3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formulė
</t>
        </r>
      </text>
    </comment>
    <comment ref="G39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formulė
</t>
        </r>
      </text>
    </comment>
    <comment ref="G40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</commentList>
</comments>
</file>

<file path=xl/comments2.xml><?xml version="1.0" encoding="utf-8"?>
<comments xmlns="http://schemas.openxmlformats.org/spreadsheetml/2006/main">
  <authors>
    <author>Vartotojas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Kub.m.dalint iš dienų sk 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hanner saskaitos, kur yra kiekis, tą skaičių dalint is dienu sk 
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saskaitos dalint is dienu sk 
</t>
        </r>
      </text>
    </comment>
  </commentList>
</comments>
</file>

<file path=xl/comments5.xml><?xml version="1.0" encoding="utf-8"?>
<comments xmlns="http://schemas.openxmlformats.org/spreadsheetml/2006/main">
  <authors>
    <author>Vartotojas</author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skaičiuot 
</t>
        </r>
      </text>
    </comment>
    <comment ref="D20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
</t>
        </r>
      </text>
    </comment>
    <comment ref="G32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formule
</t>
        </r>
      </text>
    </comment>
  </commentList>
</comments>
</file>

<file path=xl/comments6.xml><?xml version="1.0" encoding="utf-8"?>
<comments xmlns="http://schemas.openxmlformats.org/spreadsheetml/2006/main">
  <authors>
    <author>User1</author>
  </authors>
  <commentList>
    <comment ref="G36" authorId="0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</commentList>
</comments>
</file>

<file path=xl/comments7.xml><?xml version="1.0" encoding="utf-8"?>
<comments xmlns="http://schemas.openxmlformats.org/spreadsheetml/2006/main">
  <authors>
    <author>Admin</author>
    <author>User1</author>
  </authors>
  <commentList>
    <comment ref="D1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vanduo kub. M. dalint is dienu sk 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elektra dalint is dienu sk 
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isklotines galios dedamoji dalint is dienu sk
</t>
        </r>
      </text>
    </comment>
    <comment ref="G30" authorId="1">
      <text>
        <r>
          <rPr>
            <b/>
            <sz val="8"/>
            <color indexed="81"/>
            <rFont val="Tahoma"/>
          </rPr>
          <t>User1:
G22-G24</t>
        </r>
      </text>
    </comment>
  </commentList>
</comments>
</file>

<file path=xl/sharedStrings.xml><?xml version="1.0" encoding="utf-8"?>
<sst xmlns="http://schemas.openxmlformats.org/spreadsheetml/2006/main" count="606" uniqueCount="140">
  <si>
    <t>Eil. Nr.</t>
  </si>
  <si>
    <t>Paslaugų pavadinimas</t>
  </si>
  <si>
    <t>Matavimo vienetai</t>
  </si>
  <si>
    <t>Vienos dienos paslaugų teikimo apimtys</t>
  </si>
  <si>
    <t>Paslaugos teiktos</t>
  </si>
  <si>
    <t>Paslaugų teikimo dienų sk.</t>
  </si>
  <si>
    <t>Vilniaus miesto visuomeninio tualeto priežiūra</t>
  </si>
  <si>
    <t>Tualeto vidaus ploto valymas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</si>
  <si>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2</t>
    </r>
  </si>
  <si>
    <t>Tualeto išorės laiptų valymas vasarą</t>
  </si>
  <si>
    <t xml:space="preserve">Vanduo, vandens nuvedimas </t>
  </si>
  <si>
    <t xml:space="preserve">Ataskaita už vand ir nuotekų tvark. </t>
  </si>
  <si>
    <t>-</t>
  </si>
  <si>
    <t>Elektros energija</t>
  </si>
  <si>
    <t xml:space="preserve">Elektros energijos suvartojimo išplėstinė skaičiuotė </t>
  </si>
  <si>
    <t xml:space="preserve">Avarijų likvidavimas </t>
  </si>
  <si>
    <t xml:space="preserve">Faktūra Nr. </t>
  </si>
  <si>
    <t>Viso: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</si>
  <si>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</si>
  <si>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Lukiškių aikštė 18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</si>
  <si>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 xml:space="preserve">Pridavė:      
Projektų vadybininkė                   
</t>
  </si>
  <si>
    <t>Saulius Valickas</t>
  </si>
  <si>
    <r>
      <t>m</t>
    </r>
    <r>
      <rPr>
        <sz val="10"/>
        <color indexed="8"/>
        <rFont val="Calibri"/>
        <family val="2"/>
        <charset val="186"/>
      </rPr>
      <t>²</t>
    </r>
  </si>
  <si>
    <t>Tualeto išorės laiptų valymas žiemą</t>
  </si>
  <si>
    <t xml:space="preserve">Vanduo Kub.m. </t>
  </si>
  <si>
    <t xml:space="preserve">Elektra </t>
  </si>
  <si>
    <t>Galios dedamoji</t>
  </si>
  <si>
    <t>Iš viso:</t>
  </si>
  <si>
    <t>PVM 21%</t>
  </si>
  <si>
    <t>Iš viso apmokėjimui:</t>
  </si>
  <si>
    <t>PVM mok. kodas LT222115414</t>
  </si>
  <si>
    <t>Objektas</t>
  </si>
  <si>
    <t>Objekto pilna sąmatinė vertė.........................</t>
  </si>
  <si>
    <t>Nuo statybos pradžios atliktų darbų sąmatinė vertė</t>
  </si>
  <si>
    <t>(be šiame akte priimtų darbų vertės)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</si>
  <si>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Bazilijonų g.5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</si>
  <si>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B.Radvilaitės g.2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</si>
  <si>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Konstitucijos pr.7a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</si>
  <si>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Vokiečių g.13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</si>
  <si>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Olandų g.1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</si>
  <si>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Kauno g.5a/1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</si>
  <si>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Tualeto prieigų valymas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</si>
  <si>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</si>
  <si>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Pamėnkalnio g.40a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</si>
  <si>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A.V.</t>
  </si>
  <si>
    <r>
      <t>m</t>
    </r>
    <r>
      <rPr>
        <vertAlign val="superscript"/>
        <sz val="10"/>
        <rFont val="Times New Roman"/>
        <family val="1"/>
        <charset val="186"/>
      </rPr>
      <t>2</t>
    </r>
  </si>
  <si>
    <r>
      <t>m</t>
    </r>
    <r>
      <rPr>
        <sz val="10"/>
        <rFont val="Calibri"/>
        <family val="2"/>
        <charset val="186"/>
      </rPr>
      <t>²</t>
    </r>
  </si>
  <si>
    <t xml:space="preserve">PVM sąskaita faktūra Nr. </t>
  </si>
  <si>
    <t>PVM sąskaita faktūra Nr.</t>
  </si>
  <si>
    <t>Elektros remonto darbai</t>
  </si>
  <si>
    <t xml:space="preserve">Lokalinė sąmata Nr.1    </t>
  </si>
  <si>
    <t>Santechnikos remonto darbai</t>
  </si>
  <si>
    <t>Atliktų darbų aktas</t>
  </si>
  <si>
    <t>_</t>
  </si>
  <si>
    <t xml:space="preserve">Elektros energija </t>
  </si>
  <si>
    <t>Pajamos, surinktos už naudojimąsi miesto viešuoju  kanalizuotu tualetu, kurios bus naudojamos viešųjų tualetų įrangos remontui.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</si>
  <si>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V.Kudirkos a. 11A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</si>
  <si>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Minusuojamos pajamos surinktos už naudojimąsi viešuoju tualetu</t>
  </si>
  <si>
    <t>Šilumos energija</t>
  </si>
  <si>
    <t>Minusuojamos pajamos, surinktos už naudojimąsi miesto viešuoju  kanalizuotu tualetu:</t>
  </si>
  <si>
    <t>Fiskalinės atm. ataskaita</t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</si>
  <si>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 </t>
    </r>
    <r>
      <rPr>
        <b/>
        <sz val="10"/>
        <color indexed="8"/>
        <rFont val="Calibri"/>
        <family val="2"/>
        <charset val="186"/>
      </rPr>
      <t>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</si>
  <si>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</si>
  <si>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</si>
  <si>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</t>
    </r>
    <r>
      <rPr>
        <sz val="11"/>
        <color theme="1"/>
        <rFont val="Calibri"/>
        <family val="2"/>
        <charset val="186"/>
        <scheme val="minor"/>
      </rPr>
      <t xml:space="preserve">)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</si>
  <si>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</si>
  <si>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</si>
  <si>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>Sutartis</t>
    </r>
    <r>
      <rPr>
        <b/>
        <sz val="11"/>
        <color indexed="8"/>
        <rFont val="Calibri"/>
        <family val="2"/>
        <charset val="186"/>
      </rPr>
      <t xml:space="preserve"> 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</si>
  <si>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</si>
  <si>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</t>
    </r>
  </si>
  <si>
    <t>vnt.</t>
  </si>
  <si>
    <t>Pisuaro vandens nuleidimo mechanizmo (ventilio) pakeitimas</t>
  </si>
  <si>
    <t>Klozeto dangčio pakeitimas</t>
  </si>
  <si>
    <t>Klozeto vandens bakelio pakeitimas</t>
  </si>
  <si>
    <t>Klozeto vandens nuleidimo mechanizmo pakeitimas</t>
  </si>
  <si>
    <t>Šiukšlių dėžės sumontavimas</t>
  </si>
  <si>
    <t>Vandens maišytuvo pakeitimas</t>
  </si>
  <si>
    <t>Drabužių kabyklos įrengimas</t>
  </si>
  <si>
    <t xml:space="preserve">                                Saulius Valickas</t>
  </si>
  <si>
    <t>Praustuvo pakeitimas</t>
  </si>
  <si>
    <t>Įstatomų durų spynos pakeitimas</t>
  </si>
  <si>
    <t>Indrė Gečiauskienė</t>
  </si>
  <si>
    <t>Vienos dienos paslaugų teikimo įkainis EUR</t>
  </si>
  <si>
    <t>Paslaugų teikimo kaina EUR</t>
  </si>
  <si>
    <t>Paslaugos teikiamos pagal užsakymą Nr.6</t>
  </si>
  <si>
    <t>Perdegusios liuminescencinės lempos keitimas</t>
  </si>
  <si>
    <t>1 m²</t>
  </si>
  <si>
    <t>Paslaugos teikiamos pagal užsakymą Nr.8</t>
  </si>
  <si>
    <t>Tualeto pertvaros pakeitimas</t>
  </si>
  <si>
    <t>Skysto muilo muilinės pakabinimas</t>
  </si>
  <si>
    <t>Paslaugos teikiamos pagal užsakymą Nr. 8</t>
  </si>
  <si>
    <t>Drabužių kabuklos įrengimas</t>
  </si>
  <si>
    <t>Įstatomų durų spynos keitimas</t>
  </si>
  <si>
    <t xml:space="preserve">Lokalinė sąmata </t>
  </si>
  <si>
    <t xml:space="preserve">PVM sąskaita faktūra  </t>
  </si>
  <si>
    <t>Paslaugos teikiamos pagal užsakymą Nr. 11</t>
  </si>
  <si>
    <t>Šiukšlių dėžės sumontavims</t>
  </si>
  <si>
    <r>
      <t xml:space="preserve">Užsakovas  </t>
    </r>
    <r>
      <rPr>
        <b/>
        <sz val="9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9"/>
        <color theme="1"/>
        <rFont val="Calibri"/>
        <family val="2"/>
        <charset val="186"/>
        <scheme val="minor"/>
      </rPr>
      <t xml:space="preserve">
</t>
    </r>
  </si>
  <si>
    <r>
      <t xml:space="preserve">Rangovas    </t>
    </r>
    <r>
      <rPr>
        <b/>
        <sz val="9"/>
        <color indexed="8"/>
        <rFont val="Calibri"/>
        <family val="2"/>
        <charset val="186"/>
      </rPr>
      <t xml:space="preserve">UAB „BSS grupė“    
</t>
    </r>
    <r>
      <rPr>
        <sz val="9"/>
        <color theme="1"/>
        <rFont val="Calibri"/>
        <family val="2"/>
        <charset val="186"/>
        <scheme val="minor"/>
      </rPr>
      <t xml:space="preserve">Sutartis </t>
    </r>
    <r>
      <rPr>
        <b/>
        <sz val="9"/>
        <color indexed="8"/>
        <rFont val="Calibri"/>
        <family val="2"/>
        <charset val="186"/>
      </rPr>
      <t xml:space="preserve">2014-10-01 Nr.A64-149/14(3.10.22-AD4) </t>
    </r>
    <r>
      <rPr>
        <sz val="9"/>
        <color theme="1"/>
        <rFont val="Calibri"/>
        <family val="2"/>
        <charset val="186"/>
        <scheme val="minor"/>
      </rPr>
      <t xml:space="preserve"> </t>
    </r>
    <r>
      <rPr>
        <b/>
        <sz val="9"/>
        <color indexed="8"/>
        <rFont val="Calibri"/>
        <family val="2"/>
        <charset val="186"/>
      </rPr>
      <t xml:space="preserve">    </t>
    </r>
  </si>
  <si>
    <r>
      <t xml:space="preserve">Pateikiamas kiekvieną mėnesį su sąskaitom už padarytus darbus </t>
    </r>
    <r>
      <rPr>
        <b/>
        <sz val="9"/>
        <color indexed="8"/>
        <rFont val="Calibri"/>
        <family val="2"/>
        <charset val="186"/>
      </rPr>
      <t>Vilniaus miesto viešojo kanalizuoto tualeto Maironio g.14A
priežiūra</t>
    </r>
  </si>
  <si>
    <t>Sviečiančios WC reklamos (50x50 cm) sumontavimas</t>
  </si>
  <si>
    <t>Monolitinių laiptų remontas m²</t>
  </si>
  <si>
    <t>Elektrinio vandens šildytuvo sumontavimas</t>
  </si>
  <si>
    <t>Pisuaro pakeitimas</t>
  </si>
  <si>
    <r>
      <t>1 m</t>
    </r>
    <r>
      <rPr>
        <vertAlign val="superscript"/>
        <sz val="10"/>
        <color rgb="FF545454"/>
        <rFont val="Times New Roman"/>
        <family val="1"/>
        <charset val="186"/>
      </rPr>
      <t>2</t>
    </r>
  </si>
  <si>
    <t>PVM sąskaita faktūra Nr. BSS 014635</t>
  </si>
  <si>
    <t xml:space="preserve">                                                Priėmė:
                                                Miesto ūkio ir transporto departamento 
                                                Miesto tvarkymo ir aplinkos apsaugos skyriaus 
                                                Komunalinio ūkio poskyrio
                                                vyriausiasis specialistas
</t>
  </si>
  <si>
    <t xml:space="preserve">                                                Priėmė:
                                                Miesto ūkio ir transporto departamento 
                                                Miesto tvarkymo ir aplinkos apsaugos  skyriaus 
                                                Komunalinio ūkio poskyrio
                                                vyriausiasis specialistas
</t>
  </si>
  <si>
    <t>Paslaugos teikiamos pagal užsakymą Nr.15</t>
  </si>
  <si>
    <t>Pisuaro vandens nuleidimo mechanizmo (ventilio)pakeitimas</t>
  </si>
  <si>
    <t>Šviečiančios WC reklamos (50x50cm) sumontavimas</t>
  </si>
  <si>
    <t>Paslaugos teikiamos pagal užsakymą Nr.16</t>
  </si>
  <si>
    <t>Skysto muilo muilinė pakabinimas</t>
  </si>
  <si>
    <t>AKTAS  Nr.  01/01</t>
  </si>
  <si>
    <t>Už 2016 m.sausio mėn.</t>
  </si>
  <si>
    <r>
      <t xml:space="preserve">nuo </t>
    </r>
    <r>
      <rPr>
        <b/>
        <sz val="10"/>
        <rFont val="Times New Roman"/>
        <family val="1"/>
        <charset val="186"/>
      </rPr>
      <t>2016 01 01</t>
    </r>
  </si>
  <si>
    <r>
      <t xml:space="preserve">iki   </t>
    </r>
    <r>
      <rPr>
        <b/>
        <sz val="10"/>
        <rFont val="Times New Roman"/>
        <family val="1"/>
        <charset val="186"/>
      </rPr>
      <t>2016 01 31</t>
    </r>
  </si>
  <si>
    <t>2016 01 01 - 01 31</t>
  </si>
  <si>
    <t>AKTAS  Nr.  01/02</t>
  </si>
  <si>
    <t>Už 2016 sausio mėn.</t>
  </si>
  <si>
    <t>2016 01 01-31</t>
  </si>
  <si>
    <t>AKTAS  Nr. 01/03</t>
  </si>
  <si>
    <t>Už 2016 m. sausio mėn.</t>
  </si>
  <si>
    <t>2016 01 01- 01 31</t>
  </si>
  <si>
    <t>AKTAS  Nr.01/04</t>
  </si>
  <si>
    <t>Už 2016 m. sausio  mėn.</t>
  </si>
  <si>
    <t>2016 01 01-01 31</t>
  </si>
  <si>
    <t>AKTAS  Nr.  01/05</t>
  </si>
  <si>
    <t>AKTAS  Nr.  01/06</t>
  </si>
  <si>
    <t>AKTAS  Nr. 01/07</t>
  </si>
  <si>
    <t>AKTAS  Nr.  01/08</t>
  </si>
  <si>
    <t>AKTAS  Nr.01/09</t>
  </si>
  <si>
    <t>AKTAS  Nr. 01/10</t>
  </si>
  <si>
    <t>PVM sąskaita faktūra Nr. BSS 015624</t>
  </si>
  <si>
    <t>Paslaugos teikiamos pagal užsakymą Nr.17</t>
  </si>
  <si>
    <t>PVM sąskaita faktūra Nr. EVCKJ 131597</t>
  </si>
  <si>
    <t>PVM sąskaita faktūra Nr. SU2015000670</t>
  </si>
  <si>
    <t> m²</t>
  </si>
  <si>
    <t>Perdegusios kaitrinės lempos keitimas</t>
  </si>
  <si>
    <t>Rankų džiovintuvo sumontavimas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</si>
</sst>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"/>
  </numFmts>
  <fonts count="54" x14ac:knownFonts="1">
    <font>
      <sz val="11"/>
      <color theme="1"/>
      <name val="Calibri"/>
      <family val="2"/>
      <charset val="186"/>
      <scheme val="minor"/>
    </font>
    <font>
      <b/>
      <sz val="11"/>
      <color indexed="8"/>
      <name val="Calibri"/>
      <family val="2"/>
      <charset val="186"/>
    </font>
    <font>
      <sz val="12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  <font>
      <b/>
      <sz val="12"/>
      <color indexed="8"/>
      <name val="Times"/>
      <family val="1"/>
      <charset val="186"/>
    </font>
    <font>
      <sz val="12"/>
      <color indexed="8"/>
      <name val="Calibri"/>
      <family val="2"/>
      <charset val="186"/>
    </font>
    <font>
      <sz val="10"/>
      <color indexed="8"/>
      <name val="Times"/>
      <family val="1"/>
      <charset val="186"/>
    </font>
    <font>
      <sz val="8"/>
      <name val="Calibri"/>
      <family val="2"/>
      <charset val="186"/>
    </font>
    <font>
      <sz val="11"/>
      <color indexed="10"/>
      <name val="Calibri"/>
      <family val="2"/>
      <charset val="186"/>
    </font>
    <font>
      <sz val="8"/>
      <color indexed="81"/>
      <name val="Tahoma"/>
    </font>
    <font>
      <b/>
      <sz val="8"/>
      <color indexed="81"/>
      <name val="Tahoma"/>
    </font>
    <font>
      <b/>
      <sz val="11"/>
      <name val="Calibri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1"/>
      <name val="Calibri"/>
      <family val="2"/>
      <charset val="186"/>
    </font>
    <font>
      <b/>
      <sz val="12"/>
      <name val="Times"/>
      <family val="1"/>
      <charset val="186"/>
    </font>
    <font>
      <sz val="12"/>
      <name val="Calibri"/>
      <family val="2"/>
      <charset val="186"/>
    </font>
    <font>
      <sz val="10"/>
      <name val="Calibri"/>
      <family val="2"/>
      <charset val="186"/>
    </font>
    <font>
      <sz val="10"/>
      <name val="Times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1"/>
      <name val="Times New Roman"/>
      <family val="1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indexed="8"/>
      <name val="Calibri"/>
      <family val="2"/>
      <charset val="186"/>
    </font>
    <font>
      <sz val="11"/>
      <color indexed="8"/>
      <name val="Calibri"/>
      <family val="2"/>
      <charset val="186"/>
    </font>
    <font>
      <sz val="9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9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9"/>
      <color theme="1"/>
      <name val="Calibri"/>
      <family val="2"/>
      <charset val="186"/>
      <scheme val="minor"/>
    </font>
    <font>
      <b/>
      <sz val="10"/>
      <color rgb="FF545454"/>
      <name val="Times New Roman"/>
      <family val="1"/>
      <charset val="186"/>
    </font>
    <font>
      <sz val="10"/>
      <color rgb="FF545454"/>
      <name val="Times New Roman"/>
      <family val="1"/>
      <charset val="186"/>
    </font>
    <font>
      <sz val="8"/>
      <color rgb="FF545454"/>
      <name val="Arial"/>
      <family val="2"/>
      <charset val="186"/>
    </font>
    <font>
      <b/>
      <sz val="9"/>
      <color indexed="8"/>
      <name val="Calibri"/>
      <family val="2"/>
      <charset val="186"/>
    </font>
    <font>
      <sz val="9"/>
      <color indexed="8"/>
      <name val="Calibri"/>
      <family val="2"/>
      <charset val="186"/>
    </font>
    <font>
      <b/>
      <sz val="9"/>
      <color indexed="8"/>
      <name val="Times"/>
      <family val="1"/>
      <charset val="186"/>
    </font>
    <font>
      <sz val="9"/>
      <color indexed="8"/>
      <name val="Times"/>
      <family val="1"/>
      <charset val="186"/>
    </font>
    <font>
      <sz val="9"/>
      <name val="Times"/>
      <family val="1"/>
      <charset val="186"/>
    </font>
    <font>
      <sz val="8"/>
      <color theme="1"/>
      <name val="Calibri"/>
      <family val="2"/>
      <charset val="186"/>
      <scheme val="minor"/>
    </font>
    <font>
      <sz val="10"/>
      <color rgb="FF545454"/>
      <name val="Arial"/>
      <family val="2"/>
      <charset val="186"/>
    </font>
    <font>
      <vertAlign val="superscript"/>
      <sz val="10"/>
      <color rgb="FF545454"/>
      <name val="Times New Roman"/>
      <family val="1"/>
      <charset val="186"/>
    </font>
    <font>
      <sz val="9"/>
      <color rgb="FF545454"/>
      <name val="Arial"/>
      <family val="2"/>
      <charset val="186"/>
    </font>
    <font>
      <sz val="12"/>
      <color rgb="FF545454"/>
      <name val="Arial"/>
      <family val="2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0" xfId="0" applyFont="1" applyFill="1"/>
    <xf numFmtId="0" fontId="10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0" fillId="2" borderId="0" xfId="0" applyFont="1" applyFill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2" fontId="7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3" fillId="2" borderId="1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2" borderId="1" xfId="0" applyFill="1" applyBorder="1"/>
    <xf numFmtId="0" fontId="3" fillId="0" borderId="2" xfId="0" applyFont="1" applyBorder="1" applyAlignment="1">
      <alignment vertical="top" wrapText="1"/>
    </xf>
    <xf numFmtId="0" fontId="15" fillId="0" borderId="1" xfId="0" applyFont="1" applyBorder="1"/>
    <xf numFmtId="0" fontId="4" fillId="2" borderId="2" xfId="0" applyFont="1" applyFill="1" applyBorder="1" applyAlignment="1">
      <alignment vertical="top" wrapText="1"/>
    </xf>
    <xf numFmtId="0" fontId="18" fillId="0" borderId="0" xfId="0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1" fillId="2" borderId="0" xfId="0" applyFont="1" applyFill="1"/>
    <xf numFmtId="0" fontId="21" fillId="0" borderId="0" xfId="0" applyFont="1" applyAlignment="1">
      <alignment vertical="center" wrapText="1"/>
    </xf>
    <xf numFmtId="0" fontId="19" fillId="0" borderId="1" xfId="0" applyFont="1" applyBorder="1" applyAlignment="1">
      <alignment horizontal="center" vertical="top" wrapText="1"/>
    </xf>
    <xf numFmtId="0" fontId="24" fillId="0" borderId="0" xfId="0" applyFont="1" applyAlignment="1">
      <alignment horizontal="left"/>
    </xf>
    <xf numFmtId="0" fontId="24" fillId="2" borderId="0" xfId="0" applyFont="1" applyFill="1"/>
    <xf numFmtId="0" fontId="24" fillId="0" borderId="0" xfId="0" applyFont="1" applyAlignment="1">
      <alignment vertical="center" wrapText="1"/>
    </xf>
    <xf numFmtId="0" fontId="21" fillId="0" borderId="0" xfId="0" applyFont="1"/>
    <xf numFmtId="0" fontId="21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27" fillId="0" borderId="1" xfId="0" applyFont="1" applyBorder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26" fillId="2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2" fontId="29" fillId="0" borderId="1" xfId="0" applyNumberFormat="1" applyFont="1" applyBorder="1" applyAlignment="1">
      <alignment horizontal="center" vertical="top" wrapText="1"/>
    </xf>
    <xf numFmtId="0" fontId="19" fillId="2" borderId="1" xfId="0" applyFont="1" applyFill="1" applyBorder="1" applyAlignment="1">
      <alignment vertical="top" wrapText="1"/>
    </xf>
    <xf numFmtId="2" fontId="19" fillId="0" borderId="1" xfId="0" applyNumberFormat="1" applyFont="1" applyBorder="1" applyAlignment="1">
      <alignment vertical="top" wrapText="1"/>
    </xf>
    <xf numFmtId="0" fontId="29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2" fontId="19" fillId="0" borderId="1" xfId="0" applyNumberFormat="1" applyFont="1" applyBorder="1" applyAlignment="1">
      <alignment horizontal="center" vertical="top" wrapText="1"/>
    </xf>
    <xf numFmtId="2" fontId="19" fillId="2" borderId="1" xfId="0" applyNumberFormat="1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31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2" fontId="20" fillId="0" borderId="1" xfId="0" applyNumberFormat="1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2" fontId="19" fillId="0" borderId="1" xfId="0" applyNumberFormat="1" applyFont="1" applyBorder="1" applyAlignment="1">
      <alignment horizontal="right" vertical="top" wrapText="1"/>
    </xf>
    <xf numFmtId="2" fontId="3" fillId="0" borderId="1" xfId="0" applyNumberFormat="1" applyFont="1" applyFill="1" applyBorder="1" applyAlignment="1">
      <alignment vertical="top" wrapText="1"/>
    </xf>
    <xf numFmtId="0" fontId="15" fillId="0" borderId="0" xfId="0" applyFont="1"/>
    <xf numFmtId="2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horizontal="center" vertical="top" wrapText="1"/>
    </xf>
    <xf numFmtId="0" fontId="0" fillId="3" borderId="1" xfId="0" applyFill="1" applyBorder="1"/>
    <xf numFmtId="0" fontId="20" fillId="0" borderId="2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30" fillId="0" borderId="2" xfId="0" applyFont="1" applyFill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0" fillId="0" borderId="0" xfId="0" applyAlignment="1">
      <alignment horizontal="right"/>
    </xf>
    <xf numFmtId="2" fontId="0" fillId="0" borderId="0" xfId="0" applyNumberFormat="1"/>
    <xf numFmtId="0" fontId="30" fillId="0" borderId="1" xfId="0" applyFont="1" applyBorder="1" applyAlignment="1">
      <alignment vertical="top" wrapText="1"/>
    </xf>
    <xf numFmtId="0" fontId="30" fillId="0" borderId="1" xfId="0" applyFont="1" applyFill="1" applyBorder="1" applyAlignment="1">
      <alignment vertical="top" wrapText="1"/>
    </xf>
    <xf numFmtId="2" fontId="4" fillId="2" borderId="3" xfId="0" applyNumberFormat="1" applyFont="1" applyFill="1" applyBorder="1" applyAlignment="1">
      <alignment horizontal="right" vertical="top" wrapText="1"/>
    </xf>
    <xf numFmtId="14" fontId="8" fillId="0" borderId="1" xfId="0" applyNumberFormat="1" applyFont="1" applyBorder="1" applyAlignment="1">
      <alignment vertical="top" wrapText="1"/>
    </xf>
    <xf numFmtId="1" fontId="19" fillId="2" borderId="1" xfId="0" applyNumberFormat="1" applyFont="1" applyFill="1" applyBorder="1" applyAlignment="1">
      <alignment horizontal="right" vertical="top" wrapText="1"/>
    </xf>
    <xf numFmtId="0" fontId="3" fillId="2" borderId="1" xfId="0" applyNumberFormat="1" applyFont="1" applyFill="1" applyBorder="1" applyAlignment="1">
      <alignment vertical="top" wrapText="1"/>
    </xf>
    <xf numFmtId="1" fontId="19" fillId="2" borderId="1" xfId="0" applyNumberFormat="1" applyFont="1" applyFill="1" applyBorder="1" applyAlignment="1">
      <alignment vertical="top" wrapText="1"/>
    </xf>
    <xf numFmtId="2" fontId="19" fillId="0" borderId="5" xfId="0" applyNumberFormat="1" applyFont="1" applyFill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horizontal="right" vertical="top" wrapText="1"/>
    </xf>
    <xf numFmtId="1" fontId="29" fillId="2" borderId="1" xfId="0" applyNumberFormat="1" applyFont="1" applyFill="1" applyBorder="1" applyAlignment="1">
      <alignment horizontal="right" vertical="top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38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/>
    <xf numFmtId="2" fontId="19" fillId="0" borderId="0" xfId="0" applyNumberFormat="1" applyFont="1" applyFill="1" applyBorder="1" applyAlignment="1">
      <alignment horizontal="center" vertical="top" wrapText="1"/>
    </xf>
    <xf numFmtId="1" fontId="19" fillId="2" borderId="0" xfId="0" applyNumberFormat="1" applyFont="1" applyFill="1" applyBorder="1" applyAlignment="1">
      <alignment vertical="top" wrapText="1"/>
    </xf>
    <xf numFmtId="2" fontId="19" fillId="2" borderId="0" xfId="0" applyNumberFormat="1" applyFont="1" applyFill="1" applyBorder="1" applyAlignment="1">
      <alignment vertical="top" wrapText="1"/>
    </xf>
    <xf numFmtId="2" fontId="19" fillId="0" borderId="0" xfId="0" applyNumberFormat="1" applyFont="1" applyBorder="1" applyAlignment="1">
      <alignment vertical="top" wrapText="1"/>
    </xf>
    <xf numFmtId="0" fontId="41" fillId="0" borderId="0" xfId="0" applyFont="1" applyBorder="1" applyAlignment="1">
      <alignment horizontal="right" vertical="center"/>
    </xf>
    <xf numFmtId="1" fontId="19" fillId="2" borderId="0" xfId="0" applyNumberFormat="1" applyFont="1" applyFill="1" applyBorder="1" applyAlignment="1">
      <alignment horizontal="right" vertical="top" wrapText="1"/>
    </xf>
    <xf numFmtId="2" fontId="19" fillId="2" borderId="1" xfId="0" applyNumberFormat="1" applyFont="1" applyFill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/>
    <xf numFmtId="0" fontId="42" fillId="0" borderId="1" xfId="0" applyFont="1" applyBorder="1" applyAlignment="1">
      <alignment horizontal="right" vertical="center"/>
    </xf>
    <xf numFmtId="0" fontId="43" fillId="0" borderId="0" xfId="0" applyFont="1" applyAlignment="1">
      <alignment horizontal="right" vertical="center"/>
    </xf>
    <xf numFmtId="0" fontId="8" fillId="4" borderId="1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4" borderId="0" xfId="0" applyFill="1"/>
    <xf numFmtId="0" fontId="0" fillId="4" borderId="1" xfId="0" applyFill="1" applyBorder="1"/>
    <xf numFmtId="0" fontId="40" fillId="2" borderId="0" xfId="0" applyFont="1" applyFill="1"/>
    <xf numFmtId="0" fontId="40" fillId="0" borderId="0" xfId="0" applyFont="1"/>
    <xf numFmtId="0" fontId="40" fillId="0" borderId="0" xfId="0" applyFont="1" applyAlignment="1">
      <alignment vertical="center" wrapText="1"/>
    </xf>
    <xf numFmtId="0" fontId="40" fillId="2" borderId="0" xfId="0" applyFont="1" applyFill="1" applyAlignment="1">
      <alignment vertical="center" wrapText="1"/>
    </xf>
    <xf numFmtId="0" fontId="46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5" fillId="2" borderId="0" xfId="0" applyFont="1" applyFill="1"/>
    <xf numFmtId="0" fontId="45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2" fontId="30" fillId="0" borderId="1" xfId="0" applyNumberFormat="1" applyFont="1" applyFill="1" applyBorder="1" applyAlignment="1">
      <alignment horizontal="center" vertical="center" wrapText="1"/>
    </xf>
    <xf numFmtId="2" fontId="30" fillId="0" borderId="1" xfId="0" applyNumberFormat="1" applyFont="1" applyFill="1" applyBorder="1" applyAlignment="1">
      <alignment horizontal="center" vertical="top" wrapText="1"/>
    </xf>
    <xf numFmtId="0" fontId="31" fillId="4" borderId="3" xfId="0" applyFont="1" applyFill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2" fontId="31" fillId="0" borderId="1" xfId="0" applyNumberFormat="1" applyFont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2" fontId="9" fillId="0" borderId="1" xfId="0" applyNumberFormat="1" applyFont="1" applyBorder="1" applyAlignment="1">
      <alignment vertical="top" wrapText="1"/>
    </xf>
    <xf numFmtId="0" fontId="44" fillId="0" borderId="0" xfId="0" applyFont="1" applyAlignment="1">
      <alignment vertical="top" wrapText="1"/>
    </xf>
    <xf numFmtId="0" fontId="50" fillId="0" borderId="0" xfId="0" applyFont="1" applyAlignment="1">
      <alignment horizontal="right" vertical="center"/>
    </xf>
    <xf numFmtId="0" fontId="50" fillId="0" borderId="1" xfId="0" applyFont="1" applyBorder="1" applyAlignment="1">
      <alignment horizontal="right" vertical="center"/>
    </xf>
    <xf numFmtId="164" fontId="0" fillId="0" borderId="0" xfId="0" applyNumberFormat="1" applyFont="1"/>
    <xf numFmtId="164" fontId="0" fillId="0" borderId="0" xfId="0" applyNumberFormat="1" applyFont="1" applyAlignment="1">
      <alignment vertical="center" wrapText="1"/>
    </xf>
    <xf numFmtId="164" fontId="21" fillId="0" borderId="0" xfId="0" applyNumberFormat="1" applyFont="1" applyAlignment="1">
      <alignment vertical="center" wrapText="1"/>
    </xf>
    <xf numFmtId="164" fontId="24" fillId="0" borderId="0" xfId="0" applyNumberFormat="1" applyFont="1" applyAlignment="1">
      <alignment vertical="center" wrapText="1"/>
    </xf>
    <xf numFmtId="164" fontId="19" fillId="0" borderId="1" xfId="0" applyNumberFormat="1" applyFont="1" applyBorder="1" applyAlignment="1">
      <alignment horizontal="center" vertical="top" wrapText="1"/>
    </xf>
    <xf numFmtId="164" fontId="26" fillId="0" borderId="1" xfId="0" applyNumberFormat="1" applyFont="1" applyBorder="1" applyAlignment="1">
      <alignment vertical="top" wrapText="1"/>
    </xf>
    <xf numFmtId="164" fontId="0" fillId="0" borderId="0" xfId="0" applyNumberFormat="1"/>
    <xf numFmtId="2" fontId="20" fillId="4" borderId="1" xfId="0" applyNumberFormat="1" applyFont="1" applyFill="1" applyBorder="1" applyAlignment="1">
      <alignment vertical="top" wrapText="1"/>
    </xf>
    <xf numFmtId="2" fontId="20" fillId="2" borderId="1" xfId="0" applyNumberFormat="1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20" fillId="0" borderId="1" xfId="0" applyFont="1" applyBorder="1" applyAlignment="1">
      <alignment horizontal="center" vertical="top" wrapText="1"/>
    </xf>
    <xf numFmtId="2" fontId="19" fillId="4" borderId="1" xfId="0" applyNumberFormat="1" applyFont="1" applyFill="1" applyBorder="1" applyAlignment="1">
      <alignment vertical="top" wrapText="1"/>
    </xf>
    <xf numFmtId="164" fontId="19" fillId="4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horizontal="right" vertical="top" wrapText="1"/>
    </xf>
    <xf numFmtId="2" fontId="4" fillId="4" borderId="1" xfId="0" applyNumberFormat="1" applyFont="1" applyFill="1" applyBorder="1" applyAlignment="1">
      <alignment vertical="top" wrapText="1"/>
    </xf>
    <xf numFmtId="0" fontId="9" fillId="4" borderId="3" xfId="0" applyFont="1" applyFill="1" applyBorder="1" applyAlignment="1">
      <alignment horizontal="left" wrapText="1"/>
    </xf>
    <xf numFmtId="0" fontId="9" fillId="4" borderId="3" xfId="0" applyFont="1" applyFill="1" applyBorder="1" applyAlignment="1">
      <alignment horizontal="center" vertical="top" wrapText="1"/>
    </xf>
    <xf numFmtId="0" fontId="9" fillId="4" borderId="3" xfId="0" applyFont="1" applyFill="1" applyBorder="1" applyAlignment="1">
      <alignment vertical="top" wrapText="1"/>
    </xf>
    <xf numFmtId="2" fontId="9" fillId="4" borderId="3" xfId="0" applyNumberFormat="1" applyFont="1" applyFill="1" applyBorder="1" applyAlignment="1">
      <alignment vertical="top" wrapText="1"/>
    </xf>
    <xf numFmtId="0" fontId="30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2" fontId="19" fillId="4" borderId="1" xfId="0" applyNumberFormat="1" applyFont="1" applyFill="1" applyBorder="1" applyAlignment="1">
      <alignment horizontal="right" vertical="top" wrapText="1"/>
    </xf>
    <xf numFmtId="0" fontId="42" fillId="0" borderId="1" xfId="0" applyFont="1" applyBorder="1" applyAlignment="1">
      <alignment horizontal="right" vertical="top"/>
    </xf>
    <xf numFmtId="0" fontId="42" fillId="0" borderId="0" xfId="0" applyFont="1" applyAlignment="1">
      <alignment horizontal="right" vertical="top"/>
    </xf>
    <xf numFmtId="0" fontId="3" fillId="0" borderId="1" xfId="0" applyFont="1" applyBorder="1" applyAlignment="1">
      <alignment horizontal="left" wrapText="1"/>
    </xf>
    <xf numFmtId="2" fontId="19" fillId="0" borderId="1" xfId="0" applyNumberFormat="1" applyFont="1" applyFill="1" applyBorder="1" applyAlignment="1">
      <alignment horizontal="center" vertical="center" wrapText="1"/>
    </xf>
    <xf numFmtId="0" fontId="42" fillId="0" borderId="0" xfId="0" applyFont="1" applyAlignment="1">
      <alignment horizontal="right" vertical="center"/>
    </xf>
    <xf numFmtId="0" fontId="52" fillId="0" borderId="0" xfId="0" applyFont="1" applyAlignment="1">
      <alignment horizontal="right" vertical="center"/>
    </xf>
    <xf numFmtId="0" fontId="52" fillId="0" borderId="1" xfId="0" applyFont="1" applyBorder="1" applyAlignment="1">
      <alignment horizontal="right" vertical="center"/>
    </xf>
    <xf numFmtId="1" fontId="19" fillId="2" borderId="1" xfId="0" applyNumberFormat="1" applyFont="1" applyFill="1" applyBorder="1" applyAlignment="1">
      <alignment vertical="center" wrapText="1"/>
    </xf>
    <xf numFmtId="2" fontId="19" fillId="4" borderId="1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2" fontId="20" fillId="2" borderId="1" xfId="0" applyNumberFormat="1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18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0" fillId="2" borderId="3" xfId="0" applyFont="1" applyFill="1" applyBorder="1" applyAlignment="1">
      <alignment vertical="top" wrapText="1"/>
    </xf>
    <xf numFmtId="0" fontId="20" fillId="2" borderId="2" xfId="0" applyFont="1" applyFill="1" applyBorder="1" applyAlignment="1">
      <alignment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top" wrapText="1"/>
    </xf>
    <xf numFmtId="164" fontId="20" fillId="0" borderId="3" xfId="0" applyNumberFormat="1" applyFont="1" applyFill="1" applyBorder="1" applyAlignment="1">
      <alignment horizontal="right" vertical="center" wrapText="1"/>
    </xf>
    <xf numFmtId="164" fontId="20" fillId="0" borderId="2" xfId="0" applyNumberFormat="1" applyFont="1" applyFill="1" applyBorder="1" applyAlignment="1">
      <alignment horizontal="right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top" wrapText="1"/>
    </xf>
    <xf numFmtId="0" fontId="21" fillId="0" borderId="1" xfId="0" applyFont="1" applyBorder="1"/>
    <xf numFmtId="0" fontId="36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10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2" fontId="4" fillId="0" borderId="3" xfId="0" applyNumberFormat="1" applyFont="1" applyFill="1" applyBorder="1" applyAlignment="1">
      <alignment vertical="center" wrapText="1"/>
    </xf>
    <xf numFmtId="2" fontId="4" fillId="0" borderId="2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center"/>
    </xf>
    <xf numFmtId="0" fontId="4" fillId="0" borderId="8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2" borderId="3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39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vertical="center" wrapText="1"/>
    </xf>
    <xf numFmtId="0" fontId="15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44" fillId="0" borderId="0" xfId="0" applyFont="1" applyAlignment="1">
      <alignment horizontal="left" vertical="top" wrapText="1"/>
    </xf>
    <xf numFmtId="0" fontId="9" fillId="2" borderId="3" xfId="0" applyFont="1" applyFill="1" applyBorder="1" applyAlignment="1">
      <alignment vertical="top" wrapText="1"/>
    </xf>
    <xf numFmtId="0" fontId="9" fillId="2" borderId="2" xfId="0" applyFont="1" applyFill="1" applyBorder="1" applyAlignment="1">
      <alignment vertical="top" wrapText="1"/>
    </xf>
    <xf numFmtId="2" fontId="9" fillId="2" borderId="3" xfId="0" applyNumberFormat="1" applyFont="1" applyFill="1" applyBorder="1" applyAlignment="1">
      <alignment horizontal="right" vertical="top" wrapText="1"/>
    </xf>
    <xf numFmtId="2" fontId="9" fillId="2" borderId="2" xfId="0" applyNumberFormat="1" applyFont="1" applyFill="1" applyBorder="1" applyAlignment="1">
      <alignment horizontal="right" vertical="top" wrapText="1"/>
    </xf>
    <xf numFmtId="0" fontId="8" fillId="0" borderId="3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9" fillId="0" borderId="3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40" fillId="0" borderId="0" xfId="0" applyFont="1" applyAlignment="1">
      <alignment horizontal="left" vertical="center" wrapText="1"/>
    </xf>
    <xf numFmtId="0" fontId="40" fillId="2" borderId="0" xfId="0" applyFont="1" applyFill="1" applyAlignment="1">
      <alignment horizontal="left" wrapText="1"/>
    </xf>
    <xf numFmtId="0" fontId="45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6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33"/>
  <sheetViews>
    <sheetView topLeftCell="A10" workbookViewId="0">
      <selection activeCell="I20" sqref="I20"/>
    </sheetView>
  </sheetViews>
  <sheetFormatPr defaultRowHeight="15" x14ac:dyDescent="0.25"/>
  <cols>
    <col min="1" max="1" width="2.7109375" customWidth="1"/>
    <col min="2" max="2" width="19.5703125" customWidth="1"/>
    <col min="3" max="3" width="16.140625" customWidth="1"/>
    <col min="4" max="4" width="17.28515625" customWidth="1"/>
    <col min="5" max="5" width="9.7109375" style="4" bestFit="1" customWidth="1"/>
    <col min="6" max="6" width="10.85546875" style="4" customWidth="1"/>
    <col min="7" max="7" width="24.140625" style="160" customWidth="1"/>
    <col min="8" max="8" width="6.28515625" customWidth="1"/>
    <col min="9" max="9" width="10.5703125" customWidth="1"/>
    <col min="10" max="10" width="9.140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29.25" customHeight="1" x14ac:dyDescent="0.25">
      <c r="A1" s="186" t="s">
        <v>42</v>
      </c>
      <c r="B1" s="186"/>
      <c r="C1" s="186"/>
      <c r="D1" s="186"/>
      <c r="E1" s="13"/>
      <c r="F1" s="13"/>
      <c r="G1" s="154"/>
      <c r="H1" s="14"/>
      <c r="J1" s="6"/>
      <c r="K1" s="6"/>
      <c r="L1" s="6"/>
    </row>
    <row r="2" spans="1:12" ht="69.599999999999994" customHeight="1" x14ac:dyDescent="0.25">
      <c r="A2" s="187" t="s">
        <v>61</v>
      </c>
      <c r="B2" s="188"/>
      <c r="C2" s="188"/>
      <c r="D2" s="186" t="s">
        <v>19</v>
      </c>
      <c r="E2" s="186"/>
      <c r="F2" s="186"/>
      <c r="G2" s="186"/>
      <c r="H2" s="186"/>
      <c r="J2" s="6"/>
      <c r="K2" s="6"/>
      <c r="L2" s="6"/>
    </row>
    <row r="3" spans="1:12" ht="4.9000000000000004" customHeight="1" x14ac:dyDescent="0.25">
      <c r="A3" s="14"/>
      <c r="B3" s="14"/>
      <c r="C3" s="14"/>
      <c r="D3" s="15"/>
      <c r="E3" s="16"/>
      <c r="F3" s="16"/>
      <c r="G3" s="155"/>
      <c r="H3" s="15"/>
      <c r="J3" s="6"/>
      <c r="K3" s="6"/>
      <c r="L3" s="6"/>
    </row>
    <row r="4" spans="1:12" ht="18.600000000000001" customHeight="1" x14ac:dyDescent="0.25">
      <c r="B4" s="189" t="s">
        <v>113</v>
      </c>
      <c r="C4" s="190"/>
      <c r="D4" s="190"/>
      <c r="E4" s="190"/>
      <c r="F4" s="48"/>
      <c r="G4" s="156"/>
      <c r="H4" s="49"/>
      <c r="J4" s="6"/>
      <c r="K4" s="6"/>
      <c r="L4" s="6"/>
    </row>
    <row r="5" spans="1:12" ht="11.45" customHeight="1" x14ac:dyDescent="0.25">
      <c r="B5" s="46"/>
      <c r="C5" s="47"/>
      <c r="D5" s="51" t="s">
        <v>31</v>
      </c>
      <c r="E5" s="51"/>
      <c r="F5" s="52"/>
      <c r="G5" s="157"/>
      <c r="H5" s="49"/>
      <c r="J5" s="6"/>
      <c r="K5" s="6"/>
      <c r="L5" s="6"/>
    </row>
    <row r="6" spans="1:12" ht="13.9" customHeight="1" x14ac:dyDescent="0.25">
      <c r="B6" s="192" t="s">
        <v>30</v>
      </c>
      <c r="C6" s="192"/>
      <c r="D6" s="191" t="s">
        <v>32</v>
      </c>
      <c r="E6" s="191"/>
      <c r="F6" s="191"/>
      <c r="G6" s="191"/>
      <c r="H6" s="49"/>
      <c r="J6" s="6"/>
      <c r="K6" s="6"/>
      <c r="L6" s="6"/>
    </row>
    <row r="7" spans="1:12" ht="13.9" customHeight="1" x14ac:dyDescent="0.25">
      <c r="B7" s="192" t="s">
        <v>114</v>
      </c>
      <c r="C7" s="192"/>
      <c r="D7" s="191" t="s">
        <v>33</v>
      </c>
      <c r="E7" s="191"/>
      <c r="F7" s="191"/>
      <c r="G7" s="191"/>
      <c r="H7" s="49"/>
      <c r="J7" s="6"/>
      <c r="K7" s="6"/>
      <c r="L7" s="6"/>
    </row>
    <row r="8" spans="1:12" ht="13.15" customHeight="1" x14ac:dyDescent="0.25">
      <c r="B8" s="193"/>
      <c r="C8" s="193"/>
      <c r="D8" s="191" t="s">
        <v>34</v>
      </c>
      <c r="E8" s="191"/>
      <c r="F8" s="191"/>
      <c r="G8" s="191"/>
      <c r="H8" s="49"/>
      <c r="J8" s="6"/>
      <c r="K8" s="6"/>
      <c r="L8" s="6"/>
    </row>
    <row r="9" spans="1:12" ht="2.4500000000000002" customHeight="1" x14ac:dyDescent="0.25">
      <c r="B9" s="54"/>
      <c r="C9" s="215"/>
      <c r="D9" s="215"/>
      <c r="E9" s="215"/>
      <c r="F9" s="215"/>
      <c r="G9" s="215"/>
      <c r="H9" s="54"/>
      <c r="J9" s="6"/>
      <c r="K9" s="6"/>
      <c r="L9" s="6"/>
    </row>
    <row r="10" spans="1:12" x14ac:dyDescent="0.25">
      <c r="A10" s="212" t="s">
        <v>0</v>
      </c>
      <c r="B10" s="50"/>
      <c r="C10" s="216" t="s">
        <v>2</v>
      </c>
      <c r="D10" s="216" t="s">
        <v>3</v>
      </c>
      <c r="E10" s="216" t="s">
        <v>4</v>
      </c>
      <c r="F10" s="217"/>
      <c r="G10" s="217"/>
      <c r="H10" s="54"/>
      <c r="J10" s="6"/>
      <c r="K10" s="6"/>
      <c r="L10" s="6"/>
    </row>
    <row r="11" spans="1:12" ht="15" customHeight="1" x14ac:dyDescent="0.25">
      <c r="A11" s="212"/>
      <c r="B11" s="50" t="s">
        <v>1</v>
      </c>
      <c r="C11" s="216"/>
      <c r="D11" s="216"/>
      <c r="E11" s="216" t="s">
        <v>115</v>
      </c>
      <c r="F11" s="217"/>
      <c r="G11" s="217"/>
      <c r="H11" s="54"/>
      <c r="J11" s="6"/>
      <c r="K11" s="6"/>
      <c r="L11" s="6"/>
    </row>
    <row r="12" spans="1:12" ht="14.25" customHeight="1" x14ac:dyDescent="0.25">
      <c r="A12" s="212"/>
      <c r="B12" s="55"/>
      <c r="C12" s="216"/>
      <c r="D12" s="216"/>
      <c r="E12" s="216" t="s">
        <v>116</v>
      </c>
      <c r="F12" s="217"/>
      <c r="G12" s="217"/>
      <c r="H12" s="54"/>
      <c r="J12" s="6"/>
      <c r="K12" s="6"/>
      <c r="L12" s="6"/>
    </row>
    <row r="13" spans="1:12" ht="67.5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82</v>
      </c>
      <c r="F13" s="57" t="s">
        <v>5</v>
      </c>
      <c r="G13" s="158" t="s">
        <v>83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159"/>
      <c r="H14" s="54"/>
    </row>
    <row r="15" spans="1:12" ht="24.75" customHeight="1" x14ac:dyDescent="0.25">
      <c r="A15" s="25">
        <v>2</v>
      </c>
      <c r="B15" s="69" t="s">
        <v>7</v>
      </c>
      <c r="C15" s="50" t="s">
        <v>45</v>
      </c>
      <c r="D15" s="62">
        <v>86.79</v>
      </c>
      <c r="E15" s="63">
        <v>0.48</v>
      </c>
      <c r="F15" s="63">
        <v>31</v>
      </c>
      <c r="G15" s="165">
        <f>ROUND(D15*E15*F15,2)</f>
        <v>1291.44</v>
      </c>
      <c r="H15" s="54"/>
    </row>
    <row r="16" spans="1:12" ht="25.5" x14ac:dyDescent="0.25">
      <c r="A16" s="25">
        <v>3</v>
      </c>
      <c r="B16" s="69" t="s">
        <v>9</v>
      </c>
      <c r="C16" s="50" t="s">
        <v>45</v>
      </c>
      <c r="D16" s="62">
        <v>11.37</v>
      </c>
      <c r="E16" s="63">
        <v>0.65</v>
      </c>
      <c r="F16" s="63">
        <v>0</v>
      </c>
      <c r="G16" s="165">
        <f t="shared" ref="G16:G19" si="0">ROUND(D16*E16*F16,2)</f>
        <v>0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46</v>
      </c>
      <c r="D17" s="65">
        <v>11.37</v>
      </c>
      <c r="E17" s="63">
        <v>0.67</v>
      </c>
      <c r="F17" s="63">
        <v>31</v>
      </c>
      <c r="G17" s="165">
        <f t="shared" si="0"/>
        <v>236.15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v>0.28999999999999998</v>
      </c>
      <c r="E18" s="68">
        <v>1.82</v>
      </c>
      <c r="F18" s="63">
        <v>31</v>
      </c>
      <c r="G18" s="165">
        <f t="shared" si="0"/>
        <v>16.36</v>
      </c>
      <c r="H18" s="54"/>
      <c r="K18" s="43">
        <v>9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83">
        <v>48.61</v>
      </c>
      <c r="E19" s="68">
        <v>0.15</v>
      </c>
      <c r="F19" s="63">
        <v>31</v>
      </c>
      <c r="G19" s="165">
        <f t="shared" si="0"/>
        <v>226.04</v>
      </c>
      <c r="H19" s="54"/>
      <c r="K19" s="43"/>
      <c r="L19" s="43">
        <v>1507</v>
      </c>
    </row>
    <row r="20" spans="1:12" ht="22.5" x14ac:dyDescent="0.25">
      <c r="A20" s="25">
        <v>7</v>
      </c>
      <c r="B20" s="69" t="s">
        <v>15</v>
      </c>
      <c r="C20" s="31" t="s">
        <v>48</v>
      </c>
      <c r="D20" s="50" t="s">
        <v>12</v>
      </c>
      <c r="E20" s="63" t="s">
        <v>12</v>
      </c>
      <c r="F20" s="63" t="s">
        <v>12</v>
      </c>
      <c r="G20" s="166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83">
        <v>0.84</v>
      </c>
      <c r="E21" s="68">
        <v>0.72</v>
      </c>
      <c r="F21" s="63">
        <v>31</v>
      </c>
      <c r="G21" s="165">
        <f t="shared" ref="G21" si="1">ROUND(D21*E21*F21,2)</f>
        <v>18.75</v>
      </c>
      <c r="H21" s="54"/>
      <c r="K21" s="43"/>
      <c r="L21" s="43">
        <v>0</v>
      </c>
    </row>
    <row r="22" spans="1:12" ht="31.5" customHeight="1" x14ac:dyDescent="0.25">
      <c r="A22" s="210">
        <v>9</v>
      </c>
      <c r="B22" s="213" t="s">
        <v>134</v>
      </c>
      <c r="C22" s="218" t="s">
        <v>70</v>
      </c>
      <c r="D22" s="83" t="s">
        <v>72</v>
      </c>
      <c r="E22" s="99">
        <v>1</v>
      </c>
      <c r="F22" s="68">
        <v>8.69</v>
      </c>
      <c r="G22" s="176">
        <f>SUM(E22*F22)</f>
        <v>8.69</v>
      </c>
      <c r="H22" s="54"/>
      <c r="K22" s="43"/>
      <c r="L22" s="43"/>
    </row>
    <row r="23" spans="1:12" ht="25.5" x14ac:dyDescent="0.25">
      <c r="A23" s="211"/>
      <c r="B23" s="214"/>
      <c r="C23" s="219"/>
      <c r="D23" s="83" t="s">
        <v>76</v>
      </c>
      <c r="E23" s="99">
        <v>1</v>
      </c>
      <c r="F23" s="68">
        <v>28.96</v>
      </c>
      <c r="G23" s="176">
        <f t="shared" ref="G23:G32" si="2">SUM(E23*F23)</f>
        <v>28.96</v>
      </c>
      <c r="H23" s="54"/>
      <c r="K23" s="43"/>
      <c r="L23" s="43"/>
    </row>
    <row r="24" spans="1:12" ht="38.25" x14ac:dyDescent="0.25">
      <c r="A24" s="211"/>
      <c r="B24" s="214"/>
      <c r="C24" s="219"/>
      <c r="D24" s="83" t="s">
        <v>89</v>
      </c>
      <c r="E24" s="99">
        <v>1</v>
      </c>
      <c r="F24" s="68">
        <v>9.85</v>
      </c>
      <c r="G24" s="176">
        <v>9.85</v>
      </c>
      <c r="H24" s="54"/>
      <c r="K24" s="43"/>
      <c r="L24" s="43"/>
    </row>
    <row r="25" spans="1:12" ht="25.5" x14ac:dyDescent="0.25">
      <c r="A25" s="211"/>
      <c r="B25" s="214"/>
      <c r="C25" s="219"/>
      <c r="D25" s="83" t="s">
        <v>77</v>
      </c>
      <c r="E25" s="99">
        <v>2</v>
      </c>
      <c r="F25" s="68">
        <v>5.79</v>
      </c>
      <c r="G25" s="176">
        <v>11.58</v>
      </c>
      <c r="H25" s="54"/>
      <c r="K25" s="43"/>
      <c r="L25" s="43"/>
    </row>
    <row r="26" spans="1:12" ht="38.25" x14ac:dyDescent="0.25">
      <c r="A26" s="211"/>
      <c r="B26" s="214"/>
      <c r="C26" s="219"/>
      <c r="D26" s="83" t="s">
        <v>85</v>
      </c>
      <c r="E26" s="99">
        <v>2</v>
      </c>
      <c r="F26" s="68">
        <v>5.21</v>
      </c>
      <c r="G26" s="176">
        <v>10.42</v>
      </c>
      <c r="H26" s="54"/>
      <c r="K26" s="43"/>
      <c r="L26" s="43"/>
    </row>
    <row r="27" spans="1:12" ht="25.5" x14ac:dyDescent="0.25">
      <c r="A27" s="211"/>
      <c r="B27" s="214"/>
      <c r="C27" s="219"/>
      <c r="D27" s="83" t="s">
        <v>80</v>
      </c>
      <c r="E27" s="99">
        <v>1</v>
      </c>
      <c r="F27" s="68">
        <v>23.17</v>
      </c>
      <c r="G27" s="176">
        <f t="shared" si="2"/>
        <v>23.17</v>
      </c>
      <c r="H27" s="54"/>
      <c r="K27" s="43"/>
      <c r="L27" s="43"/>
    </row>
    <row r="28" spans="1:12" ht="25.5" hidden="1" x14ac:dyDescent="0.25">
      <c r="A28" s="211"/>
      <c r="B28" s="214"/>
      <c r="C28" s="219"/>
      <c r="D28" s="83" t="s">
        <v>88</v>
      </c>
      <c r="E28" s="178" t="s">
        <v>104</v>
      </c>
      <c r="F28" s="68">
        <v>40.549999999999997</v>
      </c>
      <c r="G28" s="176">
        <v>40.549999999999997</v>
      </c>
      <c r="H28" s="54"/>
      <c r="K28" s="43"/>
      <c r="L28" s="43"/>
    </row>
    <row r="29" spans="1:12" hidden="1" x14ac:dyDescent="0.25">
      <c r="A29" s="211"/>
      <c r="B29" s="214"/>
      <c r="C29" s="219"/>
      <c r="D29" s="83"/>
      <c r="E29" s="99"/>
      <c r="F29" s="68"/>
      <c r="G29" s="176">
        <f t="shared" si="2"/>
        <v>0</v>
      </c>
      <c r="H29" s="54"/>
      <c r="K29" s="43"/>
      <c r="L29" s="43"/>
    </row>
    <row r="30" spans="1:12" hidden="1" x14ac:dyDescent="0.25">
      <c r="A30" s="211"/>
      <c r="B30" s="214"/>
      <c r="C30" s="219"/>
      <c r="D30" s="83"/>
      <c r="E30" s="99"/>
      <c r="F30" s="68"/>
      <c r="G30" s="176">
        <f t="shared" si="2"/>
        <v>0</v>
      </c>
      <c r="H30" s="54"/>
      <c r="K30" s="43"/>
      <c r="L30" s="43"/>
    </row>
    <row r="31" spans="1:12" hidden="1" x14ac:dyDescent="0.25">
      <c r="A31" s="211"/>
      <c r="B31" s="214"/>
      <c r="C31" s="219"/>
      <c r="D31" s="83"/>
      <c r="E31" s="99"/>
      <c r="F31" s="68"/>
      <c r="G31" s="176">
        <f t="shared" si="2"/>
        <v>0</v>
      </c>
      <c r="H31" s="54"/>
      <c r="K31" s="43"/>
      <c r="L31" s="43"/>
    </row>
    <row r="32" spans="1:12" hidden="1" x14ac:dyDescent="0.25">
      <c r="A32" s="211"/>
      <c r="B32" s="214"/>
      <c r="C32" s="219"/>
      <c r="D32" s="83"/>
      <c r="E32" s="99"/>
      <c r="F32" s="68"/>
      <c r="G32" s="176">
        <f t="shared" si="2"/>
        <v>0</v>
      </c>
      <c r="H32" s="54"/>
      <c r="K32" s="43"/>
      <c r="L32" s="43"/>
    </row>
    <row r="33" spans="1:13" x14ac:dyDescent="0.25">
      <c r="A33" s="34"/>
      <c r="B33" s="69" t="s">
        <v>17</v>
      </c>
      <c r="C33" s="70"/>
      <c r="D33" s="71"/>
      <c r="E33" s="72"/>
      <c r="F33" s="72"/>
      <c r="G33" s="161">
        <v>1881.41</v>
      </c>
      <c r="H33" s="54"/>
      <c r="K33" s="43"/>
      <c r="L33" s="43"/>
    </row>
    <row r="34" spans="1:13" ht="50.25" customHeight="1" x14ac:dyDescent="0.25">
      <c r="A34" s="25">
        <v>10</v>
      </c>
      <c r="B34" s="74" t="s">
        <v>57</v>
      </c>
      <c r="C34" s="75" t="s">
        <v>133</v>
      </c>
      <c r="D34" s="71"/>
      <c r="E34" s="72"/>
      <c r="F34" s="72"/>
      <c r="G34" s="161">
        <v>0.48</v>
      </c>
      <c r="H34" s="54"/>
    </row>
    <row r="35" spans="1:13" ht="37.5" customHeight="1" x14ac:dyDescent="0.25">
      <c r="A35" s="209">
        <v>11</v>
      </c>
      <c r="B35" s="204" t="s">
        <v>59</v>
      </c>
      <c r="C35" s="93" t="s">
        <v>60</v>
      </c>
      <c r="D35" s="206"/>
      <c r="E35" s="195"/>
      <c r="F35" s="195"/>
      <c r="G35" s="194">
        <v>112.75</v>
      </c>
      <c r="H35" s="54"/>
    </row>
    <row r="36" spans="1:13" ht="25.5" customHeight="1" x14ac:dyDescent="0.25">
      <c r="A36" s="209"/>
      <c r="B36" s="205"/>
      <c r="C36" s="94" t="s">
        <v>117</v>
      </c>
      <c r="D36" s="206"/>
      <c r="E36" s="195"/>
      <c r="F36" s="195"/>
      <c r="G36" s="194"/>
      <c r="H36" s="54"/>
    </row>
    <row r="37" spans="1:13" ht="13.5" customHeight="1" x14ac:dyDescent="0.25">
      <c r="A37" s="26"/>
      <c r="B37" s="69" t="s">
        <v>27</v>
      </c>
      <c r="C37" s="66"/>
      <c r="D37" s="71"/>
      <c r="E37" s="72"/>
      <c r="F37" s="72"/>
      <c r="G37" s="73">
        <f>SUM(G33-G35-G34)</f>
        <v>1768.18</v>
      </c>
      <c r="H37" s="54"/>
    </row>
    <row r="38" spans="1:13" x14ac:dyDescent="0.25">
      <c r="A38" s="26"/>
      <c r="B38" s="69" t="s">
        <v>28</v>
      </c>
      <c r="C38" s="66"/>
      <c r="D38" s="50"/>
      <c r="E38" s="63"/>
      <c r="F38" s="63"/>
      <c r="G38" s="161">
        <f>SUM(G37*0.21)</f>
        <v>371.31779999999998</v>
      </c>
      <c r="H38" s="54"/>
    </row>
    <row r="39" spans="1:13" ht="12.75" customHeight="1" x14ac:dyDescent="0.25">
      <c r="A39" s="26"/>
      <c r="B39" s="69" t="s">
        <v>29</v>
      </c>
      <c r="C39" s="66"/>
      <c r="D39" s="50"/>
      <c r="E39" s="63"/>
      <c r="F39" s="63"/>
      <c r="G39" s="161">
        <f>G37+G38</f>
        <v>2139.4978000000001</v>
      </c>
      <c r="H39" s="54"/>
    </row>
    <row r="40" spans="1:13" ht="0.75" hidden="1" customHeight="1" x14ac:dyDescent="0.25">
      <c r="A40" s="207"/>
      <c r="B40" s="86" t="s">
        <v>55</v>
      </c>
      <c r="C40" s="88"/>
      <c r="D40" s="200"/>
      <c r="E40" s="198"/>
      <c r="F40" s="198"/>
      <c r="G40" s="202"/>
      <c r="H40" s="79"/>
    </row>
    <row r="41" spans="1:13" ht="0.75" customHeight="1" x14ac:dyDescent="0.25">
      <c r="A41" s="208"/>
      <c r="B41" s="85"/>
      <c r="C41" s="87"/>
      <c r="D41" s="201"/>
      <c r="E41" s="199"/>
      <c r="F41" s="199"/>
      <c r="G41" s="203"/>
      <c r="H41" s="54"/>
    </row>
    <row r="42" spans="1:13" ht="39" customHeight="1" x14ac:dyDescent="0.25">
      <c r="H42" s="54"/>
      <c r="J42" s="91"/>
    </row>
    <row r="43" spans="1:13" x14ac:dyDescent="0.25">
      <c r="B43" s="12"/>
      <c r="C43" s="197"/>
      <c r="D43" s="197"/>
      <c r="E43" s="197"/>
      <c r="F43" s="197"/>
      <c r="G43" s="197"/>
    </row>
    <row r="44" spans="1:13" ht="84.75" customHeight="1" x14ac:dyDescent="0.25">
      <c r="B44" s="12" t="s">
        <v>20</v>
      </c>
      <c r="C44" s="54"/>
      <c r="D44" s="197" t="s">
        <v>106</v>
      </c>
      <c r="E44" s="197"/>
      <c r="F44" s="197"/>
      <c r="G44" s="197"/>
      <c r="H44" s="197"/>
      <c r="J44" s="6"/>
      <c r="K44" s="6"/>
      <c r="L44" s="6"/>
      <c r="M44" s="6"/>
    </row>
    <row r="45" spans="1:13" x14ac:dyDescent="0.25">
      <c r="B45" s="45" t="s">
        <v>81</v>
      </c>
      <c r="C45" s="196" t="s">
        <v>78</v>
      </c>
      <c r="D45" s="196"/>
      <c r="E45" s="196"/>
      <c r="F45" s="196"/>
      <c r="G45" s="196"/>
      <c r="H45" s="54"/>
      <c r="J45" s="6"/>
      <c r="K45" s="6"/>
      <c r="L45" s="6"/>
      <c r="M45" s="6"/>
    </row>
    <row r="46" spans="1:13" x14ac:dyDescent="0.25">
      <c r="C46" s="54" t="s">
        <v>44</v>
      </c>
      <c r="H46" s="54"/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  <row r="1331" spans="10:13" x14ac:dyDescent="0.25">
      <c r="J1331" s="6"/>
      <c r="K1331" s="6"/>
      <c r="L1331" s="6"/>
      <c r="M1331" s="6"/>
    </row>
    <row r="1332" spans="10:13" x14ac:dyDescent="0.25">
      <c r="J1332" s="6"/>
      <c r="K1332" s="6"/>
      <c r="L1332" s="6"/>
      <c r="M1332" s="6"/>
    </row>
    <row r="1333" spans="10:13" x14ac:dyDescent="0.25">
      <c r="J1333" s="6"/>
      <c r="K1333" s="6"/>
      <c r="L1333" s="6"/>
      <c r="M1333" s="6"/>
    </row>
  </sheetData>
  <mergeCells count="34">
    <mergeCell ref="B35:B36"/>
    <mergeCell ref="D35:D36"/>
    <mergeCell ref="A40:A41"/>
    <mergeCell ref="A35:A36"/>
    <mergeCell ref="B6:C6"/>
    <mergeCell ref="A22:A32"/>
    <mergeCell ref="A10:A12"/>
    <mergeCell ref="B22:B32"/>
    <mergeCell ref="C9:G9"/>
    <mergeCell ref="D10:D12"/>
    <mergeCell ref="E12:G12"/>
    <mergeCell ref="E11:G11"/>
    <mergeCell ref="C10:C12"/>
    <mergeCell ref="E10:G10"/>
    <mergeCell ref="F35:F36"/>
    <mergeCell ref="C22:C32"/>
    <mergeCell ref="G35:G36"/>
    <mergeCell ref="E35:E36"/>
    <mergeCell ref="C45:G45"/>
    <mergeCell ref="C43:G43"/>
    <mergeCell ref="E40:E41"/>
    <mergeCell ref="D40:D41"/>
    <mergeCell ref="F40:F41"/>
    <mergeCell ref="G40:G41"/>
    <mergeCell ref="D44:H44"/>
    <mergeCell ref="A1:D1"/>
    <mergeCell ref="A2:C2"/>
    <mergeCell ref="D2:H2"/>
    <mergeCell ref="B4:E4"/>
    <mergeCell ref="D8:G8"/>
    <mergeCell ref="B7:C7"/>
    <mergeCell ref="D6:G6"/>
    <mergeCell ref="B8:C8"/>
    <mergeCell ref="D7:G7"/>
  </mergeCells>
  <phoneticPr fontId="14" type="noConversion"/>
  <pageMargins left="0.19685039370078741" right="0.19685039370078741" top="0.19685039370078741" bottom="0.19685039370078741" header="0" footer="0"/>
  <pageSetup paperSize="9" scale="83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19"/>
  <sheetViews>
    <sheetView tabSelected="1" zoomScaleNormal="100" workbookViewId="0">
      <selection activeCell="P14" sqref="P14"/>
    </sheetView>
  </sheetViews>
  <sheetFormatPr defaultRowHeight="15" x14ac:dyDescent="0.25"/>
  <cols>
    <col min="1" max="1" width="3.28515625" customWidth="1"/>
    <col min="2" max="2" width="19.5703125" customWidth="1"/>
    <col min="3" max="3" width="17.5703125" customWidth="1"/>
    <col min="4" max="4" width="16.5703125" customWidth="1"/>
    <col min="5" max="5" width="11.7109375" style="4" customWidth="1"/>
    <col min="6" max="6" width="9.140625" style="4"/>
    <col min="7" max="7" width="24.85546875" customWidth="1"/>
    <col min="8" max="8" width="11.140625" customWidth="1"/>
    <col min="9" max="9" width="9.425781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5.75" customHeight="1" x14ac:dyDescent="0.25">
      <c r="A1" s="273" t="s">
        <v>97</v>
      </c>
      <c r="B1" s="273"/>
      <c r="C1" s="273"/>
      <c r="D1" s="273"/>
      <c r="E1" s="133"/>
      <c r="F1" s="133"/>
      <c r="G1" s="134"/>
      <c r="H1" s="134"/>
      <c r="J1" s="6"/>
      <c r="K1" s="6"/>
      <c r="L1" s="6"/>
    </row>
    <row r="2" spans="1:12" ht="52.5" customHeight="1" x14ac:dyDescent="0.25">
      <c r="A2" s="274" t="s">
        <v>98</v>
      </c>
      <c r="B2" s="274"/>
      <c r="C2" s="274"/>
      <c r="D2" s="275" t="s">
        <v>99</v>
      </c>
      <c r="E2" s="275"/>
      <c r="F2" s="275"/>
      <c r="G2" s="275"/>
      <c r="H2" s="275"/>
      <c r="J2" s="6"/>
      <c r="K2" s="6"/>
      <c r="L2" s="6"/>
    </row>
    <row r="3" spans="1:12" ht="19.5" customHeight="1" x14ac:dyDescent="0.25">
      <c r="A3" s="134"/>
      <c r="B3" s="134"/>
      <c r="C3" s="134"/>
      <c r="D3" s="135"/>
      <c r="E3" s="136"/>
      <c r="F3" s="136"/>
      <c r="G3" s="135"/>
      <c r="H3" s="135"/>
      <c r="J3" s="6"/>
      <c r="K3" s="6"/>
      <c r="L3" s="6"/>
    </row>
    <row r="4" spans="1:12" ht="18.75" customHeight="1" x14ac:dyDescent="0.25">
      <c r="A4" s="134"/>
      <c r="B4" s="276" t="s">
        <v>132</v>
      </c>
      <c r="C4" s="277"/>
      <c r="D4" s="277"/>
      <c r="E4" s="277"/>
      <c r="F4" s="133"/>
      <c r="G4" s="135"/>
      <c r="H4" s="135"/>
      <c r="J4" s="6"/>
      <c r="K4" s="6"/>
      <c r="L4" s="6"/>
    </row>
    <row r="5" spans="1:12" ht="17.45" customHeight="1" x14ac:dyDescent="0.25">
      <c r="A5" s="134"/>
      <c r="B5" s="137"/>
      <c r="C5" s="138"/>
      <c r="D5" s="138" t="s">
        <v>31</v>
      </c>
      <c r="E5" s="138"/>
      <c r="F5" s="139"/>
      <c r="G5" s="140"/>
      <c r="H5" s="135"/>
      <c r="J5" s="6"/>
      <c r="K5" s="6"/>
      <c r="L5" s="6"/>
    </row>
    <row r="6" spans="1:12" ht="13.5" customHeight="1" x14ac:dyDescent="0.25">
      <c r="A6" s="134"/>
      <c r="B6" s="278" t="s">
        <v>30</v>
      </c>
      <c r="C6" s="278"/>
      <c r="D6" s="277" t="s">
        <v>32</v>
      </c>
      <c r="E6" s="277"/>
      <c r="F6" s="277"/>
      <c r="G6" s="277"/>
      <c r="H6" s="135"/>
      <c r="J6" s="6"/>
      <c r="K6" s="6"/>
      <c r="L6" s="6"/>
    </row>
    <row r="7" spans="1:12" ht="12.75" customHeight="1" x14ac:dyDescent="0.25">
      <c r="A7" s="134"/>
      <c r="B7" s="279" t="s">
        <v>125</v>
      </c>
      <c r="C7" s="279"/>
      <c r="D7" s="277" t="s">
        <v>33</v>
      </c>
      <c r="E7" s="277"/>
      <c r="F7" s="277"/>
      <c r="G7" s="277"/>
      <c r="H7" s="135"/>
      <c r="J7" s="6"/>
      <c r="K7" s="6"/>
      <c r="L7" s="6"/>
    </row>
    <row r="8" spans="1:12" ht="12.75" customHeight="1" x14ac:dyDescent="0.25">
      <c r="A8" s="134"/>
      <c r="B8" s="280"/>
      <c r="C8" s="280"/>
      <c r="D8" s="277" t="s">
        <v>34</v>
      </c>
      <c r="E8" s="277"/>
      <c r="F8" s="277"/>
      <c r="G8" s="277"/>
      <c r="H8" s="135"/>
      <c r="J8" s="6"/>
      <c r="K8" s="6"/>
      <c r="L8" s="6"/>
    </row>
    <row r="9" spans="1:12" ht="3" customHeight="1" x14ac:dyDescent="0.25">
      <c r="C9" s="221"/>
      <c r="D9" s="221"/>
      <c r="E9" s="221"/>
      <c r="F9" s="221"/>
      <c r="G9" s="221"/>
      <c r="J9" s="6"/>
      <c r="K9" s="6"/>
      <c r="L9" s="6"/>
    </row>
    <row r="10" spans="1:12" x14ac:dyDescent="0.25">
      <c r="A10" s="212" t="s">
        <v>0</v>
      </c>
      <c r="B10" s="17"/>
      <c r="C10" s="212" t="s">
        <v>2</v>
      </c>
      <c r="D10" s="212" t="s">
        <v>3</v>
      </c>
      <c r="E10" s="212" t="s">
        <v>4</v>
      </c>
      <c r="F10" s="222"/>
      <c r="G10" s="222"/>
      <c r="J10" s="6"/>
      <c r="K10" s="6"/>
      <c r="L10" s="6"/>
    </row>
    <row r="11" spans="1:12" ht="15" customHeight="1" x14ac:dyDescent="0.25">
      <c r="A11" s="212"/>
      <c r="B11" s="17" t="s">
        <v>1</v>
      </c>
      <c r="C11" s="212"/>
      <c r="D11" s="212"/>
      <c r="E11" s="216" t="s">
        <v>115</v>
      </c>
      <c r="F11" s="217"/>
      <c r="G11" s="217"/>
      <c r="J11" s="6"/>
      <c r="K11" s="6"/>
      <c r="L11" s="6"/>
    </row>
    <row r="12" spans="1:12" ht="14.25" customHeight="1" x14ac:dyDescent="0.25">
      <c r="A12" s="212"/>
      <c r="B12" s="18"/>
      <c r="C12" s="212"/>
      <c r="D12" s="212"/>
      <c r="E12" s="216" t="s">
        <v>116</v>
      </c>
      <c r="F12" s="217"/>
      <c r="G12" s="217"/>
      <c r="J12" s="6"/>
      <c r="K12" s="6"/>
      <c r="L12" s="6"/>
    </row>
    <row r="13" spans="1:12" ht="48" customHeight="1" x14ac:dyDescent="0.25">
      <c r="A13" s="19">
        <v>1</v>
      </c>
      <c r="B13" s="19">
        <v>2</v>
      </c>
      <c r="C13" s="19">
        <v>3</v>
      </c>
      <c r="D13" s="19">
        <v>4</v>
      </c>
      <c r="E13" s="141" t="s">
        <v>82</v>
      </c>
      <c r="F13" s="141" t="s">
        <v>5</v>
      </c>
      <c r="G13" s="75" t="s">
        <v>83</v>
      </c>
      <c r="K13" s="3" t="s">
        <v>24</v>
      </c>
      <c r="L13" s="2" t="s">
        <v>25</v>
      </c>
    </row>
    <row r="14" spans="1:12" ht="45.75" customHeight="1" x14ac:dyDescent="0.25">
      <c r="A14" s="21"/>
      <c r="B14" s="142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24.5</v>
      </c>
      <c r="E15" s="28">
        <v>0.48</v>
      </c>
      <c r="F15" s="28">
        <v>31</v>
      </c>
      <c r="G15" s="64">
        <f>ROUND(D15*E15*F15,2)</f>
        <v>364.56</v>
      </c>
    </row>
    <row r="16" spans="1:12" ht="25.5" x14ac:dyDescent="0.25">
      <c r="A16" s="25">
        <v>3</v>
      </c>
      <c r="B16" s="35" t="s">
        <v>10</v>
      </c>
      <c r="C16" s="31" t="s">
        <v>11</v>
      </c>
      <c r="D16" s="32">
        <v>0.81</v>
      </c>
      <c r="E16" s="33">
        <v>1.82</v>
      </c>
      <c r="F16" s="28">
        <v>31</v>
      </c>
      <c r="G16" s="64">
        <f>ROUND(D16*E16*F16,2)</f>
        <v>45.7</v>
      </c>
      <c r="K16" s="2">
        <v>25</v>
      </c>
      <c r="L16" s="2">
        <v>0</v>
      </c>
    </row>
    <row r="17" spans="1:13" ht="33.75" x14ac:dyDescent="0.25">
      <c r="A17" s="25">
        <v>4</v>
      </c>
      <c r="B17" s="35" t="s">
        <v>13</v>
      </c>
      <c r="C17" s="31" t="s">
        <v>14</v>
      </c>
      <c r="D17" s="32">
        <v>62.9</v>
      </c>
      <c r="E17" s="33">
        <v>0.15</v>
      </c>
      <c r="F17" s="28">
        <v>31</v>
      </c>
      <c r="G17" s="64">
        <f>ROUND(D17*E17*F17,2)</f>
        <v>292.49</v>
      </c>
      <c r="L17" s="2">
        <v>1950</v>
      </c>
    </row>
    <row r="18" spans="1:13" x14ac:dyDescent="0.25">
      <c r="A18" s="25">
        <v>5</v>
      </c>
      <c r="B18" s="35" t="s">
        <v>26</v>
      </c>
      <c r="C18" s="31"/>
      <c r="D18" s="32">
        <v>0.35</v>
      </c>
      <c r="E18" s="33">
        <v>0.72</v>
      </c>
      <c r="F18" s="28">
        <v>31</v>
      </c>
      <c r="G18" s="64">
        <v>7.81</v>
      </c>
      <c r="L18" s="2">
        <v>0</v>
      </c>
    </row>
    <row r="19" spans="1:13" ht="48" x14ac:dyDescent="0.25">
      <c r="A19" s="210">
        <v>6</v>
      </c>
      <c r="B19" s="285" t="s">
        <v>134</v>
      </c>
      <c r="C19" s="218" t="s">
        <v>70</v>
      </c>
      <c r="D19" s="289" t="s">
        <v>74</v>
      </c>
      <c r="E19" s="181">
        <v>1</v>
      </c>
      <c r="F19" s="118">
        <v>11.58</v>
      </c>
      <c r="G19" s="119">
        <v>11.58</v>
      </c>
      <c r="K19" s="111"/>
      <c r="L19" s="111"/>
    </row>
    <row r="20" spans="1:13" ht="38.25" x14ac:dyDescent="0.25">
      <c r="A20" s="211"/>
      <c r="B20" s="286"/>
      <c r="C20" s="219"/>
      <c r="D20" s="180" t="s">
        <v>89</v>
      </c>
      <c r="E20" s="177">
        <v>1</v>
      </c>
      <c r="F20" s="68">
        <v>9.85</v>
      </c>
      <c r="G20" s="64">
        <v>9.85</v>
      </c>
      <c r="K20" s="111"/>
      <c r="L20" s="111"/>
    </row>
    <row r="21" spans="1:13" ht="35.25" customHeight="1" x14ac:dyDescent="0.25">
      <c r="A21" s="211"/>
      <c r="B21" s="286"/>
      <c r="C21" s="219"/>
      <c r="D21" s="143" t="s">
        <v>139</v>
      </c>
      <c r="E21" s="178">
        <v>1</v>
      </c>
      <c r="F21" s="68">
        <v>69.510000000000005</v>
      </c>
      <c r="G21" s="64">
        <v>69.510000000000005</v>
      </c>
      <c r="K21" s="111"/>
      <c r="L21" s="111"/>
    </row>
    <row r="22" spans="1:13" ht="36.75" customHeight="1" x14ac:dyDescent="0.25">
      <c r="A22" s="211"/>
      <c r="B22" s="286"/>
      <c r="C22" s="219"/>
      <c r="D22" s="144" t="s">
        <v>72</v>
      </c>
      <c r="E22" s="99">
        <v>1</v>
      </c>
      <c r="F22" s="68">
        <v>8.69</v>
      </c>
      <c r="G22" s="64">
        <v>8.69</v>
      </c>
      <c r="K22" s="111"/>
      <c r="L22" s="111"/>
    </row>
    <row r="23" spans="1:13" ht="22.5" x14ac:dyDescent="0.25">
      <c r="A23" s="211"/>
      <c r="B23" s="286"/>
      <c r="C23" s="219"/>
      <c r="D23" s="144" t="s">
        <v>76</v>
      </c>
      <c r="E23" s="99">
        <v>1</v>
      </c>
      <c r="F23" s="68">
        <v>28.96</v>
      </c>
      <c r="G23" s="64">
        <f t="shared" ref="G23:G25" si="0">SUM(E23*F23)</f>
        <v>28.96</v>
      </c>
      <c r="K23" s="111"/>
      <c r="L23" s="111"/>
    </row>
    <row r="24" spans="1:13" hidden="1" x14ac:dyDescent="0.25">
      <c r="A24" s="211"/>
      <c r="B24" s="286"/>
      <c r="C24" s="219"/>
      <c r="D24" s="83"/>
      <c r="E24" s="99">
        <v>1</v>
      </c>
      <c r="F24" s="68">
        <v>28.96</v>
      </c>
      <c r="G24" s="64">
        <f t="shared" si="0"/>
        <v>28.96</v>
      </c>
      <c r="K24" s="111"/>
      <c r="L24" s="111"/>
    </row>
    <row r="25" spans="1:13" hidden="1" x14ac:dyDescent="0.25">
      <c r="A25" s="220"/>
      <c r="B25" s="287"/>
      <c r="C25" s="220"/>
      <c r="D25" s="83"/>
      <c r="E25" s="97">
        <v>4</v>
      </c>
      <c r="F25" s="68">
        <v>5.21</v>
      </c>
      <c r="G25" s="64">
        <f t="shared" si="0"/>
        <v>20.84</v>
      </c>
      <c r="K25" s="111"/>
      <c r="L25" s="111"/>
    </row>
    <row r="26" spans="1:13" ht="20.25" customHeight="1" x14ac:dyDescent="0.25">
      <c r="A26" s="34"/>
      <c r="B26" s="109" t="s">
        <v>17</v>
      </c>
      <c r="C26" s="36"/>
      <c r="D26" s="110"/>
      <c r="E26" s="108"/>
      <c r="F26" s="108"/>
      <c r="G26" s="39">
        <v>839.15</v>
      </c>
      <c r="K26" s="111"/>
      <c r="L26" s="111"/>
    </row>
    <row r="27" spans="1:13" s="131" customFormat="1" ht="42" hidden="1" x14ac:dyDescent="0.25">
      <c r="A27" s="170">
        <v>7</v>
      </c>
      <c r="B27" s="145" t="s">
        <v>57</v>
      </c>
      <c r="C27" s="124" t="s">
        <v>105</v>
      </c>
      <c r="D27" s="171"/>
      <c r="E27" s="172"/>
      <c r="F27" s="172"/>
      <c r="G27" s="173">
        <v>14.75</v>
      </c>
      <c r="K27" s="132"/>
      <c r="L27" s="132"/>
    </row>
    <row r="28" spans="1:13" ht="66.75" customHeight="1" x14ac:dyDescent="0.25">
      <c r="A28" s="267">
        <v>6</v>
      </c>
      <c r="B28" s="269" t="s">
        <v>59</v>
      </c>
      <c r="C28" s="40" t="s">
        <v>60</v>
      </c>
      <c r="D28" s="271"/>
      <c r="E28" s="263"/>
      <c r="F28" s="263"/>
      <c r="G28" s="265">
        <v>78</v>
      </c>
      <c r="K28" s="111"/>
      <c r="L28" s="111"/>
    </row>
    <row r="29" spans="1:13" ht="12.75" customHeight="1" x14ac:dyDescent="0.25">
      <c r="A29" s="268"/>
      <c r="B29" s="270"/>
      <c r="C29" s="40" t="s">
        <v>120</v>
      </c>
      <c r="D29" s="272"/>
      <c r="E29" s="264"/>
      <c r="F29" s="264"/>
      <c r="G29" s="266"/>
      <c r="K29" s="111"/>
      <c r="L29" s="111"/>
    </row>
    <row r="30" spans="1:13" ht="14.25" customHeight="1" x14ac:dyDescent="0.25">
      <c r="A30" s="40"/>
      <c r="B30" s="146" t="s">
        <v>27</v>
      </c>
      <c r="C30" s="31"/>
      <c r="D30" s="36"/>
      <c r="E30" s="147"/>
      <c r="F30" s="147"/>
      <c r="G30" s="148">
        <f>ROUND(G26-G28,2)</f>
        <v>761.15</v>
      </c>
      <c r="K30" s="111"/>
      <c r="L30" s="111"/>
    </row>
    <row r="31" spans="1:13" x14ac:dyDescent="0.25">
      <c r="A31" s="40"/>
      <c r="B31" s="146" t="s">
        <v>28</v>
      </c>
      <c r="C31" s="31"/>
      <c r="D31" s="31"/>
      <c r="E31" s="149"/>
      <c r="F31" s="149"/>
      <c r="G31" s="150">
        <f>ROUND(G30*0.21,2)</f>
        <v>159.84</v>
      </c>
      <c r="H31" s="92"/>
      <c r="J31" s="6"/>
      <c r="K31" s="6"/>
      <c r="L31" s="6"/>
      <c r="M31" s="6"/>
    </row>
    <row r="32" spans="1:13" ht="18.75" customHeight="1" x14ac:dyDescent="0.25">
      <c r="A32" s="40"/>
      <c r="B32" s="146" t="s">
        <v>29</v>
      </c>
      <c r="C32" s="31"/>
      <c r="D32" s="31"/>
      <c r="E32" s="149"/>
      <c r="F32" s="149"/>
      <c r="G32" s="150">
        <f>G30+G31</f>
        <v>920.99</v>
      </c>
      <c r="H32" s="92"/>
      <c r="J32" s="6"/>
      <c r="K32" s="6"/>
      <c r="L32" s="6"/>
      <c r="M32" s="6"/>
    </row>
    <row r="33" spans="2:15" x14ac:dyDescent="0.25">
      <c r="B33" s="45"/>
      <c r="C33" s="228"/>
      <c r="D33" s="228"/>
      <c r="E33" s="228"/>
      <c r="F33" s="228"/>
      <c r="G33" s="228"/>
      <c r="J33" s="6"/>
      <c r="K33" s="6"/>
      <c r="L33" s="6"/>
      <c r="M33" s="6"/>
    </row>
    <row r="34" spans="2:15" ht="36" x14ac:dyDescent="0.25">
      <c r="B34" s="151" t="s">
        <v>20</v>
      </c>
      <c r="C34" s="262" t="s">
        <v>106</v>
      </c>
      <c r="D34" s="262"/>
      <c r="E34" s="262"/>
      <c r="F34" s="262"/>
      <c r="G34" s="262"/>
      <c r="J34" s="6"/>
      <c r="K34" s="6"/>
      <c r="L34" s="6"/>
      <c r="M34" s="6"/>
    </row>
    <row r="35" spans="2:15" x14ac:dyDescent="0.25">
      <c r="I35" s="281"/>
      <c r="J35" s="283"/>
      <c r="K35" s="284"/>
      <c r="L35" s="112"/>
      <c r="M35" s="113"/>
      <c r="N35" s="114"/>
      <c r="O35" s="115"/>
    </row>
    <row r="36" spans="2:15" ht="39.75" customHeight="1" x14ac:dyDescent="0.25">
      <c r="B36" s="45" t="s">
        <v>81</v>
      </c>
      <c r="C36" s="228" t="s">
        <v>21</v>
      </c>
      <c r="D36" s="228"/>
      <c r="E36" s="228"/>
      <c r="F36" s="228"/>
      <c r="G36" s="228"/>
      <c r="I36" s="281"/>
      <c r="J36" s="283"/>
      <c r="K36" s="282"/>
      <c r="L36" s="112"/>
      <c r="M36" s="116"/>
      <c r="N36" s="114"/>
      <c r="O36" s="115"/>
    </row>
    <row r="37" spans="2:15" x14ac:dyDescent="0.25">
      <c r="C37" s="54" t="s">
        <v>44</v>
      </c>
      <c r="I37" s="281"/>
      <c r="J37" s="283"/>
      <c r="K37" s="282"/>
      <c r="L37" s="112"/>
      <c r="M37" s="116"/>
      <c r="N37" s="114"/>
      <c r="O37" s="115"/>
    </row>
    <row r="38" spans="2:15" x14ac:dyDescent="0.25">
      <c r="I38" s="281"/>
      <c r="J38" s="283"/>
      <c r="K38" s="282"/>
      <c r="L38" s="112"/>
      <c r="M38" s="113"/>
      <c r="N38" s="114"/>
      <c r="O38" s="115"/>
    </row>
    <row r="39" spans="2:15" x14ac:dyDescent="0.25">
      <c r="I39" s="281"/>
      <c r="J39" s="283"/>
      <c r="K39" s="282"/>
      <c r="L39" s="112"/>
      <c r="M39" s="113"/>
      <c r="N39" s="114"/>
      <c r="O39" s="115"/>
    </row>
    <row r="40" spans="2:15" x14ac:dyDescent="0.25">
      <c r="I40" s="281"/>
      <c r="J40" s="283"/>
      <c r="K40" s="282"/>
      <c r="L40" s="112"/>
      <c r="M40" s="113"/>
      <c r="N40" s="114"/>
      <c r="O40" s="115"/>
    </row>
    <row r="41" spans="2:15" x14ac:dyDescent="0.25">
      <c r="I41" s="282"/>
      <c r="J41" s="282"/>
      <c r="K41" s="282"/>
      <c r="L41" s="112"/>
      <c r="M41" s="117"/>
      <c r="N41" s="114"/>
      <c r="O41" s="115"/>
    </row>
    <row r="42" spans="2:15" x14ac:dyDescent="0.25">
      <c r="J42" s="6"/>
      <c r="K42" s="6"/>
      <c r="L42" s="6"/>
      <c r="M42" s="6"/>
    </row>
    <row r="43" spans="2:15" x14ac:dyDescent="0.25">
      <c r="J43" s="6"/>
      <c r="K43" s="6"/>
      <c r="L43" s="6"/>
      <c r="M43" s="6"/>
    </row>
    <row r="44" spans="2:15" x14ac:dyDescent="0.25">
      <c r="J44" s="6"/>
      <c r="K44" s="6"/>
      <c r="L44" s="6"/>
      <c r="M44" s="6"/>
    </row>
    <row r="45" spans="2:15" x14ac:dyDescent="0.25">
      <c r="J45" s="6"/>
      <c r="K45" s="6"/>
      <c r="L45" s="6"/>
      <c r="M45" s="6"/>
    </row>
    <row r="46" spans="2:15" x14ac:dyDescent="0.25">
      <c r="J46" s="6"/>
      <c r="K46" s="6"/>
      <c r="L46" s="6"/>
      <c r="M46" s="6"/>
    </row>
    <row r="47" spans="2:15" x14ac:dyDescent="0.25">
      <c r="J47" s="6"/>
      <c r="K47" s="6"/>
      <c r="L47" s="6"/>
      <c r="M47" s="6"/>
    </row>
    <row r="48" spans="2:15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</sheetData>
  <mergeCells count="32">
    <mergeCell ref="I35:I41"/>
    <mergeCell ref="J35:J41"/>
    <mergeCell ref="K35:K41"/>
    <mergeCell ref="A19:A25"/>
    <mergeCell ref="B19:B25"/>
    <mergeCell ref="C19:C25"/>
    <mergeCell ref="B7:C7"/>
    <mergeCell ref="D7:G7"/>
    <mergeCell ref="B8:C8"/>
    <mergeCell ref="E12:G12"/>
    <mergeCell ref="D10:D12"/>
    <mergeCell ref="C9:G9"/>
    <mergeCell ref="E11:G11"/>
    <mergeCell ref="E10:G10"/>
    <mergeCell ref="C10:C12"/>
    <mergeCell ref="D8:G8"/>
    <mergeCell ref="A1:D1"/>
    <mergeCell ref="A2:C2"/>
    <mergeCell ref="D2:H2"/>
    <mergeCell ref="B4:E4"/>
    <mergeCell ref="B6:C6"/>
    <mergeCell ref="D6:G6"/>
    <mergeCell ref="A10:A12"/>
    <mergeCell ref="C36:G36"/>
    <mergeCell ref="C33:G33"/>
    <mergeCell ref="C34:G34"/>
    <mergeCell ref="F28:F29"/>
    <mergeCell ref="G28:G29"/>
    <mergeCell ref="E28:E29"/>
    <mergeCell ref="A28:A29"/>
    <mergeCell ref="B28:B29"/>
    <mergeCell ref="D28:D29"/>
  </mergeCells>
  <phoneticPr fontId="14" type="noConversion"/>
  <pageMargins left="0.74803149606299213" right="0.74803149606299213" top="0.98425196850393704" bottom="0.98425196850393704" header="0.51181102362204722" footer="0.51181102362204722"/>
  <pageSetup paperSize="9" scale="77" orientation="portrait" r:id="rId1"/>
  <headerFooter alignWithMargins="0"/>
  <colBreaks count="1" manualBreakCount="1">
    <brk id="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30"/>
  <sheetViews>
    <sheetView topLeftCell="A4" workbookViewId="0">
      <selection activeCell="K4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7109375" customWidth="1"/>
    <col min="11" max="11" width="9.85546875" style="2" hidden="1" customWidth="1"/>
    <col min="12" max="12" width="9.140625" style="2" hidden="1" customWidth="1"/>
  </cols>
  <sheetData>
    <row r="1" spans="1:12" ht="39.6" customHeight="1" x14ac:dyDescent="0.25">
      <c r="A1" s="224" t="s">
        <v>18</v>
      </c>
      <c r="B1" s="224"/>
      <c r="C1" s="224"/>
      <c r="D1" s="224"/>
      <c r="J1" s="6"/>
      <c r="K1" s="6"/>
      <c r="L1" s="6"/>
    </row>
    <row r="2" spans="1:12" ht="41.45" customHeight="1" x14ac:dyDescent="0.25">
      <c r="A2" s="187" t="s">
        <v>62</v>
      </c>
      <c r="B2" s="187"/>
      <c r="C2" s="187"/>
      <c r="D2" s="224" t="s">
        <v>35</v>
      </c>
      <c r="E2" s="224"/>
      <c r="F2" s="224"/>
      <c r="G2" s="224"/>
      <c r="H2" s="224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89" t="s">
        <v>118</v>
      </c>
      <c r="C4" s="190"/>
      <c r="D4" s="190"/>
      <c r="E4" s="190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5" t="s">
        <v>30</v>
      </c>
      <c r="C6" s="225"/>
      <c r="D6" s="223" t="s">
        <v>32</v>
      </c>
      <c r="E6" s="223"/>
      <c r="F6" s="223"/>
      <c r="G6" s="223"/>
      <c r="H6" s="1"/>
      <c r="J6" s="6"/>
      <c r="K6" s="6"/>
      <c r="L6" s="6"/>
    </row>
    <row r="7" spans="1:12" ht="12.75" customHeight="1" x14ac:dyDescent="0.25">
      <c r="B7" s="192" t="s">
        <v>119</v>
      </c>
      <c r="C7" s="192"/>
      <c r="D7" s="223" t="s">
        <v>33</v>
      </c>
      <c r="E7" s="223"/>
      <c r="F7" s="223"/>
      <c r="G7" s="223"/>
      <c r="H7" s="1"/>
      <c r="J7" s="6"/>
      <c r="K7" s="6"/>
      <c r="L7" s="6"/>
    </row>
    <row r="8" spans="1:12" ht="12.75" customHeight="1" x14ac:dyDescent="0.25">
      <c r="B8" s="232"/>
      <c r="C8" s="232"/>
      <c r="D8" s="223" t="s">
        <v>34</v>
      </c>
      <c r="E8" s="223"/>
      <c r="F8" s="223"/>
      <c r="G8" s="223"/>
      <c r="H8" s="1"/>
      <c r="J8" s="6"/>
      <c r="K8" s="6"/>
      <c r="L8" s="6"/>
    </row>
    <row r="9" spans="1:12" ht="20.25" customHeight="1" x14ac:dyDescent="0.25">
      <c r="C9" s="221"/>
      <c r="D9" s="221"/>
      <c r="E9" s="221"/>
      <c r="F9" s="221"/>
      <c r="G9" s="221"/>
      <c r="J9" s="6"/>
      <c r="K9" s="6"/>
      <c r="L9" s="6"/>
    </row>
    <row r="10" spans="1:12" x14ac:dyDescent="0.25">
      <c r="A10" s="212" t="s">
        <v>0</v>
      </c>
      <c r="B10" s="17"/>
      <c r="C10" s="212" t="s">
        <v>2</v>
      </c>
      <c r="D10" s="212" t="s">
        <v>3</v>
      </c>
      <c r="E10" s="212" t="s">
        <v>4</v>
      </c>
      <c r="F10" s="222"/>
      <c r="G10" s="222"/>
      <c r="J10" s="6"/>
      <c r="K10" s="6"/>
      <c r="L10" s="6"/>
    </row>
    <row r="11" spans="1:12" ht="15" customHeight="1" x14ac:dyDescent="0.25">
      <c r="A11" s="212"/>
      <c r="B11" s="17" t="s">
        <v>1</v>
      </c>
      <c r="C11" s="212"/>
      <c r="D11" s="212"/>
      <c r="E11" s="216" t="s">
        <v>115</v>
      </c>
      <c r="F11" s="217"/>
      <c r="G11" s="217"/>
      <c r="J11" s="6"/>
      <c r="K11" s="6"/>
      <c r="L11" s="6"/>
    </row>
    <row r="12" spans="1:12" ht="14.25" customHeight="1" x14ac:dyDescent="0.25">
      <c r="A12" s="212"/>
      <c r="B12" s="18"/>
      <c r="C12" s="212"/>
      <c r="D12" s="212"/>
      <c r="E12" s="216" t="s">
        <v>116</v>
      </c>
      <c r="F12" s="217"/>
      <c r="G12" s="217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7.75" customHeight="1" x14ac:dyDescent="0.25">
      <c r="A15" s="25">
        <v>2</v>
      </c>
      <c r="B15" s="35" t="s">
        <v>7</v>
      </c>
      <c r="C15" s="17" t="s">
        <v>8</v>
      </c>
      <c r="D15" s="27">
        <v>28.8</v>
      </c>
      <c r="E15" s="28">
        <v>0.48</v>
      </c>
      <c r="F15" s="28">
        <v>31</v>
      </c>
      <c r="G15" s="29">
        <f>D15*E15*F15</f>
        <v>428.54399999999998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13.2</v>
      </c>
      <c r="E16" s="28">
        <v>0.65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27">
        <v>13.2</v>
      </c>
      <c r="E17" s="28">
        <v>0.67</v>
      </c>
      <c r="F17" s="28">
        <v>31</v>
      </c>
      <c r="G17" s="29">
        <f>D17*E17*F17</f>
        <v>274.16399999999999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125">
        <v>0.52</v>
      </c>
      <c r="E18" s="33">
        <v>1.82</v>
      </c>
      <c r="F18" s="28">
        <v>31</v>
      </c>
      <c r="G18" s="29">
        <f>SUM(D18*E18*F18)</f>
        <v>29.3384</v>
      </c>
      <c r="K18" s="2">
        <v>16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54.322580645161288</v>
      </c>
      <c r="E19" s="33">
        <v>0.15</v>
      </c>
      <c r="F19" s="28">
        <v>31</v>
      </c>
      <c r="G19" s="29">
        <v>252.59</v>
      </c>
      <c r="L19" s="2">
        <v>1684</v>
      </c>
    </row>
    <row r="20" spans="1:12" ht="29.25" customHeight="1" x14ac:dyDescent="0.25">
      <c r="A20" s="179">
        <v>7</v>
      </c>
      <c r="B20" s="35" t="s">
        <v>15</v>
      </c>
      <c r="C20" s="31" t="s">
        <v>48</v>
      </c>
      <c r="D20" s="17" t="s">
        <v>12</v>
      </c>
      <c r="E20" s="20" t="s">
        <v>12</v>
      </c>
      <c r="F20" s="20" t="s">
        <v>12</v>
      </c>
      <c r="G20" s="32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0.32258064516129031</v>
      </c>
      <c r="E21" s="33">
        <v>0.72</v>
      </c>
      <c r="F21" s="28">
        <v>31</v>
      </c>
      <c r="G21" s="29">
        <v>7.14</v>
      </c>
      <c r="L21" s="2">
        <v>10</v>
      </c>
    </row>
    <row r="22" spans="1:12" ht="25.5" hidden="1" x14ac:dyDescent="0.25">
      <c r="A22" s="210">
        <v>9</v>
      </c>
      <c r="B22" s="213" t="s">
        <v>108</v>
      </c>
      <c r="C22" s="218" t="s">
        <v>70</v>
      </c>
      <c r="D22" s="83" t="s">
        <v>79</v>
      </c>
      <c r="E22" s="97">
        <v>1</v>
      </c>
      <c r="F22" s="68">
        <v>57.92</v>
      </c>
      <c r="G22" s="64">
        <f>SUM(E22*F22)</f>
        <v>57.92</v>
      </c>
      <c r="H22" s="54"/>
      <c r="K22" s="43"/>
      <c r="L22" s="43"/>
    </row>
    <row r="23" spans="1:12" ht="51" hidden="1" x14ac:dyDescent="0.25">
      <c r="A23" s="211"/>
      <c r="B23" s="214"/>
      <c r="C23" s="219"/>
      <c r="D23" s="83" t="s">
        <v>109</v>
      </c>
      <c r="E23" s="102">
        <v>1</v>
      </c>
      <c r="F23" s="68">
        <v>34.75</v>
      </c>
      <c r="G23" s="64">
        <f t="shared" ref="G23:G30" si="0">SUM(E23*F23)</f>
        <v>34.75</v>
      </c>
      <c r="H23" s="54"/>
      <c r="K23" s="43"/>
      <c r="L23" s="43"/>
    </row>
    <row r="24" spans="1:12" ht="25.5" hidden="1" x14ac:dyDescent="0.25">
      <c r="A24" s="211"/>
      <c r="B24" s="214"/>
      <c r="C24" s="219"/>
      <c r="D24" s="83" t="s">
        <v>72</v>
      </c>
      <c r="E24" s="97">
        <v>2</v>
      </c>
      <c r="F24" s="68">
        <v>8.69</v>
      </c>
      <c r="G24" s="64">
        <v>17.38</v>
      </c>
      <c r="H24" s="54"/>
      <c r="K24" s="43"/>
      <c r="L24" s="43"/>
    </row>
    <row r="25" spans="1:12" ht="25.5" hidden="1" x14ac:dyDescent="0.25">
      <c r="A25" s="211"/>
      <c r="B25" s="214"/>
      <c r="C25" s="219"/>
      <c r="D25" s="83" t="s">
        <v>77</v>
      </c>
      <c r="E25" s="99">
        <v>1</v>
      </c>
      <c r="F25" s="68">
        <v>5.79</v>
      </c>
      <c r="G25" s="64">
        <f t="shared" si="0"/>
        <v>5.79</v>
      </c>
      <c r="H25" s="54"/>
      <c r="K25" s="43"/>
      <c r="L25" s="43"/>
    </row>
    <row r="26" spans="1:12" ht="38.25" hidden="1" x14ac:dyDescent="0.25">
      <c r="A26" s="211"/>
      <c r="B26" s="214"/>
      <c r="C26" s="219"/>
      <c r="D26" s="83" t="s">
        <v>110</v>
      </c>
      <c r="E26" s="99">
        <v>1</v>
      </c>
      <c r="F26" s="68">
        <v>34.75</v>
      </c>
      <c r="G26" s="64">
        <f t="shared" si="0"/>
        <v>34.75</v>
      </c>
      <c r="H26" s="54"/>
      <c r="K26" s="43"/>
      <c r="L26" s="43"/>
    </row>
    <row r="27" spans="1:12" hidden="1" x14ac:dyDescent="0.25">
      <c r="A27" s="211"/>
      <c r="B27" s="214"/>
      <c r="C27" s="219"/>
      <c r="D27" s="83"/>
      <c r="E27" s="99"/>
      <c r="F27" s="68"/>
      <c r="G27" s="64">
        <f t="shared" si="0"/>
        <v>0</v>
      </c>
      <c r="H27" s="54"/>
      <c r="K27" s="43"/>
      <c r="L27" s="43"/>
    </row>
    <row r="28" spans="1:12" hidden="1" x14ac:dyDescent="0.25">
      <c r="A28" s="211"/>
      <c r="B28" s="214"/>
      <c r="C28" s="219"/>
      <c r="D28" s="83"/>
      <c r="E28" s="99"/>
      <c r="F28" s="68"/>
      <c r="G28" s="64">
        <f t="shared" si="0"/>
        <v>0</v>
      </c>
      <c r="H28" s="54"/>
      <c r="K28" s="43"/>
      <c r="L28" s="43"/>
    </row>
    <row r="29" spans="1:12" hidden="1" x14ac:dyDescent="0.25">
      <c r="A29" s="220"/>
      <c r="B29" s="220"/>
      <c r="C29" s="220"/>
      <c r="D29" s="83"/>
      <c r="E29" s="97"/>
      <c r="F29" s="68"/>
      <c r="G29" s="64">
        <f t="shared" si="0"/>
        <v>0</v>
      </c>
      <c r="H29" s="54"/>
      <c r="K29" s="43"/>
      <c r="L29" s="43"/>
    </row>
    <row r="30" spans="1:12" ht="25.5" hidden="1" x14ac:dyDescent="0.25">
      <c r="A30" s="103"/>
      <c r="B30" s="106" t="s">
        <v>87</v>
      </c>
      <c r="C30" s="105" t="s">
        <v>70</v>
      </c>
      <c r="D30" s="83"/>
      <c r="E30" s="97">
        <v>1</v>
      </c>
      <c r="F30" s="68">
        <v>23.17</v>
      </c>
      <c r="G30" s="64">
        <f t="shared" si="0"/>
        <v>23.17</v>
      </c>
      <c r="H30" s="54"/>
      <c r="K30" s="43"/>
      <c r="L30" s="43"/>
    </row>
    <row r="31" spans="1:12" hidden="1" x14ac:dyDescent="0.25">
      <c r="A31" s="103"/>
      <c r="B31" s="106"/>
      <c r="C31" s="103"/>
      <c r="D31" s="100"/>
      <c r="E31" s="97"/>
      <c r="F31" s="68"/>
      <c r="G31" s="64"/>
      <c r="H31" s="54"/>
      <c r="K31" s="43"/>
      <c r="L31" s="43"/>
    </row>
    <row r="32" spans="1:12" x14ac:dyDescent="0.25">
      <c r="A32" s="34"/>
      <c r="B32" s="35" t="s">
        <v>17</v>
      </c>
      <c r="C32" s="36"/>
      <c r="D32" s="37"/>
      <c r="E32" s="38"/>
      <c r="F32" s="38"/>
      <c r="G32" s="39">
        <v>991.77</v>
      </c>
    </row>
    <row r="33" spans="1:13" ht="66.75" customHeight="1" x14ac:dyDescent="0.25">
      <c r="A33" s="209">
        <v>9</v>
      </c>
      <c r="B33" s="227" t="s">
        <v>59</v>
      </c>
      <c r="C33" s="40" t="s">
        <v>60</v>
      </c>
      <c r="D33" s="234"/>
      <c r="E33" s="226"/>
      <c r="F33" s="226"/>
      <c r="G33" s="231">
        <v>170.75</v>
      </c>
    </row>
    <row r="34" spans="1:13" ht="20.25" customHeight="1" x14ac:dyDescent="0.25">
      <c r="A34" s="209"/>
      <c r="B34" s="227"/>
      <c r="C34" s="96" t="s">
        <v>120</v>
      </c>
      <c r="D34" s="234"/>
      <c r="E34" s="226"/>
      <c r="F34" s="226"/>
      <c r="G34" s="231"/>
    </row>
    <row r="35" spans="1:13" x14ac:dyDescent="0.25">
      <c r="A35" s="26"/>
      <c r="B35" s="35" t="s">
        <v>27</v>
      </c>
      <c r="C35" s="31"/>
      <c r="D35" s="37"/>
      <c r="E35" s="38"/>
      <c r="F35" s="38"/>
      <c r="G35" s="39">
        <f>G32-G33</f>
        <v>821.02</v>
      </c>
    </row>
    <row r="36" spans="1:13" x14ac:dyDescent="0.25">
      <c r="A36" s="26"/>
      <c r="B36" s="35" t="s">
        <v>28</v>
      </c>
      <c r="C36" s="31"/>
      <c r="D36" s="17"/>
      <c r="E36" s="28"/>
      <c r="F36" s="28"/>
      <c r="G36" s="39">
        <f>G37-G35</f>
        <v>172.41419999999994</v>
      </c>
    </row>
    <row r="37" spans="1:13" x14ac:dyDescent="0.25">
      <c r="A37" s="26"/>
      <c r="B37" s="35" t="s">
        <v>29</v>
      </c>
      <c r="C37" s="31"/>
      <c r="D37" s="17"/>
      <c r="E37" s="28"/>
      <c r="F37" s="28"/>
      <c r="G37" s="39">
        <f>G35*1.21</f>
        <v>993.43419999999992</v>
      </c>
      <c r="H37" s="79"/>
    </row>
    <row r="38" spans="1:13" ht="0.75" customHeight="1" x14ac:dyDescent="0.25">
      <c r="A38" s="209">
        <v>6</v>
      </c>
      <c r="B38" s="233" t="s">
        <v>55</v>
      </c>
      <c r="C38" s="90"/>
      <c r="D38" s="234"/>
      <c r="E38" s="226"/>
      <c r="F38" s="226"/>
      <c r="G38" s="229">
        <v>1300</v>
      </c>
    </row>
    <row r="39" spans="1:13" ht="27.75" hidden="1" customHeight="1" x14ac:dyDescent="0.25">
      <c r="A39" s="209"/>
      <c r="B39" s="227"/>
      <c r="C39" s="89"/>
      <c r="D39" s="234"/>
      <c r="E39" s="226"/>
      <c r="F39" s="226"/>
      <c r="G39" s="230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ht="84.75" customHeight="1" x14ac:dyDescent="0.25">
      <c r="B45" s="12" t="s">
        <v>20</v>
      </c>
      <c r="C45" s="197" t="s">
        <v>106</v>
      </c>
      <c r="D45" s="197"/>
      <c r="E45" s="197"/>
      <c r="F45" s="197"/>
      <c r="G45" s="197"/>
      <c r="J45" s="6"/>
      <c r="K45" s="6"/>
      <c r="L45" s="6"/>
      <c r="M45" s="6"/>
    </row>
    <row r="46" spans="1:13" x14ac:dyDescent="0.25">
      <c r="B46" s="45" t="s">
        <v>81</v>
      </c>
      <c r="C46" s="228" t="s">
        <v>21</v>
      </c>
      <c r="D46" s="228"/>
      <c r="E46" s="228"/>
      <c r="F46" s="228"/>
      <c r="G46" s="228"/>
      <c r="J46" s="6"/>
      <c r="K46" s="6"/>
      <c r="L46" s="6"/>
      <c r="M46" s="6"/>
    </row>
    <row r="47" spans="1:13" x14ac:dyDescent="0.25">
      <c r="C47" s="54" t="s">
        <v>44</v>
      </c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</sheetData>
  <mergeCells count="34">
    <mergeCell ref="A33:A34"/>
    <mergeCell ref="E33:E34"/>
    <mergeCell ref="A38:A39"/>
    <mergeCell ref="B38:B39"/>
    <mergeCell ref="D38:D39"/>
    <mergeCell ref="E38:E39"/>
    <mergeCell ref="D33:D34"/>
    <mergeCell ref="D8:G8"/>
    <mergeCell ref="F38:F39"/>
    <mergeCell ref="B33:B34"/>
    <mergeCell ref="C46:G46"/>
    <mergeCell ref="C45:G45"/>
    <mergeCell ref="G38:G39"/>
    <mergeCell ref="F33:F34"/>
    <mergeCell ref="G33:G34"/>
    <mergeCell ref="C10:C12"/>
    <mergeCell ref="B8:C8"/>
    <mergeCell ref="B7:C7"/>
    <mergeCell ref="D7:G7"/>
    <mergeCell ref="A1:D1"/>
    <mergeCell ref="A2:C2"/>
    <mergeCell ref="D2:H2"/>
    <mergeCell ref="B4:E4"/>
    <mergeCell ref="B6:C6"/>
    <mergeCell ref="D6:G6"/>
    <mergeCell ref="A22:A29"/>
    <mergeCell ref="B22:B29"/>
    <mergeCell ref="C22:C29"/>
    <mergeCell ref="C9:G9"/>
    <mergeCell ref="A10:A12"/>
    <mergeCell ref="E11:G11"/>
    <mergeCell ref="E12:G12"/>
    <mergeCell ref="E10:G10"/>
    <mergeCell ref="D10:D12"/>
  </mergeCells>
  <phoneticPr fontId="14" type="noConversion"/>
  <pageMargins left="0.19" right="0.24" top="0.3" bottom="0.23" header="0.3" footer="0.3"/>
  <pageSetup paperSize="9" scale="92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9"/>
  <sheetViews>
    <sheetView topLeftCell="A7" workbookViewId="0">
      <selection activeCell="K7" sqref="K1:M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10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hidden="1" customWidth="1"/>
  </cols>
  <sheetData>
    <row r="1" spans="1:12" ht="40.9" customHeight="1" x14ac:dyDescent="0.25">
      <c r="A1" s="224" t="s">
        <v>18</v>
      </c>
      <c r="B1" s="224"/>
      <c r="C1" s="224"/>
      <c r="D1" s="224"/>
      <c r="J1" s="6"/>
      <c r="K1" s="6"/>
      <c r="L1" s="6"/>
    </row>
    <row r="2" spans="1:12" ht="54" customHeight="1" x14ac:dyDescent="0.25">
      <c r="A2" s="187" t="s">
        <v>63</v>
      </c>
      <c r="B2" s="187"/>
      <c r="C2" s="187"/>
      <c r="D2" s="224" t="s">
        <v>36</v>
      </c>
      <c r="E2" s="224"/>
      <c r="F2" s="224"/>
      <c r="G2" s="224"/>
      <c r="H2" s="224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89" t="s">
        <v>121</v>
      </c>
      <c r="C4" s="190"/>
      <c r="D4" s="190"/>
      <c r="E4" s="190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5" t="s">
        <v>30</v>
      </c>
      <c r="C6" s="225"/>
      <c r="D6" s="223" t="s">
        <v>32</v>
      </c>
      <c r="E6" s="223"/>
      <c r="F6" s="223"/>
      <c r="G6" s="223"/>
      <c r="H6" s="1"/>
      <c r="J6" s="6"/>
      <c r="K6" s="6"/>
      <c r="L6" s="6"/>
    </row>
    <row r="7" spans="1:12" ht="12.75" customHeight="1" x14ac:dyDescent="0.25">
      <c r="B7" s="192" t="s">
        <v>122</v>
      </c>
      <c r="C7" s="192"/>
      <c r="D7" s="223" t="s">
        <v>33</v>
      </c>
      <c r="E7" s="223"/>
      <c r="F7" s="223"/>
      <c r="G7" s="223"/>
      <c r="H7" s="1"/>
      <c r="J7" s="6"/>
      <c r="K7" s="6"/>
      <c r="L7" s="6"/>
    </row>
    <row r="8" spans="1:12" ht="12.75" customHeight="1" x14ac:dyDescent="0.25">
      <c r="B8" s="232"/>
      <c r="C8" s="232"/>
      <c r="D8" s="223" t="s">
        <v>34</v>
      </c>
      <c r="E8" s="223"/>
      <c r="F8" s="223"/>
      <c r="G8" s="223"/>
      <c r="H8" s="1"/>
      <c r="J8" s="6"/>
      <c r="K8" s="6"/>
      <c r="L8" s="6"/>
    </row>
    <row r="9" spans="1:12" ht="20.25" customHeight="1" x14ac:dyDescent="0.25">
      <c r="C9" s="221"/>
      <c r="D9" s="221"/>
      <c r="E9" s="221"/>
      <c r="F9" s="221"/>
      <c r="G9" s="221"/>
      <c r="J9" s="6"/>
      <c r="K9" s="6"/>
      <c r="L9" s="6"/>
    </row>
    <row r="10" spans="1:12" x14ac:dyDescent="0.25">
      <c r="A10" s="212" t="s">
        <v>0</v>
      </c>
      <c r="B10" s="17"/>
      <c r="C10" s="212" t="s">
        <v>2</v>
      </c>
      <c r="D10" s="212" t="s">
        <v>3</v>
      </c>
      <c r="E10" s="212" t="s">
        <v>4</v>
      </c>
      <c r="F10" s="222"/>
      <c r="G10" s="222"/>
      <c r="J10" s="6"/>
      <c r="K10" s="6"/>
      <c r="L10" s="6"/>
    </row>
    <row r="11" spans="1:12" ht="15" customHeight="1" x14ac:dyDescent="0.25">
      <c r="A11" s="212"/>
      <c r="B11" s="17" t="s">
        <v>1</v>
      </c>
      <c r="C11" s="212"/>
      <c r="D11" s="212"/>
      <c r="E11" s="216" t="s">
        <v>115</v>
      </c>
      <c r="F11" s="217"/>
      <c r="G11" s="217"/>
      <c r="J11" s="6"/>
      <c r="K11" s="6"/>
      <c r="L11" s="6"/>
    </row>
    <row r="12" spans="1:12" ht="14.25" customHeight="1" x14ac:dyDescent="0.25">
      <c r="A12" s="212"/>
      <c r="B12" s="18"/>
      <c r="C12" s="212"/>
      <c r="D12" s="212"/>
      <c r="E12" s="216" t="s">
        <v>116</v>
      </c>
      <c r="F12" s="217"/>
      <c r="G12" s="217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38.25" x14ac:dyDescent="0.25">
      <c r="A14" s="21"/>
      <c r="B14" s="35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52.73</v>
      </c>
      <c r="E15" s="28">
        <v>0.48</v>
      </c>
      <c r="F15" s="28">
        <v>31</v>
      </c>
      <c r="G15" s="29">
        <f>D15*E15*F15</f>
        <v>784.62239999999997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51.75</v>
      </c>
      <c r="E16" s="28">
        <v>0.65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51.75</v>
      </c>
      <c r="E17" s="28">
        <v>0.67</v>
      </c>
      <c r="F17" s="28">
        <v>31</v>
      </c>
      <c r="G17" s="29">
        <v>1074.8499999999999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1.2903225806451613</v>
      </c>
      <c r="E18" s="33">
        <v>1.82</v>
      </c>
      <c r="F18" s="28">
        <v>31</v>
      </c>
      <c r="G18" s="29">
        <v>72.78</v>
      </c>
      <c r="K18" s="2">
        <v>40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83.096774193548384</v>
      </c>
      <c r="E19" s="33">
        <v>0.15</v>
      </c>
      <c r="F19" s="28">
        <v>31</v>
      </c>
      <c r="G19" s="29">
        <v>386.42</v>
      </c>
      <c r="L19" s="2">
        <v>2576</v>
      </c>
    </row>
    <row r="20" spans="1:12" x14ac:dyDescent="0.25">
      <c r="A20" s="25">
        <v>7</v>
      </c>
      <c r="B20" s="35" t="s">
        <v>26</v>
      </c>
      <c r="C20" s="31"/>
      <c r="D20" s="32">
        <f>L20/F20</f>
        <v>0.16129032258064516</v>
      </c>
      <c r="E20" s="33">
        <v>0.72</v>
      </c>
      <c r="F20" s="28">
        <v>31</v>
      </c>
      <c r="G20" s="29">
        <v>3.57</v>
      </c>
      <c r="L20" s="2">
        <v>5</v>
      </c>
    </row>
    <row r="21" spans="1:12" hidden="1" x14ac:dyDescent="0.25">
      <c r="A21" s="210">
        <v>8</v>
      </c>
      <c r="B21" s="213" t="s">
        <v>134</v>
      </c>
      <c r="C21" s="218" t="s">
        <v>70</v>
      </c>
      <c r="D21" s="83" t="s">
        <v>103</v>
      </c>
      <c r="E21" s="153">
        <v>1</v>
      </c>
      <c r="F21" s="118">
        <v>66.61</v>
      </c>
      <c r="G21" s="119">
        <v>66.61</v>
      </c>
      <c r="H21" s="54"/>
      <c r="K21" s="43"/>
      <c r="L21" s="43"/>
    </row>
    <row r="22" spans="1:12" ht="25.5" x14ac:dyDescent="0.25">
      <c r="A22" s="211"/>
      <c r="B22" s="214"/>
      <c r="C22" s="219"/>
      <c r="D22" s="83" t="s">
        <v>72</v>
      </c>
      <c r="E22" s="153">
        <v>1</v>
      </c>
      <c r="F22" s="118">
        <v>8.69</v>
      </c>
      <c r="G22" s="119">
        <v>8.69</v>
      </c>
      <c r="H22" s="54"/>
      <c r="K22" s="43"/>
      <c r="L22" s="43"/>
    </row>
    <row r="23" spans="1:12" ht="25.5" x14ac:dyDescent="0.25">
      <c r="A23" s="211"/>
      <c r="B23" s="214"/>
      <c r="C23" s="219"/>
      <c r="D23" s="83" t="s">
        <v>80</v>
      </c>
      <c r="E23" s="153">
        <v>2</v>
      </c>
      <c r="F23" s="118">
        <v>23.17</v>
      </c>
      <c r="G23" s="119">
        <v>46.34</v>
      </c>
      <c r="H23" s="54"/>
      <c r="K23" s="43"/>
      <c r="L23" s="43"/>
    </row>
    <row r="24" spans="1:12" ht="25.5" x14ac:dyDescent="0.25">
      <c r="A24" s="211"/>
      <c r="B24" s="214"/>
      <c r="C24" s="219"/>
      <c r="D24" s="83" t="s">
        <v>77</v>
      </c>
      <c r="E24" s="153">
        <v>1</v>
      </c>
      <c r="F24" s="118">
        <v>5.79</v>
      </c>
      <c r="G24" s="119">
        <v>5.79</v>
      </c>
      <c r="H24" s="54"/>
      <c r="K24" s="43"/>
      <c r="L24" s="43"/>
    </row>
    <row r="25" spans="1:12" ht="25.5" x14ac:dyDescent="0.25">
      <c r="A25" s="211"/>
      <c r="B25" s="214"/>
      <c r="C25" s="219"/>
      <c r="D25" s="83" t="s">
        <v>75</v>
      </c>
      <c r="E25" s="152">
        <v>1</v>
      </c>
      <c r="F25" s="118">
        <v>10.14</v>
      </c>
      <c r="G25" s="119">
        <v>10.14</v>
      </c>
      <c r="H25" s="54"/>
      <c r="K25" s="43"/>
      <c r="L25" s="43"/>
    </row>
    <row r="26" spans="1:12" ht="51" x14ac:dyDescent="0.25">
      <c r="A26" s="211"/>
      <c r="B26" s="214"/>
      <c r="C26" s="219"/>
      <c r="D26" s="83" t="s">
        <v>71</v>
      </c>
      <c r="E26" s="122">
        <v>1</v>
      </c>
      <c r="F26" s="118">
        <v>34.75</v>
      </c>
      <c r="G26" s="119">
        <v>34.75</v>
      </c>
      <c r="H26" s="54"/>
      <c r="K26" s="43"/>
      <c r="L26" s="43"/>
    </row>
    <row r="27" spans="1:12" ht="25.5" hidden="1" x14ac:dyDescent="0.25">
      <c r="A27" s="211"/>
      <c r="B27" s="214"/>
      <c r="C27" s="219"/>
      <c r="D27" s="83" t="s">
        <v>75</v>
      </c>
      <c r="E27" s="122">
        <v>1</v>
      </c>
      <c r="F27" s="118">
        <v>10.14</v>
      </c>
      <c r="G27" s="64">
        <v>10.14</v>
      </c>
      <c r="H27" s="54"/>
      <c r="K27" s="43"/>
      <c r="L27" s="43"/>
    </row>
    <row r="28" spans="1:12" ht="38.25" hidden="1" x14ac:dyDescent="0.25">
      <c r="A28" s="211"/>
      <c r="B28" s="214"/>
      <c r="C28" s="219"/>
      <c r="D28" s="83" t="s">
        <v>89</v>
      </c>
      <c r="E28" s="123">
        <v>1</v>
      </c>
      <c r="F28" s="118">
        <v>9.85</v>
      </c>
      <c r="G28" s="119">
        <v>9.85</v>
      </c>
      <c r="H28" s="54"/>
      <c r="K28" s="43"/>
      <c r="L28" s="43"/>
    </row>
    <row r="29" spans="1:12" ht="25.5" hidden="1" x14ac:dyDescent="0.25">
      <c r="A29" s="211"/>
      <c r="B29" s="214"/>
      <c r="C29" s="219"/>
      <c r="D29" s="83" t="s">
        <v>77</v>
      </c>
      <c r="E29" s="99">
        <v>1</v>
      </c>
      <c r="F29" s="68">
        <v>5.79</v>
      </c>
      <c r="G29" s="64">
        <f t="shared" ref="G29:G31" si="0">SUM(E29*F29)</f>
        <v>5.79</v>
      </c>
      <c r="H29" s="54"/>
      <c r="K29" s="43"/>
      <c r="L29" s="43"/>
    </row>
    <row r="30" spans="1:12" hidden="1" x14ac:dyDescent="0.25">
      <c r="A30" s="211"/>
      <c r="B30" s="214"/>
      <c r="C30" s="219"/>
      <c r="D30" s="83"/>
      <c r="E30" s="99">
        <v>1</v>
      </c>
      <c r="F30" s="68">
        <v>28.96</v>
      </c>
      <c r="G30" s="64">
        <f t="shared" si="0"/>
        <v>28.96</v>
      </c>
      <c r="H30" s="54"/>
      <c r="K30" s="43"/>
      <c r="L30" s="43"/>
    </row>
    <row r="31" spans="1:12" hidden="1" x14ac:dyDescent="0.25">
      <c r="A31" s="220"/>
      <c r="B31" s="220"/>
      <c r="C31" s="220"/>
      <c r="D31" s="83"/>
      <c r="E31" s="97">
        <v>4</v>
      </c>
      <c r="F31" s="68">
        <v>5.21</v>
      </c>
      <c r="G31" s="64">
        <f t="shared" si="0"/>
        <v>20.84</v>
      </c>
      <c r="H31" s="54"/>
      <c r="K31" s="43"/>
      <c r="L31" s="43"/>
    </row>
    <row r="32" spans="1:12" x14ac:dyDescent="0.25">
      <c r="A32" s="34"/>
      <c r="B32" s="35" t="s">
        <v>17</v>
      </c>
      <c r="C32" s="36"/>
      <c r="D32" s="37"/>
      <c r="E32" s="38"/>
      <c r="F32" s="38"/>
      <c r="G32" s="39">
        <v>2427.9499999999998</v>
      </c>
    </row>
    <row r="33" spans="1:13" ht="50.25" hidden="1" customHeight="1" x14ac:dyDescent="0.25">
      <c r="A33" s="120">
        <v>9</v>
      </c>
      <c r="B33" s="74" t="s">
        <v>57</v>
      </c>
      <c r="C33" s="174" t="s">
        <v>105</v>
      </c>
      <c r="D33" s="164"/>
      <c r="E33" s="163"/>
      <c r="F33" s="163"/>
      <c r="G33" s="162">
        <v>8.01</v>
      </c>
      <c r="H33" s="54"/>
      <c r="K33" s="121"/>
      <c r="L33" s="121"/>
    </row>
    <row r="34" spans="1:13" ht="66.75" customHeight="1" x14ac:dyDescent="0.25">
      <c r="A34" s="25">
        <v>9</v>
      </c>
      <c r="B34" s="235" t="s">
        <v>59</v>
      </c>
      <c r="C34" s="40" t="s">
        <v>60</v>
      </c>
      <c r="D34" s="37"/>
      <c r="E34" s="38"/>
      <c r="F34" s="38"/>
      <c r="G34" s="101">
        <v>415.5</v>
      </c>
    </row>
    <row r="35" spans="1:13" ht="20.25" customHeight="1" x14ac:dyDescent="0.25">
      <c r="A35" s="25"/>
      <c r="B35" s="236"/>
      <c r="C35" s="40" t="s">
        <v>123</v>
      </c>
      <c r="D35" s="37"/>
      <c r="E35" s="38"/>
      <c r="F35" s="38"/>
      <c r="G35" s="44"/>
    </row>
    <row r="36" spans="1:13" x14ac:dyDescent="0.25">
      <c r="A36" s="26"/>
      <c r="B36" s="35" t="s">
        <v>27</v>
      </c>
      <c r="C36" s="31"/>
      <c r="D36" s="37"/>
      <c r="E36" s="38"/>
      <c r="F36" s="38"/>
      <c r="G36" s="39">
        <f>G32-G34</f>
        <v>2012.4499999999998</v>
      </c>
    </row>
    <row r="37" spans="1:13" x14ac:dyDescent="0.25">
      <c r="A37" s="26"/>
      <c r="B37" s="35" t="s">
        <v>28</v>
      </c>
      <c r="C37" s="31"/>
      <c r="D37" s="17"/>
      <c r="E37" s="28"/>
      <c r="F37" s="28"/>
      <c r="G37" s="39">
        <f>G38-G36</f>
        <v>422.61449999999968</v>
      </c>
    </row>
    <row r="38" spans="1:13" ht="14.25" customHeight="1" x14ac:dyDescent="0.25">
      <c r="A38" s="26"/>
      <c r="B38" s="35" t="s">
        <v>29</v>
      </c>
      <c r="C38" s="31"/>
      <c r="D38" s="17"/>
      <c r="E38" s="28"/>
      <c r="F38" s="28"/>
      <c r="G38" s="39">
        <f>G36*1.21</f>
        <v>2435.0644999999995</v>
      </c>
    </row>
    <row r="41" spans="1:13" ht="84.75" customHeight="1" x14ac:dyDescent="0.25">
      <c r="B41" s="12" t="s">
        <v>20</v>
      </c>
      <c r="C41" s="197" t="s">
        <v>107</v>
      </c>
      <c r="D41" s="197"/>
      <c r="E41" s="197"/>
      <c r="F41" s="197"/>
      <c r="G41" s="197"/>
      <c r="J41" s="6"/>
      <c r="K41" s="6"/>
      <c r="L41" s="6"/>
      <c r="M41" s="6"/>
    </row>
    <row r="42" spans="1:13" x14ac:dyDescent="0.25">
      <c r="B42" s="45" t="s">
        <v>81</v>
      </c>
      <c r="C42" s="228" t="s">
        <v>21</v>
      </c>
      <c r="D42" s="228"/>
      <c r="E42" s="228"/>
      <c r="F42" s="228"/>
      <c r="G42" s="228"/>
      <c r="J42" s="6"/>
      <c r="K42" s="6"/>
      <c r="L42" s="6"/>
      <c r="M42" s="6"/>
    </row>
    <row r="43" spans="1:13" x14ac:dyDescent="0.25">
      <c r="C43" s="54" t="s">
        <v>44</v>
      </c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</sheetData>
  <mergeCells count="23">
    <mergeCell ref="D8:G8"/>
    <mergeCell ref="B7:C7"/>
    <mergeCell ref="D7:G7"/>
    <mergeCell ref="A1:D1"/>
    <mergeCell ref="A2:C2"/>
    <mergeCell ref="D2:H2"/>
    <mergeCell ref="B4:E4"/>
    <mergeCell ref="D6:G6"/>
    <mergeCell ref="B6:C6"/>
    <mergeCell ref="B8:C8"/>
    <mergeCell ref="C9:G9"/>
    <mergeCell ref="C42:G42"/>
    <mergeCell ref="C41:G41"/>
    <mergeCell ref="E10:G10"/>
    <mergeCell ref="D10:D12"/>
    <mergeCell ref="E11:G11"/>
    <mergeCell ref="E12:G12"/>
    <mergeCell ref="B34:B35"/>
    <mergeCell ref="A10:A12"/>
    <mergeCell ref="C10:C12"/>
    <mergeCell ref="A21:A31"/>
    <mergeCell ref="B21:B31"/>
    <mergeCell ref="C21:C31"/>
  </mergeCells>
  <phoneticPr fontId="14" type="noConversion"/>
  <pageMargins left="0.22" right="0.18" top="0.26" bottom="0.17" header="0.3" footer="0.3"/>
  <pageSetup paperSize="9" scale="8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5"/>
  <sheetViews>
    <sheetView topLeftCell="A9" workbookViewId="0">
      <selection activeCell="O18" sqref="O18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</cols>
  <sheetData>
    <row r="1" spans="1:12" ht="40.9" customHeight="1" x14ac:dyDescent="0.25">
      <c r="A1" s="224" t="s">
        <v>18</v>
      </c>
      <c r="B1" s="224"/>
      <c r="C1" s="224"/>
      <c r="D1" s="224"/>
      <c r="J1" s="6"/>
      <c r="K1" s="6"/>
      <c r="L1" s="6"/>
    </row>
    <row r="2" spans="1:12" ht="54.6" customHeight="1" x14ac:dyDescent="0.25">
      <c r="A2" s="187" t="s">
        <v>64</v>
      </c>
      <c r="B2" s="187"/>
      <c r="C2" s="187"/>
      <c r="D2" s="224" t="s">
        <v>37</v>
      </c>
      <c r="E2" s="224"/>
      <c r="F2" s="224"/>
      <c r="G2" s="224"/>
      <c r="H2" s="224"/>
      <c r="J2" s="6"/>
      <c r="K2" s="6"/>
      <c r="L2" s="6"/>
    </row>
    <row r="3" spans="1:12" ht="24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43" t="s">
        <v>124</v>
      </c>
      <c r="C4" s="244"/>
      <c r="D4" s="244"/>
      <c r="E4" s="244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5" t="s">
        <v>30</v>
      </c>
      <c r="C6" s="225"/>
      <c r="D6" s="223" t="s">
        <v>32</v>
      </c>
      <c r="E6" s="223"/>
      <c r="F6" s="223"/>
      <c r="G6" s="223"/>
      <c r="H6" s="1"/>
      <c r="J6" s="6"/>
      <c r="K6" s="6"/>
      <c r="L6" s="6"/>
    </row>
    <row r="7" spans="1:12" ht="12.75" customHeight="1" x14ac:dyDescent="0.25">
      <c r="B7" s="192" t="s">
        <v>125</v>
      </c>
      <c r="C7" s="192"/>
      <c r="D7" s="223" t="s">
        <v>33</v>
      </c>
      <c r="E7" s="223"/>
      <c r="F7" s="223"/>
      <c r="G7" s="223"/>
      <c r="H7" s="1"/>
      <c r="J7" s="6"/>
      <c r="K7" s="6"/>
      <c r="L7" s="6"/>
    </row>
    <row r="8" spans="1:12" ht="12.75" customHeight="1" x14ac:dyDescent="0.25">
      <c r="B8" s="232"/>
      <c r="C8" s="232"/>
      <c r="D8" s="223" t="s">
        <v>34</v>
      </c>
      <c r="E8" s="223"/>
      <c r="F8" s="223"/>
      <c r="G8" s="223"/>
      <c r="H8" s="1"/>
      <c r="J8" s="6"/>
      <c r="K8" s="6"/>
      <c r="L8" s="6"/>
    </row>
    <row r="9" spans="1:12" ht="20.25" customHeight="1" x14ac:dyDescent="0.25">
      <c r="C9" s="221"/>
      <c r="D9" s="221"/>
      <c r="E9" s="221"/>
      <c r="F9" s="221"/>
      <c r="G9" s="221"/>
      <c r="J9" s="6"/>
      <c r="K9" s="6"/>
      <c r="L9" s="6"/>
    </row>
    <row r="10" spans="1:12" x14ac:dyDescent="0.25">
      <c r="A10" s="212" t="s">
        <v>0</v>
      </c>
      <c r="B10" s="17"/>
      <c r="C10" s="212" t="s">
        <v>2</v>
      </c>
      <c r="D10" s="212" t="s">
        <v>3</v>
      </c>
      <c r="E10" s="212" t="s">
        <v>4</v>
      </c>
      <c r="F10" s="222"/>
      <c r="G10" s="222"/>
      <c r="J10" s="6"/>
      <c r="K10" s="6"/>
      <c r="L10" s="6"/>
    </row>
    <row r="11" spans="1:12" ht="15" customHeight="1" x14ac:dyDescent="0.25">
      <c r="A11" s="212"/>
      <c r="B11" s="17" t="s">
        <v>1</v>
      </c>
      <c r="C11" s="212"/>
      <c r="D11" s="212"/>
      <c r="E11" s="216" t="s">
        <v>115</v>
      </c>
      <c r="F11" s="217"/>
      <c r="G11" s="217"/>
      <c r="J11" s="6"/>
      <c r="K11" s="6"/>
      <c r="L11" s="6"/>
    </row>
    <row r="12" spans="1:12" ht="14.25" customHeight="1" x14ac:dyDescent="0.25">
      <c r="A12" s="212"/>
      <c r="B12" s="18"/>
      <c r="C12" s="212"/>
      <c r="D12" s="212"/>
      <c r="E12" s="216" t="s">
        <v>116</v>
      </c>
      <c r="F12" s="217"/>
      <c r="G12" s="217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95.43</v>
      </c>
      <c r="E15" s="28">
        <v>0.48</v>
      </c>
      <c r="F15" s="28">
        <v>31</v>
      </c>
      <c r="G15" s="29">
        <f>D15*E15*F15</f>
        <v>1419.9984000000002</v>
      </c>
    </row>
    <row r="16" spans="1:12" ht="25.5" x14ac:dyDescent="0.25">
      <c r="A16" s="25">
        <v>3</v>
      </c>
      <c r="B16" s="35" t="s">
        <v>41</v>
      </c>
      <c r="C16" s="17" t="s">
        <v>8</v>
      </c>
      <c r="D16" s="27">
        <v>20</v>
      </c>
      <c r="E16" s="28">
        <v>0.65</v>
      </c>
      <c r="F16" s="28">
        <v>31</v>
      </c>
      <c r="G16" s="29">
        <f>D16*E16*F16</f>
        <v>403</v>
      </c>
    </row>
    <row r="17" spans="1:12" ht="30" customHeight="1" x14ac:dyDescent="0.25">
      <c r="A17" s="25">
        <v>4</v>
      </c>
      <c r="B17" s="35" t="s">
        <v>10</v>
      </c>
      <c r="C17" s="31" t="s">
        <v>47</v>
      </c>
      <c r="D17" s="32">
        <f>K17/F17</f>
        <v>0</v>
      </c>
      <c r="E17" s="33">
        <v>1.82</v>
      </c>
      <c r="F17" s="28">
        <v>31</v>
      </c>
      <c r="G17" s="29">
        <f>D17*E17*F17</f>
        <v>0</v>
      </c>
      <c r="K17" s="41">
        <v>0</v>
      </c>
    </row>
    <row r="18" spans="1:12" ht="33" customHeight="1" x14ac:dyDescent="0.25">
      <c r="A18" s="25">
        <v>5</v>
      </c>
      <c r="B18" s="35" t="s">
        <v>54</v>
      </c>
      <c r="C18" s="31" t="s">
        <v>135</v>
      </c>
      <c r="D18" s="80">
        <v>93.45</v>
      </c>
      <c r="E18" s="78">
        <v>0.15</v>
      </c>
      <c r="F18" s="28">
        <v>31</v>
      </c>
      <c r="G18" s="78">
        <v>434.54</v>
      </c>
      <c r="L18" s="84">
        <v>2897</v>
      </c>
    </row>
    <row r="19" spans="1:12" ht="29.25" hidden="1" customHeight="1" x14ac:dyDescent="0.25">
      <c r="A19" s="25">
        <v>4</v>
      </c>
      <c r="B19" s="35" t="s">
        <v>49</v>
      </c>
      <c r="C19" s="31" t="s">
        <v>50</v>
      </c>
      <c r="D19" s="17" t="s">
        <v>12</v>
      </c>
      <c r="E19" s="28" t="s">
        <v>12</v>
      </c>
      <c r="F19" s="28" t="s">
        <v>12</v>
      </c>
      <c r="G19" s="26"/>
    </row>
    <row r="20" spans="1:12" ht="29.25" hidden="1" customHeight="1" x14ac:dyDescent="0.25">
      <c r="A20" s="25">
        <v>5</v>
      </c>
      <c r="B20" s="35" t="s">
        <v>51</v>
      </c>
      <c r="C20" s="31" t="s">
        <v>93</v>
      </c>
      <c r="D20" s="17" t="s">
        <v>12</v>
      </c>
      <c r="E20" s="28" t="s">
        <v>12</v>
      </c>
      <c r="F20" s="28" t="s">
        <v>12</v>
      </c>
      <c r="G20" s="26"/>
    </row>
    <row r="21" spans="1:12" ht="29.25" customHeight="1" x14ac:dyDescent="0.25">
      <c r="A21" s="25">
        <v>6</v>
      </c>
      <c r="B21" s="35" t="s">
        <v>15</v>
      </c>
      <c r="C21" s="31" t="s">
        <v>48</v>
      </c>
      <c r="D21" s="17" t="s">
        <v>12</v>
      </c>
      <c r="E21" s="28" t="s">
        <v>12</v>
      </c>
      <c r="F21" s="28" t="s">
        <v>12</v>
      </c>
      <c r="G21" s="17" t="s">
        <v>12</v>
      </c>
    </row>
    <row r="22" spans="1:12" x14ac:dyDescent="0.25">
      <c r="A22" s="25">
        <v>7</v>
      </c>
      <c r="B22" s="35" t="s">
        <v>26</v>
      </c>
      <c r="C22" s="31"/>
      <c r="D22" s="32">
        <f>L22/F22</f>
        <v>0</v>
      </c>
      <c r="E22" s="33">
        <v>0.72</v>
      </c>
      <c r="F22" s="28">
        <v>31</v>
      </c>
      <c r="G22" s="29">
        <f>F22*E22*D22</f>
        <v>0</v>
      </c>
      <c r="L22" s="2">
        <v>0</v>
      </c>
    </row>
    <row r="23" spans="1:12" ht="25.5" hidden="1" x14ac:dyDescent="0.25">
      <c r="A23" s="210">
        <v>8</v>
      </c>
      <c r="B23" s="213" t="s">
        <v>134</v>
      </c>
      <c r="C23" s="218" t="s">
        <v>70</v>
      </c>
      <c r="D23" s="83" t="s">
        <v>88</v>
      </c>
      <c r="E23" s="182" t="s">
        <v>86</v>
      </c>
      <c r="F23" s="68">
        <v>40.549999999999997</v>
      </c>
      <c r="G23" s="64">
        <v>40.549999999999997</v>
      </c>
      <c r="H23" s="54"/>
      <c r="K23" s="43"/>
      <c r="L23" s="43"/>
    </row>
    <row r="24" spans="1:12" ht="25.5" hidden="1" x14ac:dyDescent="0.25">
      <c r="A24" s="211"/>
      <c r="B24" s="214"/>
      <c r="C24" s="219"/>
      <c r="D24" s="83" t="s">
        <v>76</v>
      </c>
      <c r="E24" s="99">
        <v>2</v>
      </c>
      <c r="F24" s="68">
        <v>28.96</v>
      </c>
      <c r="G24" s="64">
        <f t="shared" ref="G24" si="0">SUM(E24*F24)</f>
        <v>57.92</v>
      </c>
      <c r="H24" s="54"/>
      <c r="K24" s="43"/>
      <c r="L24" s="43"/>
    </row>
    <row r="25" spans="1:12" ht="51" hidden="1" x14ac:dyDescent="0.25">
      <c r="A25" s="211"/>
      <c r="B25" s="214"/>
      <c r="C25" s="219"/>
      <c r="D25" s="83" t="s">
        <v>74</v>
      </c>
      <c r="E25" s="97">
        <v>1</v>
      </c>
      <c r="F25" s="68">
        <v>11.58</v>
      </c>
      <c r="G25" s="64">
        <v>11.58</v>
      </c>
      <c r="H25" s="54"/>
      <c r="K25" s="43"/>
      <c r="L25" s="43"/>
    </row>
    <row r="26" spans="1:12" ht="25.5" hidden="1" x14ac:dyDescent="0.25">
      <c r="A26" s="211"/>
      <c r="B26" s="214"/>
      <c r="C26" s="219"/>
      <c r="D26" s="83" t="s">
        <v>75</v>
      </c>
      <c r="E26" s="97">
        <v>2</v>
      </c>
      <c r="F26" s="68">
        <v>10.14</v>
      </c>
      <c r="G26" s="64">
        <v>20.28</v>
      </c>
      <c r="H26" s="54"/>
      <c r="K26" s="43"/>
      <c r="L26" s="43"/>
    </row>
    <row r="27" spans="1:12" ht="25.5" hidden="1" x14ac:dyDescent="0.25">
      <c r="A27" s="211"/>
      <c r="B27" s="214"/>
      <c r="C27" s="219"/>
      <c r="D27" s="83" t="s">
        <v>112</v>
      </c>
      <c r="E27" s="97">
        <v>1</v>
      </c>
      <c r="F27" s="68">
        <v>9.85</v>
      </c>
      <c r="G27" s="64">
        <v>9.85</v>
      </c>
      <c r="H27" s="54"/>
      <c r="K27" s="43"/>
      <c r="L27" s="43"/>
    </row>
    <row r="28" spans="1:12" hidden="1" x14ac:dyDescent="0.25">
      <c r="A28" s="211"/>
      <c r="B28" s="214"/>
      <c r="C28" s="219"/>
      <c r="D28" s="100"/>
      <c r="E28" s="99"/>
      <c r="F28" s="68"/>
      <c r="G28" s="64"/>
      <c r="H28" s="54"/>
      <c r="K28" s="43"/>
      <c r="L28" s="43"/>
    </row>
    <row r="29" spans="1:12" ht="20.25" customHeight="1" x14ac:dyDescent="0.25">
      <c r="A29" s="34"/>
      <c r="B29" s="35" t="s">
        <v>17</v>
      </c>
      <c r="C29" s="36"/>
      <c r="D29" s="37"/>
      <c r="E29" s="38"/>
      <c r="F29" s="38"/>
      <c r="G29" s="39">
        <v>2257.54</v>
      </c>
    </row>
    <row r="30" spans="1:12" ht="66.75" customHeight="1" x14ac:dyDescent="0.25">
      <c r="A30" s="237">
        <v>9</v>
      </c>
      <c r="B30" s="235" t="s">
        <v>59</v>
      </c>
      <c r="C30" s="40" t="s">
        <v>60</v>
      </c>
      <c r="D30" s="241"/>
      <c r="E30" s="239"/>
      <c r="F30" s="239"/>
      <c r="G30" s="95">
        <v>48.25</v>
      </c>
    </row>
    <row r="31" spans="1:12" ht="20.25" customHeight="1" x14ac:dyDescent="0.25">
      <c r="A31" s="238"/>
      <c r="B31" s="236"/>
      <c r="C31" s="40" t="s">
        <v>126</v>
      </c>
      <c r="D31" s="242"/>
      <c r="E31" s="240"/>
      <c r="F31" s="240"/>
      <c r="G31" s="44"/>
    </row>
    <row r="32" spans="1:12" x14ac:dyDescent="0.25">
      <c r="A32" s="26"/>
      <c r="B32" s="35" t="s">
        <v>27</v>
      </c>
      <c r="C32" s="31"/>
      <c r="D32" s="37"/>
      <c r="E32" s="38"/>
      <c r="F32" s="38"/>
      <c r="G32" s="39">
        <f>G29-G30</f>
        <v>2209.29</v>
      </c>
    </row>
    <row r="33" spans="1:13" x14ac:dyDescent="0.25">
      <c r="A33" s="26"/>
      <c r="B33" s="35" t="s">
        <v>28</v>
      </c>
      <c r="C33" s="31"/>
      <c r="D33" s="17"/>
      <c r="E33" s="28"/>
      <c r="F33" s="28"/>
      <c r="G33" s="39">
        <f>G34-G32</f>
        <v>463.95089999999982</v>
      </c>
    </row>
    <row r="34" spans="1:13" x14ac:dyDescent="0.25">
      <c r="A34" s="26"/>
      <c r="B34" s="35" t="s">
        <v>29</v>
      </c>
      <c r="C34" s="31"/>
      <c r="D34" s="17"/>
      <c r="E34" s="28"/>
      <c r="F34" s="28"/>
      <c r="G34" s="39">
        <f>G32*1.21</f>
        <v>2673.2408999999998</v>
      </c>
    </row>
    <row r="37" spans="1:13" x14ac:dyDescent="0.25"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ht="84.75" customHeight="1" x14ac:dyDescent="0.25">
      <c r="B39" s="12" t="s">
        <v>20</v>
      </c>
      <c r="C39" s="197" t="s">
        <v>106</v>
      </c>
      <c r="D39" s="197"/>
      <c r="E39" s="197"/>
      <c r="F39" s="197"/>
      <c r="G39" s="197"/>
      <c r="J39" s="6"/>
      <c r="K39" s="6"/>
      <c r="L39" s="6"/>
      <c r="M39" s="6"/>
    </row>
    <row r="40" spans="1:13" x14ac:dyDescent="0.25">
      <c r="B40" s="45" t="s">
        <v>81</v>
      </c>
      <c r="C40" s="228" t="s">
        <v>21</v>
      </c>
      <c r="D40" s="228"/>
      <c r="E40" s="228"/>
      <c r="F40" s="228"/>
      <c r="G40" s="228"/>
      <c r="J40" s="6"/>
      <c r="K40" s="6"/>
      <c r="L40" s="6"/>
      <c r="M40" s="6"/>
    </row>
    <row r="41" spans="1:13" x14ac:dyDescent="0.25">
      <c r="C41" s="54" t="s">
        <v>44</v>
      </c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</sheetData>
  <mergeCells count="27">
    <mergeCell ref="B6:C6"/>
    <mergeCell ref="D6:G6"/>
    <mergeCell ref="A1:D1"/>
    <mergeCell ref="A2:C2"/>
    <mergeCell ref="D2:H2"/>
    <mergeCell ref="B4:E4"/>
    <mergeCell ref="D7:G7"/>
    <mergeCell ref="B7:C7"/>
    <mergeCell ref="E12:G12"/>
    <mergeCell ref="D8:G8"/>
    <mergeCell ref="B8:C8"/>
    <mergeCell ref="E11:G11"/>
    <mergeCell ref="D10:D12"/>
    <mergeCell ref="C9:G9"/>
    <mergeCell ref="E10:G10"/>
    <mergeCell ref="C40:G40"/>
    <mergeCell ref="C39:G39"/>
    <mergeCell ref="E30:E31"/>
    <mergeCell ref="F30:F31"/>
    <mergeCell ref="D30:D31"/>
    <mergeCell ref="A30:A31"/>
    <mergeCell ref="B30:B31"/>
    <mergeCell ref="A23:A28"/>
    <mergeCell ref="C10:C12"/>
    <mergeCell ref="B23:B28"/>
    <mergeCell ref="C23:C28"/>
    <mergeCell ref="A10:A12"/>
  </mergeCells>
  <phoneticPr fontId="14" type="noConversion"/>
  <pageMargins left="0.22" right="0.25" top="0.2" bottom="0.17" header="0.17" footer="0.27"/>
  <pageSetup paperSize="9" scale="73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330"/>
  <sheetViews>
    <sheetView topLeftCell="A2" workbookViewId="0">
      <selection activeCell="AA2" sqref="AA1:AB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18.5703125" bestFit="1" customWidth="1"/>
    <col min="8" max="8" width="7.5703125" hidden="1" customWidth="1"/>
    <col min="9" max="9" width="9.42578125" hidden="1" customWidth="1"/>
    <col min="10" max="10" width="9.5703125" hidden="1" customWidth="1"/>
    <col min="11" max="11" width="9.85546875" style="2" hidden="1" customWidth="1"/>
    <col min="12" max="12" width="9.140625" style="2" hidden="1" customWidth="1"/>
    <col min="13" max="25" width="0" hidden="1" customWidth="1"/>
    <col min="27" max="27" width="9.85546875" style="121" hidden="1" customWidth="1"/>
    <col min="28" max="28" width="9.140625" style="121" hidden="1" customWidth="1"/>
  </cols>
  <sheetData>
    <row r="1" spans="1:28" ht="40.5" customHeight="1" x14ac:dyDescent="0.25">
      <c r="A1" s="224" t="s">
        <v>18</v>
      </c>
      <c r="B1" s="224"/>
      <c r="C1" s="224"/>
      <c r="D1" s="224"/>
      <c r="J1" s="6"/>
      <c r="K1" s="6"/>
      <c r="L1" s="6"/>
      <c r="AA1" s="6"/>
      <c r="AB1" s="6"/>
    </row>
    <row r="2" spans="1:28" ht="39.6" customHeight="1" x14ac:dyDescent="0.25">
      <c r="A2" s="187" t="s">
        <v>65</v>
      </c>
      <c r="B2" s="187"/>
      <c r="C2" s="187"/>
      <c r="D2" s="224" t="s">
        <v>38</v>
      </c>
      <c r="E2" s="224"/>
      <c r="F2" s="224"/>
      <c r="G2" s="224"/>
      <c r="H2" s="224"/>
      <c r="J2" s="6"/>
      <c r="K2" s="6"/>
      <c r="L2" s="6"/>
      <c r="AA2" s="6"/>
      <c r="AB2" s="6"/>
    </row>
    <row r="3" spans="1:28" ht="19.5" customHeight="1" x14ac:dyDescent="0.25">
      <c r="D3" s="1"/>
      <c r="E3" s="5"/>
      <c r="F3" s="5"/>
      <c r="G3" s="1"/>
      <c r="H3" s="1"/>
      <c r="J3" s="6"/>
      <c r="K3" s="6"/>
      <c r="L3" s="6"/>
      <c r="AA3" s="6"/>
      <c r="AB3" s="6"/>
    </row>
    <row r="4" spans="1:28" ht="18.75" customHeight="1" x14ac:dyDescent="0.25">
      <c r="A4" s="54"/>
      <c r="B4" s="189" t="s">
        <v>127</v>
      </c>
      <c r="C4" s="190"/>
      <c r="D4" s="190"/>
      <c r="E4" s="190"/>
      <c r="F4" s="48"/>
      <c r="G4" s="49"/>
      <c r="H4" s="1"/>
      <c r="J4" s="6"/>
      <c r="K4" s="6"/>
      <c r="L4" s="6"/>
      <c r="AA4" s="6"/>
      <c r="AB4" s="6"/>
    </row>
    <row r="5" spans="1:28" ht="13.5" customHeight="1" x14ac:dyDescent="0.25">
      <c r="A5" s="54"/>
      <c r="B5" s="46"/>
      <c r="C5" s="47"/>
      <c r="D5" s="51" t="s">
        <v>31</v>
      </c>
      <c r="E5" s="51"/>
      <c r="F5" s="52"/>
      <c r="G5" s="53"/>
      <c r="H5" s="1"/>
      <c r="J5" s="6"/>
      <c r="K5" s="6"/>
      <c r="L5" s="6"/>
      <c r="AA5" s="6"/>
      <c r="AB5" s="6"/>
    </row>
    <row r="6" spans="1:28" ht="13.5" customHeight="1" x14ac:dyDescent="0.25">
      <c r="B6" s="192" t="s">
        <v>30</v>
      </c>
      <c r="C6" s="192"/>
      <c r="D6" s="191" t="s">
        <v>32</v>
      </c>
      <c r="E6" s="191"/>
      <c r="F6" s="191"/>
      <c r="G6" s="191"/>
      <c r="H6" s="1"/>
      <c r="J6" s="6"/>
      <c r="K6" s="6"/>
      <c r="L6" s="6"/>
      <c r="AA6" s="6"/>
      <c r="AB6" s="6"/>
    </row>
    <row r="7" spans="1:28" ht="12.75" customHeight="1" x14ac:dyDescent="0.25">
      <c r="B7" s="192" t="s">
        <v>122</v>
      </c>
      <c r="C7" s="192"/>
      <c r="D7" s="191" t="s">
        <v>33</v>
      </c>
      <c r="E7" s="191"/>
      <c r="F7" s="191"/>
      <c r="G7" s="191"/>
      <c r="H7" s="1"/>
      <c r="J7" s="6"/>
      <c r="K7" s="6"/>
      <c r="L7" s="6"/>
      <c r="AA7" s="6"/>
      <c r="AB7" s="6"/>
    </row>
    <row r="8" spans="1:28" ht="12.75" customHeight="1" x14ac:dyDescent="0.25">
      <c r="B8" s="193"/>
      <c r="C8" s="193"/>
      <c r="D8" s="191" t="s">
        <v>34</v>
      </c>
      <c r="E8" s="191"/>
      <c r="F8" s="191"/>
      <c r="G8" s="191"/>
      <c r="H8" s="1"/>
      <c r="J8" s="6"/>
      <c r="K8" s="6"/>
      <c r="L8" s="6"/>
      <c r="AA8" s="6"/>
      <c r="AB8" s="6"/>
    </row>
    <row r="9" spans="1:28" ht="20.25" customHeight="1" x14ac:dyDescent="0.25">
      <c r="B9" s="79"/>
      <c r="C9" s="249"/>
      <c r="D9" s="249"/>
      <c r="E9" s="249"/>
      <c r="F9" s="249"/>
      <c r="G9" s="249"/>
      <c r="J9" s="6"/>
      <c r="K9" s="6"/>
      <c r="L9" s="6"/>
      <c r="AA9" s="6"/>
      <c r="AB9" s="6"/>
    </row>
    <row r="10" spans="1:28" x14ac:dyDescent="0.25">
      <c r="A10" s="212" t="s">
        <v>0</v>
      </c>
      <c r="B10" s="17"/>
      <c r="C10" s="212" t="s">
        <v>2</v>
      </c>
      <c r="D10" s="212" t="s">
        <v>3</v>
      </c>
      <c r="E10" s="212" t="s">
        <v>4</v>
      </c>
      <c r="F10" s="222"/>
      <c r="G10" s="222"/>
      <c r="J10" s="6"/>
      <c r="K10" s="6"/>
      <c r="L10" s="6"/>
      <c r="AA10" s="6"/>
      <c r="AB10" s="6"/>
    </row>
    <row r="11" spans="1:28" ht="15" customHeight="1" x14ac:dyDescent="0.25">
      <c r="A11" s="212"/>
      <c r="B11" s="17" t="s">
        <v>1</v>
      </c>
      <c r="C11" s="212"/>
      <c r="D11" s="212"/>
      <c r="E11" s="216" t="s">
        <v>115</v>
      </c>
      <c r="F11" s="217"/>
      <c r="G11" s="217"/>
      <c r="J11" s="6"/>
      <c r="K11" s="6"/>
      <c r="L11" s="6"/>
      <c r="AA11" s="6"/>
      <c r="AB11" s="6"/>
    </row>
    <row r="12" spans="1:28" ht="14.25" customHeight="1" x14ac:dyDescent="0.25">
      <c r="A12" s="212"/>
      <c r="B12" s="18"/>
      <c r="C12" s="212"/>
      <c r="D12" s="212"/>
      <c r="E12" s="216" t="s">
        <v>116</v>
      </c>
      <c r="F12" s="217"/>
      <c r="G12" s="217"/>
      <c r="J12" s="6"/>
      <c r="K12" s="6"/>
      <c r="L12" s="6"/>
      <c r="AA12" s="6"/>
      <c r="AB12" s="6"/>
    </row>
    <row r="13" spans="1:28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  <c r="AA13" s="3" t="s">
        <v>24</v>
      </c>
      <c r="AB13" s="121" t="s">
        <v>25</v>
      </c>
    </row>
    <row r="14" spans="1:28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28" ht="26.25" customHeight="1" x14ac:dyDescent="0.25">
      <c r="A15" s="25">
        <v>2</v>
      </c>
      <c r="B15" s="35" t="s">
        <v>7</v>
      </c>
      <c r="C15" s="17" t="s">
        <v>8</v>
      </c>
      <c r="D15" s="27">
        <v>44.27</v>
      </c>
      <c r="E15" s="28">
        <v>0.48</v>
      </c>
      <c r="F15" s="28">
        <v>31</v>
      </c>
      <c r="G15" s="29">
        <f>D15*E15*F15</f>
        <v>658.73760000000004</v>
      </c>
    </row>
    <row r="16" spans="1:28" ht="26.25" hidden="1" customHeight="1" x14ac:dyDescent="0.25">
      <c r="A16" s="25"/>
      <c r="B16" s="35" t="s">
        <v>9</v>
      </c>
      <c r="C16" s="17" t="s">
        <v>8</v>
      </c>
      <c r="D16" s="27">
        <v>14.48</v>
      </c>
      <c r="E16" s="28">
        <v>1.03</v>
      </c>
      <c r="F16" s="28">
        <v>31</v>
      </c>
      <c r="G16" s="29">
        <f>D16*E16*F16</f>
        <v>462.34640000000002</v>
      </c>
    </row>
    <row r="17" spans="1:28" ht="26.25" customHeight="1" x14ac:dyDescent="0.25">
      <c r="A17" s="25">
        <v>3</v>
      </c>
      <c r="B17" s="35" t="s">
        <v>9</v>
      </c>
      <c r="C17" s="17" t="s">
        <v>8</v>
      </c>
      <c r="D17" s="27">
        <v>14.48</v>
      </c>
      <c r="E17" s="28">
        <v>0.65</v>
      </c>
      <c r="F17" s="28">
        <v>0</v>
      </c>
      <c r="G17" s="29">
        <f>D17*E17*F17</f>
        <v>0</v>
      </c>
    </row>
    <row r="18" spans="1:28" ht="29.25" customHeight="1" x14ac:dyDescent="0.25">
      <c r="A18" s="25">
        <v>4</v>
      </c>
      <c r="B18" s="35" t="s">
        <v>23</v>
      </c>
      <c r="C18" s="17" t="s">
        <v>22</v>
      </c>
      <c r="D18" s="30">
        <v>14.48</v>
      </c>
      <c r="E18" s="28">
        <v>0.67</v>
      </c>
      <c r="F18" s="28">
        <v>31</v>
      </c>
      <c r="G18" s="29">
        <f>D18*E18*F18</f>
        <v>300.74960000000004</v>
      </c>
    </row>
    <row r="19" spans="1:28" ht="30" customHeight="1" x14ac:dyDescent="0.25">
      <c r="A19" s="25">
        <v>5</v>
      </c>
      <c r="B19" s="35" t="s">
        <v>10</v>
      </c>
      <c r="C19" s="31" t="s">
        <v>11</v>
      </c>
      <c r="D19" s="32">
        <f>AA19/F19</f>
        <v>0.35483870967741937</v>
      </c>
      <c r="E19" s="33">
        <v>1.82</v>
      </c>
      <c r="F19" s="28">
        <v>31</v>
      </c>
      <c r="G19" s="78">
        <v>19.75</v>
      </c>
      <c r="K19" s="2">
        <v>66</v>
      </c>
      <c r="AA19" s="121">
        <v>11</v>
      </c>
    </row>
    <row r="20" spans="1:28" s="131" customFormat="1" ht="33.75" customHeight="1" x14ac:dyDescent="0.25">
      <c r="A20" s="126">
        <v>6</v>
      </c>
      <c r="B20" s="127" t="s">
        <v>13</v>
      </c>
      <c r="C20" s="128" t="s">
        <v>136</v>
      </c>
      <c r="D20" s="125">
        <v>17.260000000000002</v>
      </c>
      <c r="E20" s="129">
        <v>0.15</v>
      </c>
      <c r="F20" s="130">
        <v>31</v>
      </c>
      <c r="G20" s="129">
        <v>80.260000000000005</v>
      </c>
      <c r="K20" s="132"/>
      <c r="L20" s="132">
        <v>583</v>
      </c>
      <c r="AA20" s="132"/>
      <c r="AB20" s="132">
        <v>535</v>
      </c>
    </row>
    <row r="21" spans="1:28" ht="29.25" customHeight="1" x14ac:dyDescent="0.25">
      <c r="A21" s="25">
        <v>7</v>
      </c>
      <c r="B21" s="35" t="s">
        <v>15</v>
      </c>
      <c r="C21" s="31" t="s">
        <v>52</v>
      </c>
      <c r="D21" s="167" t="s">
        <v>12</v>
      </c>
      <c r="E21" s="130" t="s">
        <v>12</v>
      </c>
      <c r="F21" s="130" t="s">
        <v>12</v>
      </c>
      <c r="G21" s="168" t="s">
        <v>53</v>
      </c>
      <c r="H21" s="131"/>
      <c r="I21" s="131"/>
      <c r="J21" s="131"/>
      <c r="K21" s="132"/>
      <c r="L21" s="132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2"/>
      <c r="AB21" s="132"/>
    </row>
    <row r="22" spans="1:28" ht="22.5" x14ac:dyDescent="0.25">
      <c r="A22" s="126">
        <v>8</v>
      </c>
      <c r="B22" s="127" t="s">
        <v>26</v>
      </c>
      <c r="C22" s="128" t="s">
        <v>136</v>
      </c>
      <c r="D22" s="125">
        <f>AB22/F22</f>
        <v>0.16129032258064516</v>
      </c>
      <c r="E22" s="129">
        <v>0.72</v>
      </c>
      <c r="F22" s="130">
        <v>31</v>
      </c>
      <c r="G22" s="129">
        <v>3.57</v>
      </c>
      <c r="H22" s="131"/>
      <c r="I22" s="131"/>
      <c r="J22" s="131"/>
      <c r="K22" s="132"/>
      <c r="L22" s="132">
        <v>5</v>
      </c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2"/>
      <c r="AB22" s="132">
        <v>5</v>
      </c>
    </row>
    <row r="23" spans="1:28" ht="33.75" customHeight="1" x14ac:dyDescent="0.25">
      <c r="A23" s="25">
        <v>9</v>
      </c>
      <c r="B23" s="35" t="s">
        <v>58</v>
      </c>
      <c r="C23" s="31" t="s">
        <v>94</v>
      </c>
      <c r="D23" s="80">
        <v>0</v>
      </c>
      <c r="E23" s="33">
        <v>81.47</v>
      </c>
      <c r="F23" s="28">
        <v>0</v>
      </c>
      <c r="G23" s="78">
        <v>0</v>
      </c>
    </row>
    <row r="24" spans="1:28" ht="38.25" x14ac:dyDescent="0.25">
      <c r="A24" s="250">
        <v>10</v>
      </c>
      <c r="B24" s="252" t="s">
        <v>134</v>
      </c>
      <c r="C24" s="254" t="s">
        <v>70</v>
      </c>
      <c r="D24" s="32" t="s">
        <v>89</v>
      </c>
      <c r="E24" s="98">
        <v>1</v>
      </c>
      <c r="F24" s="33">
        <v>9.85</v>
      </c>
      <c r="G24" s="29">
        <f>SUM(E24*F24)</f>
        <v>9.85</v>
      </c>
      <c r="K24" s="104"/>
      <c r="L24" s="104"/>
    </row>
    <row r="25" spans="1:28" ht="37.5" customHeight="1" x14ac:dyDescent="0.25">
      <c r="A25" s="251"/>
      <c r="B25" s="253"/>
      <c r="C25" s="255"/>
      <c r="D25" s="32" t="s">
        <v>72</v>
      </c>
      <c r="E25" s="98">
        <v>3</v>
      </c>
      <c r="F25" s="33">
        <v>8.69</v>
      </c>
      <c r="G25" s="29">
        <f t="shared" ref="G25:G31" si="0">SUM(E25*F25)</f>
        <v>26.07</v>
      </c>
      <c r="K25" s="104"/>
      <c r="L25" s="104"/>
    </row>
    <row r="26" spans="1:28" ht="37.5" customHeight="1" x14ac:dyDescent="0.25">
      <c r="A26" s="251"/>
      <c r="B26" s="253"/>
      <c r="C26" s="255"/>
      <c r="D26" s="32" t="s">
        <v>79</v>
      </c>
      <c r="E26" s="98">
        <v>1</v>
      </c>
      <c r="F26" s="33">
        <v>57.92</v>
      </c>
      <c r="G26" s="29">
        <f t="shared" si="0"/>
        <v>57.92</v>
      </c>
      <c r="K26" s="104"/>
      <c r="L26" s="104"/>
    </row>
    <row r="27" spans="1:28" ht="37.5" customHeight="1" x14ac:dyDescent="0.25">
      <c r="A27" s="251"/>
      <c r="B27" s="253"/>
      <c r="C27" s="255"/>
      <c r="D27" s="32" t="s">
        <v>92</v>
      </c>
      <c r="E27" s="98">
        <v>1</v>
      </c>
      <c r="F27" s="33">
        <v>23.17</v>
      </c>
      <c r="G27" s="29">
        <v>23.17</v>
      </c>
      <c r="K27" s="175"/>
      <c r="L27" s="175"/>
      <c r="AA27" s="175"/>
      <c r="AB27" s="175"/>
    </row>
    <row r="28" spans="1:28" ht="37.5" customHeight="1" x14ac:dyDescent="0.25">
      <c r="A28" s="251"/>
      <c r="B28" s="253"/>
      <c r="C28" s="255"/>
      <c r="D28" s="32" t="s">
        <v>75</v>
      </c>
      <c r="E28" s="98">
        <v>1</v>
      </c>
      <c r="F28" s="33">
        <v>10.14</v>
      </c>
      <c r="G28" s="29">
        <v>10.14</v>
      </c>
      <c r="K28" s="175"/>
      <c r="L28" s="175"/>
      <c r="AA28" s="175"/>
      <c r="AB28" s="175"/>
    </row>
    <row r="29" spans="1:28" ht="37.5" hidden="1" customHeight="1" x14ac:dyDescent="0.25">
      <c r="A29" s="251"/>
      <c r="B29" s="253"/>
      <c r="C29" s="255"/>
      <c r="D29" s="32" t="s">
        <v>79</v>
      </c>
      <c r="E29" s="98">
        <v>1</v>
      </c>
      <c r="F29" s="33">
        <v>57.92</v>
      </c>
      <c r="G29" s="29">
        <f t="shared" si="0"/>
        <v>57.92</v>
      </c>
      <c r="K29" s="104"/>
      <c r="L29" s="104"/>
    </row>
    <row r="30" spans="1:28" ht="37.5" hidden="1" customHeight="1" x14ac:dyDescent="0.25">
      <c r="A30" s="251"/>
      <c r="B30" s="253"/>
      <c r="C30" s="255"/>
      <c r="D30" s="32"/>
      <c r="E30" s="98">
        <v>1</v>
      </c>
      <c r="F30" s="33"/>
      <c r="G30" s="29">
        <f t="shared" si="0"/>
        <v>0</v>
      </c>
      <c r="K30" s="104"/>
      <c r="L30" s="104"/>
    </row>
    <row r="31" spans="1:28" ht="37.5" hidden="1" customHeight="1" x14ac:dyDescent="0.25">
      <c r="A31" s="251"/>
      <c r="B31" s="253"/>
      <c r="C31" s="255"/>
      <c r="D31" s="32"/>
      <c r="E31" s="98"/>
      <c r="F31" s="33"/>
      <c r="G31" s="29">
        <f t="shared" si="0"/>
        <v>0</v>
      </c>
      <c r="K31" s="104"/>
      <c r="L31" s="104"/>
    </row>
    <row r="32" spans="1:28" ht="40.5" hidden="1" customHeight="1" x14ac:dyDescent="0.25">
      <c r="A32" s="256">
        <v>8</v>
      </c>
      <c r="B32" s="245" t="s">
        <v>90</v>
      </c>
      <c r="C32" s="247" t="s">
        <v>70</v>
      </c>
      <c r="D32" s="32" t="s">
        <v>92</v>
      </c>
      <c r="E32" s="97">
        <v>1</v>
      </c>
      <c r="F32" s="33">
        <v>23.17</v>
      </c>
      <c r="G32" s="29">
        <v>23.17</v>
      </c>
      <c r="K32" s="104"/>
      <c r="L32" s="104"/>
    </row>
    <row r="33" spans="1:28" ht="40.5" hidden="1" customHeight="1" x14ac:dyDescent="0.25">
      <c r="A33" s="257"/>
      <c r="B33" s="246"/>
      <c r="C33" s="248"/>
      <c r="D33" s="32" t="s">
        <v>91</v>
      </c>
      <c r="E33" s="98">
        <v>1</v>
      </c>
      <c r="F33" s="33">
        <v>5.79</v>
      </c>
      <c r="G33" s="29">
        <v>5.79</v>
      </c>
      <c r="K33" s="104"/>
      <c r="L33" s="104"/>
    </row>
    <row r="34" spans="1:28" x14ac:dyDescent="0.25">
      <c r="A34" s="34"/>
      <c r="B34" s="35" t="s">
        <v>17</v>
      </c>
      <c r="C34" s="36"/>
      <c r="D34" s="37"/>
      <c r="E34" s="38"/>
      <c r="F34" s="38"/>
      <c r="G34" s="169">
        <v>1190.22</v>
      </c>
    </row>
    <row r="35" spans="1:28" ht="66.75" customHeight="1" x14ac:dyDescent="0.25">
      <c r="A35" s="209">
        <v>10</v>
      </c>
      <c r="B35" s="227" t="s">
        <v>59</v>
      </c>
      <c r="C35" s="40" t="s">
        <v>60</v>
      </c>
      <c r="D35" s="234"/>
      <c r="E35" s="226"/>
      <c r="F35" s="226"/>
      <c r="G35" s="95">
        <v>102.5</v>
      </c>
    </row>
    <row r="36" spans="1:28" ht="20.25" customHeight="1" x14ac:dyDescent="0.25">
      <c r="A36" s="209"/>
      <c r="B36" s="227"/>
      <c r="C36" s="40" t="s">
        <v>120</v>
      </c>
      <c r="D36" s="234"/>
      <c r="E36" s="226"/>
      <c r="F36" s="226"/>
      <c r="G36" s="44"/>
    </row>
    <row r="37" spans="1:28" x14ac:dyDescent="0.25">
      <c r="A37" s="26"/>
      <c r="B37" s="35" t="s">
        <v>27</v>
      </c>
      <c r="C37" s="31"/>
      <c r="D37" s="37"/>
      <c r="E37" s="38"/>
      <c r="F37" s="38"/>
      <c r="G37" s="39">
        <f>G34-G35</f>
        <v>1087.72</v>
      </c>
    </row>
    <row r="38" spans="1:28" x14ac:dyDescent="0.25">
      <c r="A38" s="26"/>
      <c r="B38" s="35" t="s">
        <v>28</v>
      </c>
      <c r="C38" s="31"/>
      <c r="D38" s="17"/>
      <c r="E38" s="28"/>
      <c r="F38" s="28"/>
      <c r="G38" s="39">
        <f>G39-G37</f>
        <v>228.4212</v>
      </c>
    </row>
    <row r="39" spans="1:28" x14ac:dyDescent="0.25">
      <c r="A39" s="26"/>
      <c r="B39" s="35" t="s">
        <v>29</v>
      </c>
      <c r="C39" s="31"/>
      <c r="D39" s="17"/>
      <c r="E39" s="28"/>
      <c r="F39" s="28"/>
      <c r="G39" s="39">
        <f>G37*1.21</f>
        <v>1316.1412</v>
      </c>
      <c r="H39" s="79"/>
    </row>
    <row r="40" spans="1:28" x14ac:dyDescent="0.25">
      <c r="B40" s="45"/>
      <c r="C40" s="228"/>
      <c r="D40" s="228"/>
      <c r="E40" s="228"/>
      <c r="F40" s="228"/>
      <c r="G40" s="228"/>
      <c r="J40" s="6"/>
      <c r="K40" s="6"/>
      <c r="L40" s="6"/>
      <c r="M40" s="6"/>
      <c r="AA40" s="6"/>
      <c r="AB40" s="6"/>
    </row>
    <row r="41" spans="1:28" x14ac:dyDescent="0.25">
      <c r="C41" s="54"/>
      <c r="J41" s="6"/>
      <c r="K41" s="6"/>
      <c r="L41" s="6"/>
      <c r="M41" s="6"/>
      <c r="AA41" s="6"/>
      <c r="AB41" s="6"/>
    </row>
    <row r="42" spans="1:28" x14ac:dyDescent="0.25">
      <c r="J42" s="6"/>
      <c r="K42" s="6"/>
      <c r="L42" s="6"/>
      <c r="M42" s="6"/>
      <c r="AA42" s="6"/>
      <c r="AB42" s="6"/>
    </row>
    <row r="43" spans="1:28" ht="84.75" customHeight="1" x14ac:dyDescent="0.25">
      <c r="B43" s="12" t="s">
        <v>20</v>
      </c>
      <c r="C43" s="197" t="s">
        <v>106</v>
      </c>
      <c r="D43" s="197"/>
      <c r="E43" s="197"/>
      <c r="F43" s="197"/>
      <c r="G43" s="197"/>
      <c r="J43" s="6"/>
      <c r="K43" s="6"/>
      <c r="L43" s="6"/>
      <c r="M43" s="6"/>
      <c r="AA43" s="6"/>
      <c r="AB43" s="6"/>
    </row>
    <row r="44" spans="1:28" x14ac:dyDescent="0.25">
      <c r="B44" s="45" t="s">
        <v>81</v>
      </c>
      <c r="C44" s="228" t="s">
        <v>21</v>
      </c>
      <c r="D44" s="228"/>
      <c r="E44" s="228"/>
      <c r="F44" s="228"/>
      <c r="G44" s="228"/>
      <c r="J44" s="6"/>
      <c r="K44" s="6"/>
      <c r="L44" s="6"/>
      <c r="M44" s="6"/>
      <c r="AA44" s="6"/>
      <c r="AB44" s="6"/>
    </row>
    <row r="45" spans="1:28" x14ac:dyDescent="0.25">
      <c r="C45" s="54" t="s">
        <v>44</v>
      </c>
      <c r="J45" s="6"/>
      <c r="K45" s="6"/>
      <c r="L45" s="6"/>
      <c r="M45" s="6"/>
      <c r="AA45" s="6"/>
      <c r="AB45" s="6"/>
    </row>
    <row r="46" spans="1:28" x14ac:dyDescent="0.25">
      <c r="J46" s="6"/>
      <c r="K46" s="6"/>
      <c r="L46" s="6"/>
      <c r="M46" s="6"/>
      <c r="AA46" s="6"/>
      <c r="AB46" s="6"/>
    </row>
    <row r="47" spans="1:28" x14ac:dyDescent="0.25">
      <c r="J47" s="6"/>
      <c r="K47" s="6"/>
      <c r="L47" s="6"/>
      <c r="M47" s="6"/>
      <c r="AA47" s="6"/>
      <c r="AB47" s="6"/>
    </row>
    <row r="48" spans="1:28" x14ac:dyDescent="0.25">
      <c r="J48" s="6"/>
      <c r="K48" s="6"/>
      <c r="L48" s="6"/>
      <c r="M48" s="6"/>
      <c r="AA48" s="6"/>
      <c r="AB48" s="6"/>
    </row>
    <row r="49" spans="10:28" x14ac:dyDescent="0.25">
      <c r="J49" s="6"/>
      <c r="K49" s="6"/>
      <c r="L49" s="6"/>
      <c r="M49" s="6"/>
      <c r="AA49" s="6"/>
      <c r="AB49" s="6"/>
    </row>
    <row r="50" spans="10:28" x14ac:dyDescent="0.25">
      <c r="J50" s="6"/>
      <c r="K50" s="6"/>
      <c r="L50" s="6"/>
      <c r="M50" s="6"/>
      <c r="AA50" s="6"/>
      <c r="AB50" s="6"/>
    </row>
    <row r="51" spans="10:28" x14ac:dyDescent="0.25">
      <c r="J51" s="6"/>
      <c r="K51" s="6"/>
      <c r="L51" s="6"/>
      <c r="M51" s="6"/>
      <c r="AA51" s="6"/>
      <c r="AB51" s="6"/>
    </row>
    <row r="52" spans="10:28" x14ac:dyDescent="0.25">
      <c r="J52" s="6"/>
      <c r="K52" s="6"/>
      <c r="L52" s="6"/>
      <c r="M52" s="6"/>
      <c r="AA52" s="6"/>
      <c r="AB52" s="6"/>
    </row>
    <row r="53" spans="10:28" x14ac:dyDescent="0.25">
      <c r="J53" s="6"/>
      <c r="K53" s="6"/>
      <c r="L53" s="6"/>
      <c r="M53" s="6"/>
      <c r="AA53" s="6"/>
      <c r="AB53" s="6"/>
    </row>
    <row r="54" spans="10:28" x14ac:dyDescent="0.25">
      <c r="J54" s="6"/>
      <c r="K54" s="6"/>
      <c r="L54" s="6"/>
      <c r="M54" s="6"/>
      <c r="AA54" s="6"/>
      <c r="AB54" s="6"/>
    </row>
    <row r="55" spans="10:28" x14ac:dyDescent="0.25">
      <c r="J55" s="6"/>
      <c r="K55" s="6"/>
      <c r="L55" s="6"/>
      <c r="M55" s="6"/>
      <c r="AA55" s="6"/>
      <c r="AB55" s="6"/>
    </row>
    <row r="56" spans="10:28" x14ac:dyDescent="0.25">
      <c r="J56" s="6"/>
      <c r="K56" s="6"/>
      <c r="L56" s="6"/>
      <c r="M56" s="6"/>
      <c r="AA56" s="6"/>
      <c r="AB56" s="6"/>
    </row>
    <row r="57" spans="10:28" x14ac:dyDescent="0.25">
      <c r="J57" s="6"/>
      <c r="K57" s="6"/>
      <c r="L57" s="6"/>
      <c r="M57" s="6"/>
      <c r="AA57" s="6"/>
      <c r="AB57" s="6"/>
    </row>
    <row r="58" spans="10:28" x14ac:dyDescent="0.25">
      <c r="J58" s="6"/>
      <c r="K58" s="6"/>
      <c r="L58" s="6"/>
      <c r="M58" s="6"/>
      <c r="AA58" s="6"/>
      <c r="AB58" s="6"/>
    </row>
    <row r="59" spans="10:28" x14ac:dyDescent="0.25">
      <c r="J59" s="6"/>
      <c r="K59" s="6"/>
      <c r="L59" s="6"/>
      <c r="M59" s="6"/>
      <c r="AA59" s="6"/>
      <c r="AB59" s="6"/>
    </row>
    <row r="60" spans="10:28" x14ac:dyDescent="0.25">
      <c r="J60" s="6"/>
      <c r="K60" s="6"/>
      <c r="L60" s="6"/>
      <c r="M60" s="6"/>
      <c r="AA60" s="6"/>
      <c r="AB60" s="6"/>
    </row>
    <row r="61" spans="10:28" x14ac:dyDescent="0.25">
      <c r="J61" s="6"/>
      <c r="K61" s="6"/>
      <c r="L61" s="6"/>
      <c r="M61" s="6"/>
      <c r="AA61" s="6"/>
      <c r="AB61" s="6"/>
    </row>
    <row r="62" spans="10:28" x14ac:dyDescent="0.25">
      <c r="J62" s="6"/>
      <c r="K62" s="6"/>
      <c r="L62" s="6"/>
      <c r="M62" s="6"/>
      <c r="AA62" s="6"/>
      <c r="AB62" s="6"/>
    </row>
    <row r="63" spans="10:28" x14ac:dyDescent="0.25">
      <c r="J63" s="6"/>
      <c r="K63" s="6"/>
      <c r="L63" s="6"/>
      <c r="M63" s="6"/>
      <c r="AA63" s="6"/>
      <c r="AB63" s="6"/>
    </row>
    <row r="64" spans="10:28" x14ac:dyDescent="0.25">
      <c r="J64" s="6"/>
      <c r="K64" s="6"/>
      <c r="L64" s="6"/>
      <c r="M64" s="6"/>
      <c r="AA64" s="6"/>
      <c r="AB64" s="6"/>
    </row>
    <row r="65" spans="10:28" x14ac:dyDescent="0.25">
      <c r="J65" s="6"/>
      <c r="K65" s="6"/>
      <c r="L65" s="6"/>
      <c r="M65" s="6"/>
      <c r="AA65" s="6"/>
      <c r="AB65" s="6"/>
    </row>
    <row r="66" spans="10:28" x14ac:dyDescent="0.25">
      <c r="J66" s="6"/>
      <c r="K66" s="6"/>
      <c r="L66" s="6"/>
      <c r="M66" s="6"/>
      <c r="AA66" s="6"/>
      <c r="AB66" s="6"/>
    </row>
    <row r="67" spans="10:28" x14ac:dyDescent="0.25">
      <c r="J67" s="6"/>
      <c r="K67" s="6"/>
      <c r="L67" s="6"/>
      <c r="M67" s="6"/>
      <c r="AA67" s="6"/>
      <c r="AB67" s="6"/>
    </row>
    <row r="68" spans="10:28" x14ac:dyDescent="0.25">
      <c r="J68" s="6"/>
      <c r="K68" s="6"/>
      <c r="L68" s="6"/>
      <c r="M68" s="6"/>
      <c r="AA68" s="6"/>
      <c r="AB68" s="6"/>
    </row>
    <row r="69" spans="10:28" x14ac:dyDescent="0.25">
      <c r="J69" s="6"/>
      <c r="K69" s="6"/>
      <c r="L69" s="6"/>
      <c r="M69" s="6"/>
      <c r="AA69" s="6"/>
      <c r="AB69" s="6"/>
    </row>
    <row r="70" spans="10:28" x14ac:dyDescent="0.25">
      <c r="J70" s="6"/>
      <c r="K70" s="6"/>
      <c r="L70" s="6"/>
      <c r="M70" s="6"/>
      <c r="AA70" s="6"/>
      <c r="AB70" s="6"/>
    </row>
    <row r="71" spans="10:28" x14ac:dyDescent="0.25">
      <c r="J71" s="6"/>
      <c r="K71" s="6"/>
      <c r="L71" s="6"/>
      <c r="M71" s="6"/>
      <c r="AA71" s="6"/>
      <c r="AB71" s="6"/>
    </row>
    <row r="72" spans="10:28" x14ac:dyDescent="0.25">
      <c r="J72" s="6"/>
      <c r="K72" s="6"/>
      <c r="L72" s="6"/>
      <c r="M72" s="6"/>
      <c r="AA72" s="6"/>
      <c r="AB72" s="6"/>
    </row>
    <row r="73" spans="10:28" x14ac:dyDescent="0.25">
      <c r="J73" s="6"/>
      <c r="K73" s="6"/>
      <c r="L73" s="6"/>
      <c r="M73" s="6"/>
      <c r="AA73" s="6"/>
      <c r="AB73" s="6"/>
    </row>
    <row r="74" spans="10:28" x14ac:dyDescent="0.25">
      <c r="J74" s="6"/>
      <c r="K74" s="6"/>
      <c r="L74" s="6"/>
      <c r="M74" s="6"/>
      <c r="AA74" s="6"/>
      <c r="AB74" s="6"/>
    </row>
    <row r="75" spans="10:28" x14ac:dyDescent="0.25">
      <c r="J75" s="6"/>
      <c r="K75" s="6"/>
      <c r="L75" s="6"/>
      <c r="M75" s="6"/>
      <c r="AA75" s="6"/>
      <c r="AB75" s="6"/>
    </row>
    <row r="76" spans="10:28" x14ac:dyDescent="0.25">
      <c r="J76" s="6"/>
      <c r="K76" s="6"/>
      <c r="L76" s="6"/>
      <c r="M76" s="6"/>
      <c r="AA76" s="6"/>
      <c r="AB76" s="6"/>
    </row>
    <row r="77" spans="10:28" x14ac:dyDescent="0.25">
      <c r="J77" s="6"/>
      <c r="K77" s="6"/>
      <c r="L77" s="6"/>
      <c r="M77" s="6"/>
      <c r="AA77" s="6"/>
      <c r="AB77" s="6"/>
    </row>
    <row r="78" spans="10:28" x14ac:dyDescent="0.25">
      <c r="J78" s="6"/>
      <c r="K78" s="6"/>
      <c r="L78" s="6"/>
      <c r="M78" s="6"/>
      <c r="AA78" s="6"/>
      <c r="AB78" s="6"/>
    </row>
    <row r="79" spans="10:28" x14ac:dyDescent="0.25">
      <c r="J79" s="6"/>
      <c r="K79" s="6"/>
      <c r="L79" s="6"/>
      <c r="M79" s="6"/>
      <c r="AA79" s="6"/>
      <c r="AB79" s="6"/>
    </row>
    <row r="80" spans="10:28" x14ac:dyDescent="0.25">
      <c r="J80" s="6"/>
      <c r="K80" s="6"/>
      <c r="L80" s="6"/>
      <c r="M80" s="6"/>
      <c r="AA80" s="6"/>
      <c r="AB80" s="6"/>
    </row>
    <row r="81" spans="10:28" x14ac:dyDescent="0.25">
      <c r="J81" s="6"/>
      <c r="K81" s="6"/>
      <c r="L81" s="6"/>
      <c r="M81" s="6"/>
      <c r="AA81" s="6"/>
      <c r="AB81" s="6"/>
    </row>
    <row r="82" spans="10:28" x14ac:dyDescent="0.25">
      <c r="J82" s="6"/>
      <c r="K82" s="6"/>
      <c r="L82" s="6"/>
      <c r="M82" s="6"/>
      <c r="AA82" s="6"/>
      <c r="AB82" s="6"/>
    </row>
    <row r="83" spans="10:28" x14ac:dyDescent="0.25">
      <c r="J83" s="6"/>
      <c r="K83" s="6"/>
      <c r="L83" s="6"/>
      <c r="M83" s="6"/>
      <c r="AA83" s="6"/>
      <c r="AB83" s="6"/>
    </row>
    <row r="84" spans="10:28" x14ac:dyDescent="0.25">
      <c r="J84" s="6"/>
      <c r="K84" s="6"/>
      <c r="L84" s="6"/>
      <c r="M84" s="6"/>
      <c r="AA84" s="6"/>
      <c r="AB84" s="6"/>
    </row>
    <row r="85" spans="10:28" x14ac:dyDescent="0.25">
      <c r="J85" s="6"/>
      <c r="K85" s="6"/>
      <c r="L85" s="6"/>
      <c r="M85" s="6"/>
      <c r="AA85" s="6"/>
      <c r="AB85" s="6"/>
    </row>
    <row r="86" spans="10:28" x14ac:dyDescent="0.25">
      <c r="J86" s="6"/>
      <c r="K86" s="6"/>
      <c r="L86" s="6"/>
      <c r="M86" s="6"/>
      <c r="AA86" s="6"/>
      <c r="AB86" s="6"/>
    </row>
    <row r="87" spans="10:28" x14ac:dyDescent="0.25">
      <c r="J87" s="6"/>
      <c r="K87" s="6"/>
      <c r="L87" s="6"/>
      <c r="M87" s="6"/>
      <c r="AA87" s="6"/>
      <c r="AB87" s="6"/>
    </row>
    <row r="88" spans="10:28" x14ac:dyDescent="0.25">
      <c r="J88" s="6"/>
      <c r="K88" s="6"/>
      <c r="L88" s="6"/>
      <c r="M88" s="6"/>
      <c r="AA88" s="6"/>
      <c r="AB88" s="6"/>
    </row>
    <row r="89" spans="10:28" x14ac:dyDescent="0.25">
      <c r="J89" s="6"/>
      <c r="K89" s="6"/>
      <c r="L89" s="6"/>
      <c r="M89" s="6"/>
      <c r="AA89" s="6"/>
      <c r="AB89" s="6"/>
    </row>
    <row r="90" spans="10:28" x14ac:dyDescent="0.25">
      <c r="J90" s="6"/>
      <c r="K90" s="6"/>
      <c r="L90" s="6"/>
      <c r="M90" s="6"/>
      <c r="AA90" s="6"/>
      <c r="AB90" s="6"/>
    </row>
    <row r="91" spans="10:28" x14ac:dyDescent="0.25">
      <c r="J91" s="6"/>
      <c r="K91" s="6"/>
      <c r="L91" s="6"/>
      <c r="M91" s="6"/>
      <c r="AA91" s="6"/>
      <c r="AB91" s="6"/>
    </row>
    <row r="92" spans="10:28" x14ac:dyDescent="0.25">
      <c r="J92" s="6"/>
      <c r="K92" s="6"/>
      <c r="L92" s="6"/>
      <c r="M92" s="6"/>
      <c r="AA92" s="6"/>
      <c r="AB92" s="6"/>
    </row>
    <row r="93" spans="10:28" x14ac:dyDescent="0.25">
      <c r="J93" s="6"/>
      <c r="K93" s="6"/>
      <c r="L93" s="6"/>
      <c r="M93" s="6"/>
      <c r="AA93" s="6"/>
      <c r="AB93" s="6"/>
    </row>
    <row r="94" spans="10:28" x14ac:dyDescent="0.25">
      <c r="J94" s="6"/>
      <c r="K94" s="6"/>
      <c r="L94" s="6"/>
      <c r="M94" s="6"/>
      <c r="AA94" s="6"/>
      <c r="AB94" s="6"/>
    </row>
    <row r="95" spans="10:28" x14ac:dyDescent="0.25">
      <c r="J95" s="6"/>
      <c r="K95" s="6"/>
      <c r="L95" s="6"/>
      <c r="M95" s="6"/>
      <c r="AA95" s="6"/>
      <c r="AB95" s="6"/>
    </row>
    <row r="96" spans="10:28" x14ac:dyDescent="0.25">
      <c r="J96" s="6"/>
      <c r="K96" s="6"/>
      <c r="L96" s="6"/>
      <c r="M96" s="6"/>
      <c r="AA96" s="6"/>
      <c r="AB96" s="6"/>
    </row>
    <row r="97" spans="10:28" x14ac:dyDescent="0.25">
      <c r="J97" s="6"/>
      <c r="K97" s="6"/>
      <c r="L97" s="6"/>
      <c r="M97" s="6"/>
      <c r="AA97" s="6"/>
      <c r="AB97" s="6"/>
    </row>
    <row r="98" spans="10:28" x14ac:dyDescent="0.25">
      <c r="J98" s="6"/>
      <c r="K98" s="6"/>
      <c r="L98" s="6"/>
      <c r="M98" s="6"/>
      <c r="AA98" s="6"/>
      <c r="AB98" s="6"/>
    </row>
    <row r="99" spans="10:28" x14ac:dyDescent="0.25">
      <c r="J99" s="6"/>
      <c r="K99" s="6"/>
      <c r="L99" s="6"/>
      <c r="M99" s="6"/>
      <c r="AA99" s="6"/>
      <c r="AB99" s="6"/>
    </row>
    <row r="100" spans="10:28" x14ac:dyDescent="0.25">
      <c r="J100" s="6"/>
      <c r="K100" s="6"/>
      <c r="L100" s="6"/>
      <c r="M100" s="6"/>
      <c r="AA100" s="6"/>
      <c r="AB100" s="6"/>
    </row>
    <row r="101" spans="10:28" x14ac:dyDescent="0.25">
      <c r="J101" s="6"/>
      <c r="K101" s="6"/>
      <c r="L101" s="6"/>
      <c r="M101" s="6"/>
      <c r="AA101" s="6"/>
      <c r="AB101" s="6"/>
    </row>
    <row r="102" spans="10:28" x14ac:dyDescent="0.25">
      <c r="J102" s="6"/>
      <c r="K102" s="6"/>
      <c r="L102" s="6"/>
      <c r="M102" s="6"/>
      <c r="AA102" s="6"/>
      <c r="AB102" s="6"/>
    </row>
    <row r="103" spans="10:28" x14ac:dyDescent="0.25">
      <c r="J103" s="6"/>
      <c r="K103" s="6"/>
      <c r="L103" s="6"/>
      <c r="M103" s="6"/>
      <c r="AA103" s="6"/>
      <c r="AB103" s="6"/>
    </row>
    <row r="104" spans="10:28" x14ac:dyDescent="0.25">
      <c r="J104" s="6"/>
      <c r="K104" s="6"/>
      <c r="L104" s="6"/>
      <c r="M104" s="6"/>
      <c r="AA104" s="6"/>
      <c r="AB104" s="6"/>
    </row>
    <row r="105" spans="10:28" x14ac:dyDescent="0.25">
      <c r="J105" s="6"/>
      <c r="K105" s="6"/>
      <c r="L105" s="6"/>
      <c r="M105" s="6"/>
      <c r="AA105" s="6"/>
      <c r="AB105" s="6"/>
    </row>
    <row r="106" spans="10:28" x14ac:dyDescent="0.25">
      <c r="J106" s="6"/>
      <c r="K106" s="6"/>
      <c r="L106" s="6"/>
      <c r="M106" s="6"/>
      <c r="AA106" s="6"/>
      <c r="AB106" s="6"/>
    </row>
    <row r="107" spans="10:28" x14ac:dyDescent="0.25">
      <c r="J107" s="6"/>
      <c r="K107" s="6"/>
      <c r="L107" s="6"/>
      <c r="M107" s="6"/>
      <c r="AA107" s="6"/>
      <c r="AB107" s="6"/>
    </row>
    <row r="108" spans="10:28" x14ac:dyDescent="0.25">
      <c r="J108" s="6"/>
      <c r="K108" s="6"/>
      <c r="L108" s="6"/>
      <c r="M108" s="6"/>
      <c r="AA108" s="6"/>
      <c r="AB108" s="6"/>
    </row>
    <row r="109" spans="10:28" x14ac:dyDescent="0.25">
      <c r="J109" s="6"/>
      <c r="K109" s="6"/>
      <c r="L109" s="6"/>
      <c r="M109" s="6"/>
      <c r="AA109" s="6"/>
      <c r="AB109" s="6"/>
    </row>
    <row r="110" spans="10:28" x14ac:dyDescent="0.25">
      <c r="J110" s="6"/>
      <c r="K110" s="6"/>
      <c r="L110" s="6"/>
      <c r="M110" s="6"/>
      <c r="AA110" s="6"/>
      <c r="AB110" s="6"/>
    </row>
    <row r="111" spans="10:28" x14ac:dyDescent="0.25">
      <c r="J111" s="6"/>
      <c r="K111" s="6"/>
      <c r="L111" s="6"/>
      <c r="M111" s="6"/>
      <c r="AA111" s="6"/>
      <c r="AB111" s="6"/>
    </row>
    <row r="112" spans="10:28" x14ac:dyDescent="0.25">
      <c r="J112" s="6"/>
      <c r="K112" s="6"/>
      <c r="L112" s="6"/>
      <c r="M112" s="6"/>
      <c r="AA112" s="6"/>
      <c r="AB112" s="6"/>
    </row>
    <row r="113" spans="10:28" x14ac:dyDescent="0.25">
      <c r="J113" s="6"/>
      <c r="K113" s="6"/>
      <c r="L113" s="6"/>
      <c r="M113" s="6"/>
      <c r="AA113" s="6"/>
      <c r="AB113" s="6"/>
    </row>
    <row r="114" spans="10:28" x14ac:dyDescent="0.25">
      <c r="J114" s="6"/>
      <c r="K114" s="6"/>
      <c r="L114" s="6"/>
      <c r="M114" s="6"/>
      <c r="AA114" s="6"/>
      <c r="AB114" s="6"/>
    </row>
    <row r="115" spans="10:28" x14ac:dyDescent="0.25">
      <c r="J115" s="6"/>
      <c r="K115" s="6"/>
      <c r="L115" s="6"/>
      <c r="M115" s="6"/>
      <c r="AA115" s="6"/>
      <c r="AB115" s="6"/>
    </row>
    <row r="116" spans="10:28" x14ac:dyDescent="0.25">
      <c r="J116" s="6"/>
      <c r="K116" s="6"/>
      <c r="L116" s="6"/>
      <c r="M116" s="6"/>
      <c r="AA116" s="6"/>
      <c r="AB116" s="6"/>
    </row>
    <row r="117" spans="10:28" x14ac:dyDescent="0.25">
      <c r="J117" s="6"/>
      <c r="K117" s="6"/>
      <c r="L117" s="6"/>
      <c r="M117" s="6"/>
      <c r="AA117" s="6"/>
      <c r="AB117" s="6"/>
    </row>
    <row r="118" spans="10:28" x14ac:dyDescent="0.25">
      <c r="J118" s="6"/>
      <c r="K118" s="6"/>
      <c r="L118" s="6"/>
      <c r="M118" s="6"/>
      <c r="AA118" s="6"/>
      <c r="AB118" s="6"/>
    </row>
    <row r="119" spans="10:28" x14ac:dyDescent="0.25">
      <c r="J119" s="6"/>
      <c r="K119" s="6"/>
      <c r="L119" s="6"/>
      <c r="M119" s="6"/>
      <c r="AA119" s="6"/>
      <c r="AB119" s="6"/>
    </row>
    <row r="120" spans="10:28" x14ac:dyDescent="0.25">
      <c r="J120" s="6"/>
      <c r="K120" s="6"/>
      <c r="L120" s="6"/>
      <c r="M120" s="6"/>
      <c r="AA120" s="6"/>
      <c r="AB120" s="6"/>
    </row>
    <row r="121" spans="10:28" x14ac:dyDescent="0.25">
      <c r="J121" s="6"/>
      <c r="K121" s="6"/>
      <c r="L121" s="6"/>
      <c r="M121" s="6"/>
      <c r="AA121" s="6"/>
      <c r="AB121" s="6"/>
    </row>
    <row r="122" spans="10:28" x14ac:dyDescent="0.25">
      <c r="J122" s="6"/>
      <c r="K122" s="6"/>
      <c r="L122" s="6"/>
      <c r="M122" s="6"/>
      <c r="AA122" s="6"/>
      <c r="AB122" s="6"/>
    </row>
    <row r="123" spans="10:28" x14ac:dyDescent="0.25">
      <c r="J123" s="6"/>
      <c r="K123" s="6"/>
      <c r="L123" s="6"/>
      <c r="M123" s="6"/>
      <c r="AA123" s="6"/>
      <c r="AB123" s="6"/>
    </row>
    <row r="124" spans="10:28" x14ac:dyDescent="0.25">
      <c r="J124" s="6"/>
      <c r="K124" s="6"/>
      <c r="L124" s="6"/>
      <c r="M124" s="6"/>
      <c r="AA124" s="6"/>
      <c r="AB124" s="6"/>
    </row>
    <row r="125" spans="10:28" x14ac:dyDescent="0.25">
      <c r="J125" s="6"/>
      <c r="K125" s="6"/>
      <c r="L125" s="6"/>
      <c r="M125" s="6"/>
      <c r="AA125" s="6"/>
      <c r="AB125" s="6"/>
    </row>
    <row r="126" spans="10:28" x14ac:dyDescent="0.25">
      <c r="J126" s="6"/>
      <c r="K126" s="6"/>
      <c r="L126" s="6"/>
      <c r="M126" s="6"/>
      <c r="AA126" s="6"/>
      <c r="AB126" s="6"/>
    </row>
    <row r="127" spans="10:28" x14ac:dyDescent="0.25">
      <c r="J127" s="6"/>
      <c r="K127" s="6"/>
      <c r="L127" s="6"/>
      <c r="M127" s="6"/>
      <c r="AA127" s="6"/>
      <c r="AB127" s="6"/>
    </row>
    <row r="128" spans="10:28" x14ac:dyDescent="0.25">
      <c r="J128" s="6"/>
      <c r="K128" s="6"/>
      <c r="L128" s="6"/>
      <c r="M128" s="6"/>
      <c r="AA128" s="6"/>
      <c r="AB128" s="6"/>
    </row>
    <row r="129" spans="10:28" x14ac:dyDescent="0.25">
      <c r="J129" s="6"/>
      <c r="K129" s="6"/>
      <c r="L129" s="6"/>
      <c r="M129" s="6"/>
      <c r="AA129" s="6"/>
      <c r="AB129" s="6"/>
    </row>
    <row r="130" spans="10:28" x14ac:dyDescent="0.25">
      <c r="J130" s="6"/>
      <c r="K130" s="6"/>
      <c r="L130" s="6"/>
      <c r="M130" s="6"/>
      <c r="AA130" s="6"/>
      <c r="AB130" s="6"/>
    </row>
    <row r="131" spans="10:28" x14ac:dyDescent="0.25">
      <c r="J131" s="6"/>
      <c r="K131" s="6"/>
      <c r="L131" s="6"/>
      <c r="M131" s="6"/>
      <c r="AA131" s="6"/>
      <c r="AB131" s="6"/>
    </row>
    <row r="132" spans="10:28" x14ac:dyDescent="0.25">
      <c r="J132" s="6"/>
      <c r="K132" s="6"/>
      <c r="L132" s="6"/>
      <c r="M132" s="6"/>
      <c r="AA132" s="6"/>
      <c r="AB132" s="6"/>
    </row>
    <row r="133" spans="10:28" x14ac:dyDescent="0.25">
      <c r="J133" s="6"/>
      <c r="K133" s="6"/>
      <c r="L133" s="6"/>
      <c r="M133" s="6"/>
      <c r="AA133" s="6"/>
      <c r="AB133" s="6"/>
    </row>
    <row r="134" spans="10:28" x14ac:dyDescent="0.25">
      <c r="J134" s="6"/>
      <c r="K134" s="6"/>
      <c r="L134" s="6"/>
      <c r="M134" s="6"/>
      <c r="AA134" s="6"/>
      <c r="AB134" s="6"/>
    </row>
    <row r="135" spans="10:28" x14ac:dyDescent="0.25">
      <c r="J135" s="6"/>
      <c r="K135" s="6"/>
      <c r="L135" s="6"/>
      <c r="M135" s="6"/>
      <c r="AA135" s="6"/>
      <c r="AB135" s="6"/>
    </row>
    <row r="136" spans="10:28" x14ac:dyDescent="0.25">
      <c r="J136" s="6"/>
      <c r="K136" s="6"/>
      <c r="L136" s="6"/>
      <c r="M136" s="6"/>
      <c r="AA136" s="6"/>
      <c r="AB136" s="6"/>
    </row>
    <row r="137" spans="10:28" x14ac:dyDescent="0.25">
      <c r="J137" s="6"/>
      <c r="K137" s="6"/>
      <c r="L137" s="6"/>
      <c r="M137" s="6"/>
      <c r="AA137" s="6"/>
      <c r="AB137" s="6"/>
    </row>
    <row r="138" spans="10:28" x14ac:dyDescent="0.25">
      <c r="J138" s="6"/>
      <c r="K138" s="6"/>
      <c r="L138" s="6"/>
      <c r="M138" s="6"/>
      <c r="AA138" s="6"/>
      <c r="AB138" s="6"/>
    </row>
    <row r="139" spans="10:28" x14ac:dyDescent="0.25">
      <c r="J139" s="6"/>
      <c r="K139" s="6"/>
      <c r="L139" s="6"/>
      <c r="M139" s="6"/>
      <c r="AA139" s="6"/>
      <c r="AB139" s="6"/>
    </row>
    <row r="140" spans="10:28" x14ac:dyDescent="0.25">
      <c r="J140" s="6"/>
      <c r="K140" s="6"/>
      <c r="L140" s="6"/>
      <c r="M140" s="6"/>
      <c r="AA140" s="6"/>
      <c r="AB140" s="6"/>
    </row>
    <row r="141" spans="10:28" x14ac:dyDescent="0.25">
      <c r="J141" s="6"/>
      <c r="K141" s="6"/>
      <c r="L141" s="6"/>
      <c r="M141" s="6"/>
      <c r="AA141" s="6"/>
      <c r="AB141" s="6"/>
    </row>
    <row r="142" spans="10:28" x14ac:dyDescent="0.25">
      <c r="J142" s="6"/>
      <c r="K142" s="6"/>
      <c r="L142" s="6"/>
      <c r="M142" s="6"/>
      <c r="AA142" s="6"/>
      <c r="AB142" s="6"/>
    </row>
    <row r="143" spans="10:28" x14ac:dyDescent="0.25">
      <c r="J143" s="6"/>
      <c r="K143" s="6"/>
      <c r="L143" s="6"/>
      <c r="M143" s="6"/>
      <c r="AA143" s="6"/>
      <c r="AB143" s="6"/>
    </row>
    <row r="144" spans="10:28" x14ac:dyDescent="0.25">
      <c r="J144" s="6"/>
      <c r="K144" s="6"/>
      <c r="L144" s="6"/>
      <c r="M144" s="6"/>
      <c r="AA144" s="6"/>
      <c r="AB144" s="6"/>
    </row>
    <row r="145" spans="10:28" x14ac:dyDescent="0.25">
      <c r="J145" s="6"/>
      <c r="K145" s="6"/>
      <c r="L145" s="6"/>
      <c r="M145" s="6"/>
      <c r="AA145" s="6"/>
      <c r="AB145" s="6"/>
    </row>
    <row r="146" spans="10:28" x14ac:dyDescent="0.25">
      <c r="J146" s="6"/>
      <c r="K146" s="6"/>
      <c r="L146" s="6"/>
      <c r="M146" s="6"/>
      <c r="AA146" s="6"/>
      <c r="AB146" s="6"/>
    </row>
    <row r="147" spans="10:28" x14ac:dyDescent="0.25">
      <c r="J147" s="6"/>
      <c r="K147" s="6"/>
      <c r="L147" s="6"/>
      <c r="M147" s="6"/>
      <c r="AA147" s="6"/>
      <c r="AB147" s="6"/>
    </row>
    <row r="148" spans="10:28" x14ac:dyDescent="0.25">
      <c r="J148" s="6"/>
      <c r="K148" s="6"/>
      <c r="L148" s="6"/>
      <c r="M148" s="6"/>
      <c r="AA148" s="6"/>
      <c r="AB148" s="6"/>
    </row>
    <row r="149" spans="10:28" x14ac:dyDescent="0.25">
      <c r="J149" s="6"/>
      <c r="K149" s="6"/>
      <c r="L149" s="6"/>
      <c r="M149" s="6"/>
      <c r="AA149" s="6"/>
      <c r="AB149" s="6"/>
    </row>
    <row r="150" spans="10:28" x14ac:dyDescent="0.25">
      <c r="J150" s="6"/>
      <c r="K150" s="6"/>
      <c r="L150" s="6"/>
      <c r="M150" s="6"/>
      <c r="AA150" s="6"/>
      <c r="AB150" s="6"/>
    </row>
    <row r="151" spans="10:28" x14ac:dyDescent="0.25">
      <c r="J151" s="6"/>
      <c r="K151" s="6"/>
      <c r="L151" s="6"/>
      <c r="M151" s="6"/>
      <c r="AA151" s="6"/>
      <c r="AB151" s="6"/>
    </row>
    <row r="152" spans="10:28" x14ac:dyDescent="0.25">
      <c r="J152" s="6"/>
      <c r="K152" s="6"/>
      <c r="L152" s="6"/>
      <c r="M152" s="6"/>
      <c r="AA152" s="6"/>
      <c r="AB152" s="6"/>
    </row>
    <row r="153" spans="10:28" x14ac:dyDescent="0.25">
      <c r="J153" s="6"/>
      <c r="K153" s="6"/>
      <c r="L153" s="6"/>
      <c r="M153" s="6"/>
      <c r="AA153" s="6"/>
      <c r="AB153" s="6"/>
    </row>
    <row r="154" spans="10:28" x14ac:dyDescent="0.25">
      <c r="J154" s="6"/>
      <c r="K154" s="6"/>
      <c r="L154" s="6"/>
      <c r="M154" s="6"/>
      <c r="AA154" s="6"/>
      <c r="AB154" s="6"/>
    </row>
    <row r="155" spans="10:28" x14ac:dyDescent="0.25">
      <c r="J155" s="6"/>
      <c r="K155" s="6"/>
      <c r="L155" s="6"/>
      <c r="M155" s="6"/>
      <c r="AA155" s="6"/>
      <c r="AB155" s="6"/>
    </row>
    <row r="156" spans="10:28" x14ac:dyDescent="0.25">
      <c r="J156" s="6"/>
      <c r="K156" s="6"/>
      <c r="L156" s="6"/>
      <c r="M156" s="6"/>
      <c r="AA156" s="6"/>
      <c r="AB156" s="6"/>
    </row>
    <row r="157" spans="10:28" x14ac:dyDescent="0.25">
      <c r="J157" s="6"/>
      <c r="K157" s="6"/>
      <c r="L157" s="6"/>
      <c r="M157" s="6"/>
      <c r="AA157" s="6"/>
      <c r="AB157" s="6"/>
    </row>
    <row r="158" spans="10:28" x14ac:dyDescent="0.25">
      <c r="J158" s="6"/>
      <c r="K158" s="6"/>
      <c r="L158" s="6"/>
      <c r="M158" s="6"/>
      <c r="AA158" s="6"/>
      <c r="AB158" s="6"/>
    </row>
    <row r="159" spans="10:28" x14ac:dyDescent="0.25">
      <c r="J159" s="6"/>
      <c r="K159" s="6"/>
      <c r="L159" s="6"/>
      <c r="M159" s="6"/>
      <c r="AA159" s="6"/>
      <c r="AB159" s="6"/>
    </row>
    <row r="160" spans="10:28" x14ac:dyDescent="0.25">
      <c r="J160" s="6"/>
      <c r="K160" s="6"/>
      <c r="L160" s="6"/>
      <c r="M160" s="6"/>
      <c r="AA160" s="6"/>
      <c r="AB160" s="6"/>
    </row>
    <row r="161" spans="10:28" x14ac:dyDescent="0.25">
      <c r="J161" s="6"/>
      <c r="K161" s="6"/>
      <c r="L161" s="6"/>
      <c r="M161" s="6"/>
      <c r="AA161" s="6"/>
      <c r="AB161" s="6"/>
    </row>
    <row r="162" spans="10:28" x14ac:dyDescent="0.25">
      <c r="J162" s="6"/>
      <c r="K162" s="6"/>
      <c r="L162" s="6"/>
      <c r="M162" s="6"/>
      <c r="AA162" s="6"/>
      <c r="AB162" s="6"/>
    </row>
    <row r="163" spans="10:28" x14ac:dyDescent="0.25">
      <c r="J163" s="6"/>
      <c r="K163" s="6"/>
      <c r="L163" s="6"/>
      <c r="M163" s="6"/>
      <c r="AA163" s="6"/>
      <c r="AB163" s="6"/>
    </row>
    <row r="164" spans="10:28" x14ac:dyDescent="0.25">
      <c r="J164" s="6"/>
      <c r="K164" s="6"/>
      <c r="L164" s="6"/>
      <c r="M164" s="6"/>
      <c r="AA164" s="6"/>
      <c r="AB164" s="6"/>
    </row>
    <row r="165" spans="10:28" x14ac:dyDescent="0.25">
      <c r="J165" s="6"/>
      <c r="K165" s="6"/>
      <c r="L165" s="6"/>
      <c r="M165" s="6"/>
      <c r="AA165" s="6"/>
      <c r="AB165" s="6"/>
    </row>
    <row r="166" spans="10:28" x14ac:dyDescent="0.25">
      <c r="J166" s="6"/>
      <c r="K166" s="6"/>
      <c r="L166" s="6"/>
      <c r="M166" s="6"/>
      <c r="AA166" s="6"/>
      <c r="AB166" s="6"/>
    </row>
    <row r="167" spans="10:28" x14ac:dyDescent="0.25">
      <c r="J167" s="6"/>
      <c r="K167" s="6"/>
      <c r="L167" s="6"/>
      <c r="M167" s="6"/>
      <c r="AA167" s="6"/>
      <c r="AB167" s="6"/>
    </row>
    <row r="168" spans="10:28" x14ac:dyDescent="0.25">
      <c r="J168" s="6"/>
      <c r="K168" s="6"/>
      <c r="L168" s="6"/>
      <c r="M168" s="6"/>
      <c r="AA168" s="6"/>
      <c r="AB168" s="6"/>
    </row>
    <row r="169" spans="10:28" x14ac:dyDescent="0.25">
      <c r="J169" s="6"/>
      <c r="K169" s="6"/>
      <c r="L169" s="6"/>
      <c r="M169" s="6"/>
      <c r="AA169" s="6"/>
      <c r="AB169" s="6"/>
    </row>
    <row r="170" spans="10:28" x14ac:dyDescent="0.25">
      <c r="J170" s="6"/>
      <c r="K170" s="6"/>
      <c r="L170" s="6"/>
      <c r="M170" s="6"/>
      <c r="AA170" s="6"/>
      <c r="AB170" s="6"/>
    </row>
    <row r="171" spans="10:28" x14ac:dyDescent="0.25">
      <c r="J171" s="6"/>
      <c r="K171" s="6"/>
      <c r="L171" s="6"/>
      <c r="M171" s="6"/>
      <c r="AA171" s="6"/>
      <c r="AB171" s="6"/>
    </row>
    <row r="172" spans="10:28" x14ac:dyDescent="0.25">
      <c r="J172" s="6"/>
      <c r="K172" s="6"/>
      <c r="L172" s="6"/>
      <c r="M172" s="6"/>
      <c r="AA172" s="6"/>
      <c r="AB172" s="6"/>
    </row>
    <row r="173" spans="10:28" x14ac:dyDescent="0.25">
      <c r="J173" s="6"/>
      <c r="K173" s="6"/>
      <c r="L173" s="6"/>
      <c r="M173" s="6"/>
      <c r="AA173" s="6"/>
      <c r="AB173" s="6"/>
    </row>
    <row r="174" spans="10:28" x14ac:dyDescent="0.25">
      <c r="J174" s="6"/>
      <c r="K174" s="6"/>
      <c r="L174" s="6"/>
      <c r="M174" s="6"/>
      <c r="AA174" s="6"/>
      <c r="AB174" s="6"/>
    </row>
    <row r="175" spans="10:28" x14ac:dyDescent="0.25">
      <c r="J175" s="6"/>
      <c r="K175" s="6"/>
      <c r="L175" s="6"/>
      <c r="M175" s="6"/>
      <c r="AA175" s="6"/>
      <c r="AB175" s="6"/>
    </row>
    <row r="176" spans="10:28" x14ac:dyDescent="0.25">
      <c r="J176" s="6"/>
      <c r="K176" s="6"/>
      <c r="L176" s="6"/>
      <c r="M176" s="6"/>
      <c r="AA176" s="6"/>
      <c r="AB176" s="6"/>
    </row>
    <row r="177" spans="10:28" x14ac:dyDescent="0.25">
      <c r="J177" s="6"/>
      <c r="K177" s="6"/>
      <c r="L177" s="6"/>
      <c r="M177" s="6"/>
      <c r="AA177" s="6"/>
      <c r="AB177" s="6"/>
    </row>
    <row r="178" spans="10:28" x14ac:dyDescent="0.25">
      <c r="J178" s="6"/>
      <c r="K178" s="6"/>
      <c r="L178" s="6"/>
      <c r="M178" s="6"/>
      <c r="AA178" s="6"/>
      <c r="AB178" s="6"/>
    </row>
    <row r="179" spans="10:28" x14ac:dyDescent="0.25">
      <c r="J179" s="6"/>
      <c r="K179" s="6"/>
      <c r="L179" s="6"/>
      <c r="M179" s="6"/>
      <c r="AA179" s="6"/>
      <c r="AB179" s="6"/>
    </row>
    <row r="180" spans="10:28" x14ac:dyDescent="0.25">
      <c r="J180" s="6"/>
      <c r="K180" s="6"/>
      <c r="L180" s="6"/>
      <c r="M180" s="6"/>
      <c r="AA180" s="6"/>
      <c r="AB180" s="6"/>
    </row>
    <row r="181" spans="10:28" x14ac:dyDescent="0.25">
      <c r="J181" s="6"/>
      <c r="K181" s="6"/>
      <c r="L181" s="6"/>
      <c r="M181" s="6"/>
      <c r="AA181" s="6"/>
      <c r="AB181" s="6"/>
    </row>
    <row r="182" spans="10:28" x14ac:dyDescent="0.25">
      <c r="J182" s="6"/>
      <c r="K182" s="6"/>
      <c r="L182" s="6"/>
      <c r="M182" s="6"/>
      <c r="AA182" s="6"/>
      <c r="AB182" s="6"/>
    </row>
    <row r="183" spans="10:28" x14ac:dyDescent="0.25">
      <c r="J183" s="6"/>
      <c r="K183" s="6"/>
      <c r="L183" s="6"/>
      <c r="M183" s="6"/>
      <c r="AA183" s="6"/>
      <c r="AB183" s="6"/>
    </row>
    <row r="184" spans="10:28" x14ac:dyDescent="0.25">
      <c r="J184" s="6"/>
      <c r="K184" s="6"/>
      <c r="L184" s="6"/>
      <c r="M184" s="6"/>
      <c r="AA184" s="6"/>
      <c r="AB184" s="6"/>
    </row>
    <row r="185" spans="10:28" x14ac:dyDescent="0.25">
      <c r="J185" s="6"/>
      <c r="K185" s="6"/>
      <c r="L185" s="6"/>
      <c r="M185" s="6"/>
      <c r="AA185" s="6"/>
      <c r="AB185" s="6"/>
    </row>
    <row r="186" spans="10:28" x14ac:dyDescent="0.25">
      <c r="J186" s="6"/>
      <c r="K186" s="6"/>
      <c r="L186" s="6"/>
      <c r="M186" s="6"/>
      <c r="AA186" s="6"/>
      <c r="AB186" s="6"/>
    </row>
    <row r="187" spans="10:28" x14ac:dyDescent="0.25">
      <c r="J187" s="6"/>
      <c r="K187" s="6"/>
      <c r="L187" s="6"/>
      <c r="M187" s="6"/>
      <c r="AA187" s="6"/>
      <c r="AB187" s="6"/>
    </row>
    <row r="188" spans="10:28" x14ac:dyDescent="0.25">
      <c r="J188" s="6"/>
      <c r="K188" s="6"/>
      <c r="L188" s="6"/>
      <c r="M188" s="6"/>
      <c r="AA188" s="6"/>
      <c r="AB188" s="6"/>
    </row>
    <row r="189" spans="10:28" x14ac:dyDescent="0.25">
      <c r="J189" s="6"/>
      <c r="K189" s="6"/>
      <c r="L189" s="6"/>
      <c r="M189" s="6"/>
      <c r="AA189" s="6"/>
      <c r="AB189" s="6"/>
    </row>
    <row r="190" spans="10:28" x14ac:dyDescent="0.25">
      <c r="J190" s="6"/>
      <c r="K190" s="6"/>
      <c r="L190" s="6"/>
      <c r="M190" s="6"/>
      <c r="AA190" s="6"/>
      <c r="AB190" s="6"/>
    </row>
    <row r="191" spans="10:28" x14ac:dyDescent="0.25">
      <c r="J191" s="6"/>
      <c r="K191" s="6"/>
      <c r="L191" s="6"/>
      <c r="M191" s="6"/>
      <c r="AA191" s="6"/>
      <c r="AB191" s="6"/>
    </row>
    <row r="192" spans="10:28" x14ac:dyDescent="0.25">
      <c r="J192" s="6"/>
      <c r="K192" s="6"/>
      <c r="L192" s="6"/>
      <c r="M192" s="6"/>
      <c r="AA192" s="6"/>
      <c r="AB192" s="6"/>
    </row>
    <row r="193" spans="10:28" x14ac:dyDescent="0.25">
      <c r="J193" s="6"/>
      <c r="K193" s="6"/>
      <c r="L193" s="6"/>
      <c r="M193" s="6"/>
      <c r="AA193" s="6"/>
      <c r="AB193" s="6"/>
    </row>
    <row r="194" spans="10:28" x14ac:dyDescent="0.25">
      <c r="J194" s="6"/>
      <c r="K194" s="6"/>
      <c r="L194" s="6"/>
      <c r="M194" s="6"/>
      <c r="AA194" s="6"/>
      <c r="AB194" s="6"/>
    </row>
    <row r="195" spans="10:28" x14ac:dyDescent="0.25">
      <c r="J195" s="6"/>
      <c r="K195" s="6"/>
      <c r="L195" s="6"/>
      <c r="M195" s="6"/>
      <c r="AA195" s="6"/>
      <c r="AB195" s="6"/>
    </row>
    <row r="196" spans="10:28" x14ac:dyDescent="0.25">
      <c r="J196" s="6"/>
      <c r="K196" s="6"/>
      <c r="L196" s="6"/>
      <c r="M196" s="6"/>
      <c r="AA196" s="6"/>
      <c r="AB196" s="6"/>
    </row>
    <row r="197" spans="10:28" x14ac:dyDescent="0.25">
      <c r="J197" s="6"/>
      <c r="K197" s="6"/>
      <c r="L197" s="6"/>
      <c r="M197" s="6"/>
      <c r="AA197" s="6"/>
      <c r="AB197" s="6"/>
    </row>
    <row r="198" spans="10:28" x14ac:dyDescent="0.25">
      <c r="J198" s="6"/>
      <c r="K198" s="6"/>
      <c r="L198" s="6"/>
      <c r="M198" s="6"/>
      <c r="AA198" s="6"/>
      <c r="AB198" s="6"/>
    </row>
    <row r="199" spans="10:28" x14ac:dyDescent="0.25">
      <c r="J199" s="6"/>
      <c r="K199" s="6"/>
      <c r="L199" s="6"/>
      <c r="M199" s="6"/>
      <c r="AA199" s="6"/>
      <c r="AB199" s="6"/>
    </row>
    <row r="200" spans="10:28" x14ac:dyDescent="0.25">
      <c r="J200" s="6"/>
      <c r="K200" s="6"/>
      <c r="L200" s="6"/>
      <c r="M200" s="6"/>
      <c r="AA200" s="6"/>
      <c r="AB200" s="6"/>
    </row>
    <row r="201" spans="10:28" x14ac:dyDescent="0.25">
      <c r="J201" s="6"/>
      <c r="K201" s="6"/>
      <c r="L201" s="6"/>
      <c r="M201" s="6"/>
      <c r="AA201" s="6"/>
      <c r="AB201" s="6"/>
    </row>
    <row r="202" spans="10:28" x14ac:dyDescent="0.25">
      <c r="J202" s="6"/>
      <c r="K202" s="6"/>
      <c r="L202" s="6"/>
      <c r="M202" s="6"/>
      <c r="AA202" s="6"/>
      <c r="AB202" s="6"/>
    </row>
    <row r="203" spans="10:28" x14ac:dyDescent="0.25">
      <c r="J203" s="6"/>
      <c r="K203" s="6"/>
      <c r="L203" s="6"/>
      <c r="M203" s="6"/>
      <c r="AA203" s="6"/>
      <c r="AB203" s="6"/>
    </row>
    <row r="204" spans="10:28" x14ac:dyDescent="0.25">
      <c r="J204" s="6"/>
      <c r="K204" s="6"/>
      <c r="L204" s="6"/>
      <c r="M204" s="6"/>
      <c r="AA204" s="6"/>
      <c r="AB204" s="6"/>
    </row>
    <row r="205" spans="10:28" x14ac:dyDescent="0.25">
      <c r="J205" s="6"/>
      <c r="K205" s="6"/>
      <c r="L205" s="6"/>
      <c r="M205" s="6"/>
      <c r="AA205" s="6"/>
      <c r="AB205" s="6"/>
    </row>
    <row r="206" spans="10:28" x14ac:dyDescent="0.25">
      <c r="J206" s="6"/>
      <c r="K206" s="6"/>
      <c r="L206" s="6"/>
      <c r="M206" s="6"/>
      <c r="AA206" s="6"/>
      <c r="AB206" s="6"/>
    </row>
    <row r="207" spans="10:28" x14ac:dyDescent="0.25">
      <c r="J207" s="6"/>
      <c r="K207" s="6"/>
      <c r="L207" s="6"/>
      <c r="M207" s="6"/>
      <c r="AA207" s="6"/>
      <c r="AB207" s="6"/>
    </row>
    <row r="208" spans="10:28" x14ac:dyDescent="0.25">
      <c r="J208" s="6"/>
      <c r="K208" s="6"/>
      <c r="L208" s="6"/>
      <c r="M208" s="6"/>
      <c r="AA208" s="6"/>
      <c r="AB208" s="6"/>
    </row>
    <row r="209" spans="10:28" x14ac:dyDescent="0.25">
      <c r="J209" s="6"/>
      <c r="K209" s="6"/>
      <c r="L209" s="6"/>
      <c r="M209" s="6"/>
      <c r="AA209" s="6"/>
      <c r="AB209" s="6"/>
    </row>
    <row r="210" spans="10:28" x14ac:dyDescent="0.25">
      <c r="J210" s="6"/>
      <c r="K210" s="6"/>
      <c r="L210" s="6"/>
      <c r="M210" s="6"/>
      <c r="AA210" s="6"/>
      <c r="AB210" s="6"/>
    </row>
    <row r="211" spans="10:28" x14ac:dyDescent="0.25">
      <c r="J211" s="6"/>
      <c r="K211" s="6"/>
      <c r="L211" s="6"/>
      <c r="M211" s="6"/>
      <c r="AA211" s="6"/>
      <c r="AB211" s="6"/>
    </row>
    <row r="212" spans="10:28" x14ac:dyDescent="0.25">
      <c r="J212" s="6"/>
      <c r="K212" s="6"/>
      <c r="L212" s="6"/>
      <c r="M212" s="6"/>
      <c r="AA212" s="6"/>
      <c r="AB212" s="6"/>
    </row>
    <row r="213" spans="10:28" x14ac:dyDescent="0.25">
      <c r="J213" s="6"/>
      <c r="K213" s="6"/>
      <c r="L213" s="6"/>
      <c r="M213" s="6"/>
      <c r="AA213" s="6"/>
      <c r="AB213" s="6"/>
    </row>
    <row r="214" spans="10:28" x14ac:dyDescent="0.25">
      <c r="J214" s="6"/>
      <c r="K214" s="6"/>
      <c r="L214" s="6"/>
      <c r="M214" s="6"/>
      <c r="AA214" s="6"/>
      <c r="AB214" s="6"/>
    </row>
    <row r="215" spans="10:28" x14ac:dyDescent="0.25">
      <c r="J215" s="6"/>
      <c r="K215" s="6"/>
      <c r="L215" s="6"/>
      <c r="M215" s="6"/>
      <c r="AA215" s="6"/>
      <c r="AB215" s="6"/>
    </row>
    <row r="216" spans="10:28" x14ac:dyDescent="0.25">
      <c r="J216" s="6"/>
      <c r="K216" s="6"/>
      <c r="L216" s="6"/>
      <c r="M216" s="6"/>
      <c r="AA216" s="6"/>
      <c r="AB216" s="6"/>
    </row>
    <row r="217" spans="10:28" x14ac:dyDescent="0.25">
      <c r="J217" s="6"/>
      <c r="K217" s="6"/>
      <c r="L217" s="6"/>
      <c r="M217" s="6"/>
      <c r="AA217" s="6"/>
      <c r="AB217" s="6"/>
    </row>
    <row r="218" spans="10:28" x14ac:dyDescent="0.25">
      <c r="J218" s="6"/>
      <c r="K218" s="6"/>
      <c r="L218" s="6"/>
      <c r="M218" s="6"/>
      <c r="AA218" s="6"/>
      <c r="AB218" s="6"/>
    </row>
    <row r="219" spans="10:28" x14ac:dyDescent="0.25">
      <c r="J219" s="6"/>
      <c r="K219" s="6"/>
      <c r="L219" s="6"/>
      <c r="M219" s="6"/>
      <c r="AA219" s="6"/>
      <c r="AB219" s="6"/>
    </row>
    <row r="220" spans="10:28" x14ac:dyDescent="0.25">
      <c r="J220" s="6"/>
      <c r="K220" s="6"/>
      <c r="L220" s="6"/>
      <c r="M220" s="6"/>
      <c r="AA220" s="6"/>
      <c r="AB220" s="6"/>
    </row>
    <row r="221" spans="10:28" x14ac:dyDescent="0.25">
      <c r="J221" s="6"/>
      <c r="K221" s="6"/>
      <c r="L221" s="6"/>
      <c r="M221" s="6"/>
      <c r="AA221" s="6"/>
      <c r="AB221" s="6"/>
    </row>
    <row r="222" spans="10:28" x14ac:dyDescent="0.25">
      <c r="J222" s="6"/>
      <c r="K222" s="6"/>
      <c r="L222" s="6"/>
      <c r="M222" s="6"/>
      <c r="AA222" s="6"/>
      <c r="AB222" s="6"/>
    </row>
    <row r="223" spans="10:28" x14ac:dyDescent="0.25">
      <c r="J223" s="6"/>
      <c r="K223" s="6"/>
      <c r="L223" s="6"/>
      <c r="M223" s="6"/>
      <c r="AA223" s="6"/>
      <c r="AB223" s="6"/>
    </row>
    <row r="224" spans="10:28" x14ac:dyDescent="0.25">
      <c r="J224" s="6"/>
      <c r="K224" s="6"/>
      <c r="L224" s="6"/>
      <c r="M224" s="6"/>
      <c r="AA224" s="6"/>
      <c r="AB224" s="6"/>
    </row>
    <row r="225" spans="10:28" x14ac:dyDescent="0.25">
      <c r="J225" s="6"/>
      <c r="K225" s="6"/>
      <c r="L225" s="6"/>
      <c r="M225" s="6"/>
      <c r="AA225" s="6"/>
      <c r="AB225" s="6"/>
    </row>
    <row r="226" spans="10:28" x14ac:dyDescent="0.25">
      <c r="J226" s="6"/>
      <c r="K226" s="6"/>
      <c r="L226" s="6"/>
      <c r="M226" s="6"/>
      <c r="AA226" s="6"/>
      <c r="AB226" s="6"/>
    </row>
    <row r="227" spans="10:28" x14ac:dyDescent="0.25">
      <c r="J227" s="6"/>
      <c r="K227" s="6"/>
      <c r="L227" s="6"/>
      <c r="M227" s="6"/>
      <c r="AA227" s="6"/>
      <c r="AB227" s="6"/>
    </row>
    <row r="228" spans="10:28" x14ac:dyDescent="0.25">
      <c r="J228" s="6"/>
      <c r="K228" s="6"/>
      <c r="L228" s="6"/>
      <c r="M228" s="6"/>
      <c r="AA228" s="6"/>
      <c r="AB228" s="6"/>
    </row>
    <row r="229" spans="10:28" x14ac:dyDescent="0.25">
      <c r="J229" s="6"/>
      <c r="K229" s="6"/>
      <c r="L229" s="6"/>
      <c r="M229" s="6"/>
      <c r="AA229" s="6"/>
      <c r="AB229" s="6"/>
    </row>
    <row r="230" spans="10:28" x14ac:dyDescent="0.25">
      <c r="J230" s="6"/>
      <c r="K230" s="6"/>
      <c r="L230" s="6"/>
      <c r="M230" s="6"/>
      <c r="AA230" s="6"/>
      <c r="AB230" s="6"/>
    </row>
    <row r="231" spans="10:28" x14ac:dyDescent="0.25">
      <c r="J231" s="6"/>
      <c r="K231" s="6"/>
      <c r="L231" s="6"/>
      <c r="M231" s="6"/>
      <c r="AA231" s="6"/>
      <c r="AB231" s="6"/>
    </row>
    <row r="232" spans="10:28" x14ac:dyDescent="0.25">
      <c r="J232" s="6"/>
      <c r="K232" s="6"/>
      <c r="L232" s="6"/>
      <c r="M232" s="6"/>
      <c r="AA232" s="6"/>
      <c r="AB232" s="6"/>
    </row>
    <row r="233" spans="10:28" x14ac:dyDescent="0.25">
      <c r="J233" s="6"/>
      <c r="K233" s="6"/>
      <c r="L233" s="6"/>
      <c r="M233" s="6"/>
      <c r="AA233" s="6"/>
      <c r="AB233" s="6"/>
    </row>
    <row r="234" spans="10:28" x14ac:dyDescent="0.25">
      <c r="J234" s="6"/>
      <c r="K234" s="6"/>
      <c r="L234" s="6"/>
      <c r="M234" s="6"/>
      <c r="AA234" s="6"/>
      <c r="AB234" s="6"/>
    </row>
    <row r="235" spans="10:28" x14ac:dyDescent="0.25">
      <c r="J235" s="6"/>
      <c r="K235" s="6"/>
      <c r="L235" s="6"/>
      <c r="M235" s="6"/>
      <c r="AA235" s="6"/>
      <c r="AB235" s="6"/>
    </row>
    <row r="236" spans="10:28" x14ac:dyDescent="0.25">
      <c r="J236" s="6"/>
      <c r="K236" s="6"/>
      <c r="L236" s="6"/>
      <c r="M236" s="6"/>
      <c r="AA236" s="6"/>
      <c r="AB236" s="6"/>
    </row>
    <row r="237" spans="10:28" x14ac:dyDescent="0.25">
      <c r="J237" s="6"/>
      <c r="K237" s="6"/>
      <c r="L237" s="6"/>
      <c r="M237" s="6"/>
      <c r="AA237" s="6"/>
      <c r="AB237" s="6"/>
    </row>
    <row r="238" spans="10:28" x14ac:dyDescent="0.25">
      <c r="J238" s="6"/>
      <c r="K238" s="6"/>
      <c r="L238" s="6"/>
      <c r="M238" s="6"/>
      <c r="AA238" s="6"/>
      <c r="AB238" s="6"/>
    </row>
    <row r="239" spans="10:28" x14ac:dyDescent="0.25">
      <c r="J239" s="6"/>
      <c r="K239" s="6"/>
      <c r="L239" s="6"/>
      <c r="M239" s="6"/>
      <c r="AA239" s="6"/>
      <c r="AB239" s="6"/>
    </row>
    <row r="240" spans="10:28" x14ac:dyDescent="0.25">
      <c r="J240" s="6"/>
      <c r="K240" s="6"/>
      <c r="L240" s="6"/>
      <c r="M240" s="6"/>
      <c r="AA240" s="6"/>
      <c r="AB240" s="6"/>
    </row>
    <row r="241" spans="10:28" x14ac:dyDescent="0.25">
      <c r="J241" s="6"/>
      <c r="K241" s="6"/>
      <c r="L241" s="6"/>
      <c r="M241" s="6"/>
      <c r="AA241" s="6"/>
      <c r="AB241" s="6"/>
    </row>
    <row r="242" spans="10:28" x14ac:dyDescent="0.25">
      <c r="J242" s="6"/>
      <c r="K242" s="6"/>
      <c r="L242" s="6"/>
      <c r="M242" s="6"/>
      <c r="AA242" s="6"/>
      <c r="AB242" s="6"/>
    </row>
    <row r="243" spans="10:28" x14ac:dyDescent="0.25">
      <c r="J243" s="6"/>
      <c r="K243" s="6"/>
      <c r="L243" s="6"/>
      <c r="M243" s="6"/>
      <c r="AA243" s="6"/>
      <c r="AB243" s="6"/>
    </row>
    <row r="244" spans="10:28" x14ac:dyDescent="0.25">
      <c r="J244" s="6"/>
      <c r="K244" s="6"/>
      <c r="L244" s="6"/>
      <c r="M244" s="6"/>
      <c r="AA244" s="6"/>
      <c r="AB244" s="6"/>
    </row>
    <row r="245" spans="10:28" x14ac:dyDescent="0.25">
      <c r="J245" s="6"/>
      <c r="K245" s="6"/>
      <c r="L245" s="6"/>
      <c r="M245" s="6"/>
      <c r="AA245" s="6"/>
      <c r="AB245" s="6"/>
    </row>
    <row r="246" spans="10:28" x14ac:dyDescent="0.25">
      <c r="J246" s="6"/>
      <c r="K246" s="6"/>
      <c r="L246" s="6"/>
      <c r="M246" s="6"/>
      <c r="AA246" s="6"/>
      <c r="AB246" s="6"/>
    </row>
    <row r="247" spans="10:28" x14ac:dyDescent="0.25">
      <c r="J247" s="6"/>
      <c r="K247" s="6"/>
      <c r="L247" s="6"/>
      <c r="M247" s="6"/>
      <c r="AA247" s="6"/>
      <c r="AB247" s="6"/>
    </row>
    <row r="248" spans="10:28" x14ac:dyDescent="0.25">
      <c r="J248" s="6"/>
      <c r="K248" s="6"/>
      <c r="L248" s="6"/>
      <c r="M248" s="6"/>
      <c r="AA248" s="6"/>
      <c r="AB248" s="6"/>
    </row>
    <row r="249" spans="10:28" x14ac:dyDescent="0.25">
      <c r="J249" s="6"/>
      <c r="K249" s="6"/>
      <c r="L249" s="6"/>
      <c r="M249" s="6"/>
      <c r="AA249" s="6"/>
      <c r="AB249" s="6"/>
    </row>
    <row r="250" spans="10:28" x14ac:dyDescent="0.25">
      <c r="J250" s="6"/>
      <c r="K250" s="6"/>
      <c r="L250" s="6"/>
      <c r="M250" s="6"/>
      <c r="AA250" s="6"/>
      <c r="AB250" s="6"/>
    </row>
    <row r="251" spans="10:28" x14ac:dyDescent="0.25">
      <c r="J251" s="6"/>
      <c r="K251" s="6"/>
      <c r="L251" s="6"/>
      <c r="M251" s="6"/>
      <c r="AA251" s="6"/>
      <c r="AB251" s="6"/>
    </row>
    <row r="252" spans="10:28" x14ac:dyDescent="0.25">
      <c r="J252" s="6"/>
      <c r="K252" s="6"/>
      <c r="L252" s="6"/>
      <c r="M252" s="6"/>
      <c r="AA252" s="6"/>
      <c r="AB252" s="6"/>
    </row>
    <row r="253" spans="10:28" x14ac:dyDescent="0.25">
      <c r="J253" s="6"/>
      <c r="K253" s="6"/>
      <c r="L253" s="6"/>
      <c r="M253" s="6"/>
      <c r="AA253" s="6"/>
      <c r="AB253" s="6"/>
    </row>
    <row r="254" spans="10:28" x14ac:dyDescent="0.25">
      <c r="J254" s="6"/>
      <c r="K254" s="6"/>
      <c r="L254" s="6"/>
      <c r="M254" s="6"/>
      <c r="AA254" s="6"/>
      <c r="AB254" s="6"/>
    </row>
    <row r="255" spans="10:28" x14ac:dyDescent="0.25">
      <c r="J255" s="6"/>
      <c r="K255" s="6"/>
      <c r="L255" s="6"/>
      <c r="M255" s="6"/>
      <c r="AA255" s="6"/>
      <c r="AB255" s="6"/>
    </row>
    <row r="256" spans="10:28" x14ac:dyDescent="0.25">
      <c r="J256" s="6"/>
      <c r="K256" s="6"/>
      <c r="L256" s="6"/>
      <c r="M256" s="6"/>
      <c r="AA256" s="6"/>
      <c r="AB256" s="6"/>
    </row>
    <row r="257" spans="10:28" x14ac:dyDescent="0.25">
      <c r="J257" s="6"/>
      <c r="K257" s="6"/>
      <c r="L257" s="6"/>
      <c r="M257" s="6"/>
      <c r="AA257" s="6"/>
      <c r="AB257" s="6"/>
    </row>
    <row r="258" spans="10:28" x14ac:dyDescent="0.25">
      <c r="J258" s="6"/>
      <c r="K258" s="6"/>
      <c r="L258" s="6"/>
      <c r="M258" s="6"/>
      <c r="AA258" s="6"/>
      <c r="AB258" s="6"/>
    </row>
    <row r="259" spans="10:28" x14ac:dyDescent="0.25">
      <c r="J259" s="6"/>
      <c r="K259" s="6"/>
      <c r="L259" s="6"/>
      <c r="M259" s="6"/>
      <c r="AA259" s="6"/>
      <c r="AB259" s="6"/>
    </row>
    <row r="260" spans="10:28" x14ac:dyDescent="0.25">
      <c r="J260" s="6"/>
      <c r="K260" s="6"/>
      <c r="L260" s="6"/>
      <c r="M260" s="6"/>
      <c r="AA260" s="6"/>
      <c r="AB260" s="6"/>
    </row>
    <row r="261" spans="10:28" x14ac:dyDescent="0.25">
      <c r="J261" s="6"/>
      <c r="K261" s="6"/>
      <c r="L261" s="6"/>
      <c r="M261" s="6"/>
      <c r="AA261" s="6"/>
      <c r="AB261" s="6"/>
    </row>
    <row r="262" spans="10:28" x14ac:dyDescent="0.25">
      <c r="J262" s="6"/>
      <c r="K262" s="6"/>
      <c r="L262" s="6"/>
      <c r="M262" s="6"/>
      <c r="AA262" s="6"/>
      <c r="AB262" s="6"/>
    </row>
    <row r="263" spans="10:28" x14ac:dyDescent="0.25">
      <c r="J263" s="6"/>
      <c r="K263" s="6"/>
      <c r="L263" s="6"/>
      <c r="M263" s="6"/>
      <c r="AA263" s="6"/>
      <c r="AB263" s="6"/>
    </row>
    <row r="264" spans="10:28" x14ac:dyDescent="0.25">
      <c r="J264" s="6"/>
      <c r="K264" s="6"/>
      <c r="L264" s="6"/>
      <c r="M264" s="6"/>
      <c r="AA264" s="6"/>
      <c r="AB264" s="6"/>
    </row>
    <row r="265" spans="10:28" x14ac:dyDescent="0.25">
      <c r="J265" s="6"/>
      <c r="K265" s="6"/>
      <c r="L265" s="6"/>
      <c r="M265" s="6"/>
      <c r="AA265" s="6"/>
      <c r="AB265" s="6"/>
    </row>
    <row r="266" spans="10:28" x14ac:dyDescent="0.25">
      <c r="J266" s="6"/>
      <c r="K266" s="6"/>
      <c r="L266" s="6"/>
      <c r="M266" s="6"/>
      <c r="AA266" s="6"/>
      <c r="AB266" s="6"/>
    </row>
    <row r="267" spans="10:28" x14ac:dyDescent="0.25">
      <c r="J267" s="6"/>
      <c r="K267" s="6"/>
      <c r="L267" s="6"/>
      <c r="M267" s="6"/>
      <c r="AA267" s="6"/>
      <c r="AB267" s="6"/>
    </row>
    <row r="268" spans="10:28" x14ac:dyDescent="0.25">
      <c r="J268" s="6"/>
      <c r="K268" s="6"/>
      <c r="L268" s="6"/>
      <c r="M268" s="6"/>
      <c r="AA268" s="6"/>
      <c r="AB268" s="6"/>
    </row>
    <row r="269" spans="10:28" x14ac:dyDescent="0.25">
      <c r="J269" s="6"/>
      <c r="K269" s="6"/>
      <c r="L269" s="6"/>
      <c r="M269" s="6"/>
      <c r="AA269" s="6"/>
      <c r="AB269" s="6"/>
    </row>
    <row r="270" spans="10:28" x14ac:dyDescent="0.25">
      <c r="J270" s="6"/>
      <c r="K270" s="6"/>
      <c r="L270" s="6"/>
      <c r="M270" s="6"/>
      <c r="AA270" s="6"/>
      <c r="AB270" s="6"/>
    </row>
    <row r="271" spans="10:28" x14ac:dyDescent="0.25">
      <c r="J271" s="6"/>
      <c r="K271" s="6"/>
      <c r="L271" s="6"/>
      <c r="M271" s="6"/>
      <c r="AA271" s="6"/>
      <c r="AB271" s="6"/>
    </row>
    <row r="272" spans="10:28" x14ac:dyDescent="0.25">
      <c r="J272" s="6"/>
      <c r="K272" s="6"/>
      <c r="L272" s="6"/>
      <c r="M272" s="6"/>
      <c r="AA272" s="6"/>
      <c r="AB272" s="6"/>
    </row>
    <row r="273" spans="10:28" x14ac:dyDescent="0.25">
      <c r="J273" s="6"/>
      <c r="K273" s="6"/>
      <c r="L273" s="6"/>
      <c r="M273" s="6"/>
      <c r="AA273" s="6"/>
      <c r="AB273" s="6"/>
    </row>
    <row r="274" spans="10:28" x14ac:dyDescent="0.25">
      <c r="J274" s="6"/>
      <c r="K274" s="6"/>
      <c r="L274" s="6"/>
      <c r="M274" s="6"/>
      <c r="AA274" s="6"/>
      <c r="AB274" s="6"/>
    </row>
    <row r="275" spans="10:28" x14ac:dyDescent="0.25">
      <c r="J275" s="6"/>
      <c r="K275" s="6"/>
      <c r="L275" s="6"/>
      <c r="M275" s="6"/>
      <c r="AA275" s="6"/>
      <c r="AB275" s="6"/>
    </row>
    <row r="276" spans="10:28" x14ac:dyDescent="0.25">
      <c r="J276" s="6"/>
      <c r="K276" s="6"/>
      <c r="L276" s="6"/>
      <c r="M276" s="6"/>
      <c r="AA276" s="6"/>
      <c r="AB276" s="6"/>
    </row>
    <row r="277" spans="10:28" x14ac:dyDescent="0.25">
      <c r="J277" s="6"/>
      <c r="K277" s="6"/>
      <c r="L277" s="6"/>
      <c r="M277" s="6"/>
      <c r="AA277" s="6"/>
      <c r="AB277" s="6"/>
    </row>
    <row r="278" spans="10:28" x14ac:dyDescent="0.25">
      <c r="J278" s="6"/>
      <c r="K278" s="6"/>
      <c r="L278" s="6"/>
      <c r="M278" s="6"/>
      <c r="AA278" s="6"/>
      <c r="AB278" s="6"/>
    </row>
    <row r="279" spans="10:28" x14ac:dyDescent="0.25">
      <c r="J279" s="6"/>
      <c r="K279" s="6"/>
      <c r="L279" s="6"/>
      <c r="M279" s="6"/>
      <c r="AA279" s="6"/>
      <c r="AB279" s="6"/>
    </row>
    <row r="280" spans="10:28" x14ac:dyDescent="0.25">
      <c r="J280" s="6"/>
      <c r="K280" s="6"/>
      <c r="L280" s="6"/>
      <c r="M280" s="6"/>
      <c r="AA280" s="6"/>
      <c r="AB280" s="6"/>
    </row>
    <row r="281" spans="10:28" x14ac:dyDescent="0.25">
      <c r="J281" s="6"/>
      <c r="K281" s="6"/>
      <c r="L281" s="6"/>
      <c r="M281" s="6"/>
      <c r="AA281" s="6"/>
      <c r="AB281" s="6"/>
    </row>
    <row r="282" spans="10:28" x14ac:dyDescent="0.25">
      <c r="J282" s="6"/>
      <c r="K282" s="6"/>
      <c r="L282" s="6"/>
      <c r="M282" s="6"/>
      <c r="AA282" s="6"/>
      <c r="AB282" s="6"/>
    </row>
    <row r="283" spans="10:28" x14ac:dyDescent="0.25">
      <c r="J283" s="6"/>
      <c r="K283" s="6"/>
      <c r="L283" s="6"/>
      <c r="M283" s="6"/>
      <c r="AA283" s="6"/>
      <c r="AB283" s="6"/>
    </row>
    <row r="284" spans="10:28" x14ac:dyDescent="0.25">
      <c r="J284" s="6"/>
      <c r="K284" s="6"/>
      <c r="L284" s="6"/>
      <c r="M284" s="6"/>
      <c r="AA284" s="6"/>
      <c r="AB284" s="6"/>
    </row>
    <row r="285" spans="10:28" x14ac:dyDescent="0.25">
      <c r="J285" s="6"/>
      <c r="K285" s="6"/>
      <c r="L285" s="6"/>
      <c r="M285" s="6"/>
      <c r="AA285" s="6"/>
      <c r="AB285" s="6"/>
    </row>
    <row r="286" spans="10:28" x14ac:dyDescent="0.25">
      <c r="J286" s="6"/>
      <c r="K286" s="6"/>
      <c r="L286" s="6"/>
      <c r="M286" s="6"/>
      <c r="AA286" s="6"/>
      <c r="AB286" s="6"/>
    </row>
    <row r="287" spans="10:28" x14ac:dyDescent="0.25">
      <c r="J287" s="6"/>
      <c r="K287" s="6"/>
      <c r="L287" s="6"/>
      <c r="M287" s="6"/>
      <c r="AA287" s="6"/>
      <c r="AB287" s="6"/>
    </row>
    <row r="288" spans="10:28" x14ac:dyDescent="0.25">
      <c r="J288" s="6"/>
      <c r="K288" s="6"/>
      <c r="L288" s="6"/>
      <c r="M288" s="6"/>
      <c r="AA288" s="6"/>
      <c r="AB288" s="6"/>
    </row>
    <row r="289" spans="10:28" x14ac:dyDescent="0.25">
      <c r="J289" s="6"/>
      <c r="K289" s="6"/>
      <c r="L289" s="6"/>
      <c r="M289" s="6"/>
      <c r="AA289" s="6"/>
      <c r="AB289" s="6"/>
    </row>
    <row r="290" spans="10:28" x14ac:dyDescent="0.25">
      <c r="J290" s="6"/>
      <c r="K290" s="6"/>
      <c r="L290" s="6"/>
      <c r="M290" s="6"/>
      <c r="AA290" s="6"/>
      <c r="AB290" s="6"/>
    </row>
    <row r="291" spans="10:28" x14ac:dyDescent="0.25">
      <c r="J291" s="6"/>
      <c r="K291" s="6"/>
      <c r="L291" s="6"/>
      <c r="M291" s="6"/>
      <c r="AA291" s="6"/>
      <c r="AB291" s="6"/>
    </row>
    <row r="292" spans="10:28" x14ac:dyDescent="0.25">
      <c r="J292" s="6"/>
      <c r="K292" s="6"/>
      <c r="L292" s="6"/>
      <c r="M292" s="6"/>
      <c r="AA292" s="6"/>
      <c r="AB292" s="6"/>
    </row>
    <row r="293" spans="10:28" x14ac:dyDescent="0.25">
      <c r="J293" s="6"/>
      <c r="K293" s="6"/>
      <c r="L293" s="6"/>
      <c r="M293" s="6"/>
      <c r="AA293" s="6"/>
      <c r="AB293" s="6"/>
    </row>
    <row r="294" spans="10:28" x14ac:dyDescent="0.25">
      <c r="J294" s="6"/>
      <c r="K294" s="6"/>
      <c r="L294" s="6"/>
      <c r="M294" s="6"/>
      <c r="AA294" s="6"/>
      <c r="AB294" s="6"/>
    </row>
    <row r="295" spans="10:28" x14ac:dyDescent="0.25">
      <c r="J295" s="6"/>
      <c r="K295" s="6"/>
      <c r="L295" s="6"/>
      <c r="M295" s="6"/>
      <c r="AA295" s="6"/>
      <c r="AB295" s="6"/>
    </row>
    <row r="296" spans="10:28" x14ac:dyDescent="0.25">
      <c r="J296" s="6"/>
      <c r="K296" s="6"/>
      <c r="L296" s="6"/>
      <c r="M296" s="6"/>
      <c r="AA296" s="6"/>
      <c r="AB296" s="6"/>
    </row>
    <row r="297" spans="10:28" x14ac:dyDescent="0.25">
      <c r="J297" s="6"/>
      <c r="K297" s="6"/>
      <c r="L297" s="6"/>
      <c r="M297" s="6"/>
      <c r="AA297" s="6"/>
      <c r="AB297" s="6"/>
    </row>
    <row r="298" spans="10:28" x14ac:dyDescent="0.25">
      <c r="J298" s="6"/>
      <c r="K298" s="6"/>
      <c r="L298" s="6"/>
      <c r="M298" s="6"/>
      <c r="AA298" s="6"/>
      <c r="AB298" s="6"/>
    </row>
    <row r="299" spans="10:28" x14ac:dyDescent="0.25">
      <c r="J299" s="6"/>
      <c r="K299" s="6"/>
      <c r="L299" s="6"/>
      <c r="M299" s="6"/>
      <c r="AA299" s="6"/>
      <c r="AB299" s="6"/>
    </row>
    <row r="300" spans="10:28" x14ac:dyDescent="0.25">
      <c r="J300" s="6"/>
      <c r="K300" s="6"/>
      <c r="L300" s="6"/>
      <c r="M300" s="6"/>
      <c r="AA300" s="6"/>
      <c r="AB300" s="6"/>
    </row>
    <row r="301" spans="10:28" x14ac:dyDescent="0.25">
      <c r="J301" s="6"/>
      <c r="K301" s="6"/>
      <c r="L301" s="6"/>
      <c r="M301" s="6"/>
      <c r="AA301" s="6"/>
      <c r="AB301" s="6"/>
    </row>
    <row r="302" spans="10:28" x14ac:dyDescent="0.25">
      <c r="J302" s="6"/>
      <c r="K302" s="6"/>
      <c r="L302" s="6"/>
      <c r="M302" s="6"/>
      <c r="AA302" s="6"/>
      <c r="AB302" s="6"/>
    </row>
    <row r="303" spans="10:28" x14ac:dyDescent="0.25">
      <c r="J303" s="6"/>
      <c r="K303" s="6"/>
      <c r="L303" s="6"/>
      <c r="M303" s="6"/>
      <c r="AA303" s="6"/>
      <c r="AB303" s="6"/>
    </row>
    <row r="304" spans="10:28" x14ac:dyDescent="0.25">
      <c r="J304" s="6"/>
      <c r="K304" s="6"/>
      <c r="L304" s="6"/>
      <c r="M304" s="6"/>
      <c r="AA304" s="6"/>
      <c r="AB304" s="6"/>
    </row>
    <row r="305" spans="10:28" x14ac:dyDescent="0.25">
      <c r="J305" s="6"/>
      <c r="K305" s="6"/>
      <c r="L305" s="6"/>
      <c r="M305" s="6"/>
      <c r="AA305" s="6"/>
      <c r="AB305" s="6"/>
    </row>
    <row r="306" spans="10:28" x14ac:dyDescent="0.25">
      <c r="J306" s="6"/>
      <c r="K306" s="6"/>
      <c r="L306" s="6"/>
      <c r="M306" s="6"/>
      <c r="AA306" s="6"/>
      <c r="AB306" s="6"/>
    </row>
    <row r="307" spans="10:28" x14ac:dyDescent="0.25">
      <c r="J307" s="6"/>
      <c r="K307" s="6"/>
      <c r="L307" s="6"/>
      <c r="M307" s="6"/>
      <c r="AA307" s="6"/>
      <c r="AB307" s="6"/>
    </row>
    <row r="308" spans="10:28" x14ac:dyDescent="0.25">
      <c r="J308" s="6"/>
      <c r="K308" s="6"/>
      <c r="L308" s="6"/>
      <c r="M308" s="6"/>
      <c r="AA308" s="6"/>
      <c r="AB308" s="6"/>
    </row>
    <row r="309" spans="10:28" x14ac:dyDescent="0.25">
      <c r="J309" s="6"/>
      <c r="K309" s="6"/>
      <c r="L309" s="6"/>
      <c r="M309" s="6"/>
      <c r="AA309" s="6"/>
      <c r="AB309" s="6"/>
    </row>
    <row r="310" spans="10:28" x14ac:dyDescent="0.25">
      <c r="J310" s="6"/>
      <c r="K310" s="6"/>
      <c r="L310" s="6"/>
      <c r="M310" s="6"/>
      <c r="AA310" s="6"/>
      <c r="AB310" s="6"/>
    </row>
    <row r="311" spans="10:28" x14ac:dyDescent="0.25">
      <c r="J311" s="6"/>
      <c r="K311" s="6"/>
      <c r="L311" s="6"/>
      <c r="M311" s="6"/>
      <c r="AA311" s="6"/>
      <c r="AB311" s="6"/>
    </row>
    <row r="312" spans="10:28" x14ac:dyDescent="0.25">
      <c r="J312" s="6"/>
      <c r="K312" s="6"/>
      <c r="L312" s="6"/>
      <c r="M312" s="6"/>
      <c r="AA312" s="6"/>
      <c r="AB312" s="6"/>
    </row>
    <row r="313" spans="10:28" x14ac:dyDescent="0.25">
      <c r="J313" s="6"/>
      <c r="K313" s="6"/>
      <c r="L313" s="6"/>
      <c r="M313" s="6"/>
      <c r="AA313" s="6"/>
      <c r="AB313" s="6"/>
    </row>
    <row r="314" spans="10:28" x14ac:dyDescent="0.25">
      <c r="J314" s="6"/>
      <c r="K314" s="6"/>
      <c r="L314" s="6"/>
      <c r="M314" s="6"/>
      <c r="AA314" s="6"/>
      <c r="AB314" s="6"/>
    </row>
    <row r="315" spans="10:28" x14ac:dyDescent="0.25">
      <c r="J315" s="6"/>
      <c r="K315" s="6"/>
      <c r="L315" s="6"/>
      <c r="M315" s="6"/>
      <c r="AA315" s="6"/>
      <c r="AB315" s="6"/>
    </row>
    <row r="316" spans="10:28" x14ac:dyDescent="0.25">
      <c r="J316" s="6"/>
      <c r="K316" s="6"/>
      <c r="L316" s="6"/>
      <c r="M316" s="6"/>
      <c r="AA316" s="6"/>
      <c r="AB316" s="6"/>
    </row>
    <row r="317" spans="10:28" x14ac:dyDescent="0.25">
      <c r="J317" s="6"/>
      <c r="K317" s="6"/>
      <c r="L317" s="6"/>
      <c r="M317" s="6"/>
      <c r="AA317" s="6"/>
      <c r="AB317" s="6"/>
    </row>
    <row r="318" spans="10:28" x14ac:dyDescent="0.25">
      <c r="J318" s="6"/>
      <c r="K318" s="6"/>
      <c r="L318" s="6"/>
      <c r="M318" s="6"/>
      <c r="AA318" s="6"/>
      <c r="AB318" s="6"/>
    </row>
    <row r="319" spans="10:28" x14ac:dyDescent="0.25">
      <c r="J319" s="6"/>
      <c r="K319" s="6"/>
      <c r="L319" s="6"/>
      <c r="M319" s="6"/>
      <c r="AA319" s="6"/>
      <c r="AB319" s="6"/>
    </row>
    <row r="320" spans="10:28" x14ac:dyDescent="0.25">
      <c r="J320" s="6"/>
      <c r="K320" s="6"/>
      <c r="L320" s="6"/>
      <c r="M320" s="6"/>
      <c r="AA320" s="6"/>
      <c r="AB320" s="6"/>
    </row>
    <row r="321" spans="10:28" x14ac:dyDescent="0.25">
      <c r="J321" s="6"/>
      <c r="K321" s="6"/>
      <c r="L321" s="6"/>
      <c r="M321" s="6"/>
      <c r="AA321" s="6"/>
      <c r="AB321" s="6"/>
    </row>
    <row r="322" spans="10:28" x14ac:dyDescent="0.25">
      <c r="J322" s="6"/>
      <c r="K322" s="6"/>
      <c r="L322" s="6"/>
      <c r="M322" s="6"/>
      <c r="AA322" s="6"/>
      <c r="AB322" s="6"/>
    </row>
    <row r="323" spans="10:28" x14ac:dyDescent="0.25">
      <c r="J323" s="6"/>
      <c r="K323" s="6"/>
      <c r="L323" s="6"/>
      <c r="M323" s="6"/>
      <c r="AA323" s="6"/>
      <c r="AB323" s="6"/>
    </row>
    <row r="324" spans="10:28" x14ac:dyDescent="0.25">
      <c r="J324" s="6"/>
      <c r="K324" s="6"/>
      <c r="L324" s="6"/>
      <c r="M324" s="6"/>
      <c r="AA324" s="6"/>
      <c r="AB324" s="6"/>
    </row>
    <row r="325" spans="10:28" x14ac:dyDescent="0.25">
      <c r="J325" s="6"/>
      <c r="K325" s="6"/>
      <c r="L325" s="6"/>
      <c r="M325" s="6"/>
      <c r="AA325" s="6"/>
      <c r="AB325" s="6"/>
    </row>
    <row r="326" spans="10:28" x14ac:dyDescent="0.25">
      <c r="J326" s="6"/>
      <c r="K326" s="6"/>
      <c r="L326" s="6"/>
      <c r="M326" s="6"/>
      <c r="AA326" s="6"/>
      <c r="AB326" s="6"/>
    </row>
    <row r="327" spans="10:28" x14ac:dyDescent="0.25">
      <c r="J327" s="6"/>
      <c r="K327" s="6"/>
      <c r="L327" s="6"/>
      <c r="M327" s="6"/>
      <c r="AA327" s="6"/>
      <c r="AB327" s="6"/>
    </row>
    <row r="328" spans="10:28" x14ac:dyDescent="0.25">
      <c r="J328" s="6"/>
      <c r="K328" s="6"/>
      <c r="L328" s="6"/>
      <c r="M328" s="6"/>
      <c r="AA328" s="6"/>
      <c r="AB328" s="6"/>
    </row>
    <row r="329" spans="10:28" x14ac:dyDescent="0.25">
      <c r="J329" s="6"/>
      <c r="K329" s="6"/>
      <c r="L329" s="6"/>
      <c r="M329" s="6"/>
      <c r="AA329" s="6"/>
      <c r="AB329" s="6"/>
    </row>
    <row r="330" spans="10:28" x14ac:dyDescent="0.25">
      <c r="J330" s="6"/>
      <c r="K330" s="6"/>
      <c r="L330" s="6"/>
      <c r="M330" s="6"/>
      <c r="AA330" s="6"/>
      <c r="AB330" s="6"/>
    </row>
    <row r="331" spans="10:28" x14ac:dyDescent="0.25">
      <c r="J331" s="6"/>
      <c r="K331" s="6"/>
      <c r="L331" s="6"/>
      <c r="M331" s="6"/>
      <c r="AA331" s="6"/>
      <c r="AB331" s="6"/>
    </row>
    <row r="332" spans="10:28" x14ac:dyDescent="0.25">
      <c r="J332" s="6"/>
      <c r="K332" s="6"/>
      <c r="L332" s="6"/>
      <c r="M332" s="6"/>
      <c r="AA332" s="6"/>
      <c r="AB332" s="6"/>
    </row>
    <row r="333" spans="10:28" x14ac:dyDescent="0.25">
      <c r="J333" s="6"/>
      <c r="K333" s="6"/>
      <c r="L333" s="6"/>
      <c r="M333" s="6"/>
      <c r="AA333" s="6"/>
      <c r="AB333" s="6"/>
    </row>
    <row r="334" spans="10:28" x14ac:dyDescent="0.25">
      <c r="J334" s="6"/>
      <c r="K334" s="6"/>
      <c r="L334" s="6"/>
      <c r="M334" s="6"/>
      <c r="AA334" s="6"/>
      <c r="AB334" s="6"/>
    </row>
    <row r="335" spans="10:28" x14ac:dyDescent="0.25">
      <c r="J335" s="6"/>
      <c r="K335" s="6"/>
      <c r="L335" s="6"/>
      <c r="M335" s="6"/>
      <c r="AA335" s="6"/>
      <c r="AB335" s="6"/>
    </row>
    <row r="336" spans="10:28" x14ac:dyDescent="0.25">
      <c r="J336" s="6"/>
      <c r="K336" s="6"/>
      <c r="L336" s="6"/>
      <c r="M336" s="6"/>
      <c r="AA336" s="6"/>
      <c r="AB336" s="6"/>
    </row>
    <row r="337" spans="10:28" x14ac:dyDescent="0.25">
      <c r="J337" s="6"/>
      <c r="K337" s="6"/>
      <c r="L337" s="6"/>
      <c r="M337" s="6"/>
      <c r="AA337" s="6"/>
      <c r="AB337" s="6"/>
    </row>
    <row r="338" spans="10:28" x14ac:dyDescent="0.25">
      <c r="J338" s="6"/>
      <c r="K338" s="6"/>
      <c r="L338" s="6"/>
      <c r="M338" s="6"/>
      <c r="AA338" s="6"/>
      <c r="AB338" s="6"/>
    </row>
    <row r="339" spans="10:28" x14ac:dyDescent="0.25">
      <c r="J339" s="6"/>
      <c r="K339" s="6"/>
      <c r="L339" s="6"/>
      <c r="M339" s="6"/>
      <c r="AA339" s="6"/>
      <c r="AB339" s="6"/>
    </row>
    <row r="340" spans="10:28" x14ac:dyDescent="0.25">
      <c r="J340" s="6"/>
      <c r="K340" s="6"/>
      <c r="L340" s="6"/>
      <c r="M340" s="6"/>
      <c r="AA340" s="6"/>
      <c r="AB340" s="6"/>
    </row>
    <row r="341" spans="10:28" x14ac:dyDescent="0.25">
      <c r="J341" s="6"/>
      <c r="K341" s="6"/>
      <c r="L341" s="6"/>
      <c r="M341" s="6"/>
      <c r="AA341" s="6"/>
      <c r="AB341" s="6"/>
    </row>
    <row r="342" spans="10:28" x14ac:dyDescent="0.25">
      <c r="J342" s="6"/>
      <c r="K342" s="6"/>
      <c r="L342" s="6"/>
      <c r="M342" s="6"/>
      <c r="AA342" s="6"/>
      <c r="AB342" s="6"/>
    </row>
    <row r="343" spans="10:28" x14ac:dyDescent="0.25">
      <c r="J343" s="6"/>
      <c r="K343" s="6"/>
      <c r="L343" s="6"/>
      <c r="M343" s="6"/>
      <c r="AA343" s="6"/>
      <c r="AB343" s="6"/>
    </row>
    <row r="344" spans="10:28" x14ac:dyDescent="0.25">
      <c r="J344" s="6"/>
      <c r="K344" s="6"/>
      <c r="L344" s="6"/>
      <c r="M344" s="6"/>
      <c r="AA344" s="6"/>
      <c r="AB344" s="6"/>
    </row>
    <row r="345" spans="10:28" x14ac:dyDescent="0.25">
      <c r="J345" s="6"/>
      <c r="K345" s="6"/>
      <c r="L345" s="6"/>
      <c r="M345" s="6"/>
      <c r="AA345" s="6"/>
      <c r="AB345" s="6"/>
    </row>
    <row r="346" spans="10:28" x14ac:dyDescent="0.25">
      <c r="J346" s="6"/>
      <c r="K346" s="6"/>
      <c r="L346" s="6"/>
      <c r="M346" s="6"/>
      <c r="AA346" s="6"/>
      <c r="AB346" s="6"/>
    </row>
    <row r="347" spans="10:28" x14ac:dyDescent="0.25">
      <c r="J347" s="6"/>
      <c r="K347" s="6"/>
      <c r="L347" s="6"/>
      <c r="M347" s="6"/>
      <c r="AA347" s="6"/>
      <c r="AB347" s="6"/>
    </row>
    <row r="348" spans="10:28" x14ac:dyDescent="0.25">
      <c r="J348" s="6"/>
      <c r="K348" s="6"/>
      <c r="L348" s="6"/>
      <c r="M348" s="6"/>
      <c r="AA348" s="6"/>
      <c r="AB348" s="6"/>
    </row>
    <row r="349" spans="10:28" x14ac:dyDescent="0.25">
      <c r="J349" s="6"/>
      <c r="K349" s="6"/>
      <c r="L349" s="6"/>
      <c r="M349" s="6"/>
      <c r="AA349" s="6"/>
      <c r="AB349" s="6"/>
    </row>
    <row r="350" spans="10:28" x14ac:dyDescent="0.25">
      <c r="J350" s="6"/>
      <c r="K350" s="6"/>
      <c r="L350" s="6"/>
      <c r="M350" s="6"/>
      <c r="AA350" s="6"/>
      <c r="AB350" s="6"/>
    </row>
    <row r="351" spans="10:28" x14ac:dyDescent="0.25">
      <c r="J351" s="6"/>
      <c r="K351" s="6"/>
      <c r="L351" s="6"/>
      <c r="M351" s="6"/>
      <c r="AA351" s="6"/>
      <c r="AB351" s="6"/>
    </row>
    <row r="352" spans="10:28" x14ac:dyDescent="0.25">
      <c r="J352" s="6"/>
      <c r="K352" s="6"/>
      <c r="L352" s="6"/>
      <c r="M352" s="6"/>
      <c r="AA352" s="6"/>
      <c r="AB352" s="6"/>
    </row>
    <row r="353" spans="10:28" x14ac:dyDescent="0.25">
      <c r="J353" s="6"/>
      <c r="K353" s="6"/>
      <c r="L353" s="6"/>
      <c r="M353" s="6"/>
      <c r="AA353" s="6"/>
      <c r="AB353" s="6"/>
    </row>
    <row r="354" spans="10:28" x14ac:dyDescent="0.25">
      <c r="J354" s="6"/>
      <c r="K354" s="6"/>
      <c r="L354" s="6"/>
      <c r="M354" s="6"/>
      <c r="AA354" s="6"/>
      <c r="AB354" s="6"/>
    </row>
    <row r="355" spans="10:28" x14ac:dyDescent="0.25">
      <c r="J355" s="6"/>
      <c r="K355" s="6"/>
      <c r="L355" s="6"/>
      <c r="M355" s="6"/>
      <c r="AA355" s="6"/>
      <c r="AB355" s="6"/>
    </row>
    <row r="356" spans="10:28" x14ac:dyDescent="0.25">
      <c r="J356" s="6"/>
      <c r="K356" s="6"/>
      <c r="L356" s="6"/>
      <c r="M356" s="6"/>
      <c r="AA356" s="6"/>
      <c r="AB356" s="6"/>
    </row>
    <row r="357" spans="10:28" x14ac:dyDescent="0.25">
      <c r="J357" s="6"/>
      <c r="K357" s="6"/>
      <c r="L357" s="6"/>
      <c r="M357" s="6"/>
      <c r="AA357" s="6"/>
      <c r="AB357" s="6"/>
    </row>
    <row r="358" spans="10:28" x14ac:dyDescent="0.25">
      <c r="J358" s="6"/>
      <c r="K358" s="6"/>
      <c r="L358" s="6"/>
      <c r="M358" s="6"/>
      <c r="AA358" s="6"/>
      <c r="AB358" s="6"/>
    </row>
    <row r="359" spans="10:28" x14ac:dyDescent="0.25">
      <c r="J359" s="6"/>
      <c r="K359" s="6"/>
      <c r="L359" s="6"/>
      <c r="M359" s="6"/>
      <c r="AA359" s="6"/>
      <c r="AB359" s="6"/>
    </row>
    <row r="360" spans="10:28" x14ac:dyDescent="0.25">
      <c r="J360" s="6"/>
      <c r="K360" s="6"/>
      <c r="L360" s="6"/>
      <c r="M360" s="6"/>
      <c r="AA360" s="6"/>
      <c r="AB360" s="6"/>
    </row>
    <row r="361" spans="10:28" x14ac:dyDescent="0.25">
      <c r="J361" s="6"/>
      <c r="K361" s="6"/>
      <c r="L361" s="6"/>
      <c r="M361" s="6"/>
      <c r="AA361" s="6"/>
      <c r="AB361" s="6"/>
    </row>
    <row r="362" spans="10:28" x14ac:dyDescent="0.25">
      <c r="J362" s="6"/>
      <c r="K362" s="6"/>
      <c r="L362" s="6"/>
      <c r="M362" s="6"/>
      <c r="AA362" s="6"/>
      <c r="AB362" s="6"/>
    </row>
    <row r="363" spans="10:28" x14ac:dyDescent="0.25">
      <c r="J363" s="6"/>
      <c r="K363" s="6"/>
      <c r="L363" s="6"/>
      <c r="M363" s="6"/>
      <c r="AA363" s="6"/>
      <c r="AB363" s="6"/>
    </row>
    <row r="364" spans="10:28" x14ac:dyDescent="0.25">
      <c r="J364" s="6"/>
      <c r="K364" s="6"/>
      <c r="L364" s="6"/>
      <c r="M364" s="6"/>
      <c r="AA364" s="6"/>
      <c r="AB364" s="6"/>
    </row>
    <row r="365" spans="10:28" x14ac:dyDescent="0.25">
      <c r="J365" s="6"/>
      <c r="K365" s="6"/>
      <c r="L365" s="6"/>
      <c r="M365" s="6"/>
      <c r="AA365" s="6"/>
      <c r="AB365" s="6"/>
    </row>
    <row r="366" spans="10:28" x14ac:dyDescent="0.25">
      <c r="J366" s="6"/>
      <c r="K366" s="6"/>
      <c r="L366" s="6"/>
      <c r="M366" s="6"/>
      <c r="AA366" s="6"/>
      <c r="AB366" s="6"/>
    </row>
    <row r="367" spans="10:28" x14ac:dyDescent="0.25">
      <c r="J367" s="6"/>
      <c r="K367" s="6"/>
      <c r="L367" s="6"/>
      <c r="M367" s="6"/>
      <c r="AA367" s="6"/>
      <c r="AB367" s="6"/>
    </row>
    <row r="368" spans="10:28" x14ac:dyDescent="0.25">
      <c r="J368" s="6"/>
      <c r="K368" s="6"/>
      <c r="L368" s="6"/>
      <c r="M368" s="6"/>
      <c r="AA368" s="6"/>
      <c r="AB368" s="6"/>
    </row>
    <row r="369" spans="10:28" x14ac:dyDescent="0.25">
      <c r="J369" s="6"/>
      <c r="K369" s="6"/>
      <c r="L369" s="6"/>
      <c r="M369" s="6"/>
      <c r="AA369" s="6"/>
      <c r="AB369" s="6"/>
    </row>
    <row r="370" spans="10:28" x14ac:dyDescent="0.25">
      <c r="J370" s="6"/>
      <c r="K370" s="6"/>
      <c r="L370" s="6"/>
      <c r="M370" s="6"/>
      <c r="AA370" s="6"/>
      <c r="AB370" s="6"/>
    </row>
    <row r="371" spans="10:28" x14ac:dyDescent="0.25">
      <c r="J371" s="6"/>
      <c r="K371" s="6"/>
      <c r="L371" s="6"/>
      <c r="M371" s="6"/>
      <c r="AA371" s="6"/>
      <c r="AB371" s="6"/>
    </row>
    <row r="372" spans="10:28" x14ac:dyDescent="0.25">
      <c r="J372" s="6"/>
      <c r="K372" s="6"/>
      <c r="L372" s="6"/>
      <c r="M372" s="6"/>
      <c r="AA372" s="6"/>
      <c r="AB372" s="6"/>
    </row>
    <row r="373" spans="10:28" x14ac:dyDescent="0.25">
      <c r="J373" s="6"/>
      <c r="K373" s="6"/>
      <c r="L373" s="6"/>
      <c r="M373" s="6"/>
      <c r="AA373" s="6"/>
      <c r="AB373" s="6"/>
    </row>
    <row r="374" spans="10:28" x14ac:dyDescent="0.25">
      <c r="J374" s="6"/>
      <c r="K374" s="6"/>
      <c r="L374" s="6"/>
      <c r="M374" s="6"/>
      <c r="AA374" s="6"/>
      <c r="AB374" s="6"/>
    </row>
    <row r="375" spans="10:28" x14ac:dyDescent="0.25">
      <c r="J375" s="6"/>
      <c r="K375" s="6"/>
      <c r="L375" s="6"/>
      <c r="M375" s="6"/>
      <c r="AA375" s="6"/>
      <c r="AB375" s="6"/>
    </row>
    <row r="376" spans="10:28" x14ac:dyDescent="0.25">
      <c r="J376" s="6"/>
      <c r="K376" s="6"/>
      <c r="L376" s="6"/>
      <c r="M376" s="6"/>
      <c r="AA376" s="6"/>
      <c r="AB376" s="6"/>
    </row>
    <row r="377" spans="10:28" x14ac:dyDescent="0.25">
      <c r="J377" s="6"/>
      <c r="K377" s="6"/>
      <c r="L377" s="6"/>
      <c r="M377" s="6"/>
      <c r="AA377" s="6"/>
      <c r="AB377" s="6"/>
    </row>
    <row r="378" spans="10:28" x14ac:dyDescent="0.25">
      <c r="J378" s="6"/>
      <c r="K378" s="6"/>
      <c r="L378" s="6"/>
      <c r="M378" s="6"/>
      <c r="AA378" s="6"/>
      <c r="AB378" s="6"/>
    </row>
    <row r="379" spans="10:28" x14ac:dyDescent="0.25">
      <c r="J379" s="6"/>
      <c r="K379" s="6"/>
      <c r="L379" s="6"/>
      <c r="M379" s="6"/>
      <c r="AA379" s="6"/>
      <c r="AB379" s="6"/>
    </row>
    <row r="380" spans="10:28" x14ac:dyDescent="0.25">
      <c r="J380" s="6"/>
      <c r="K380" s="6"/>
      <c r="L380" s="6"/>
      <c r="M380" s="6"/>
      <c r="AA380" s="6"/>
      <c r="AB380" s="6"/>
    </row>
    <row r="381" spans="10:28" x14ac:dyDescent="0.25">
      <c r="J381" s="6"/>
      <c r="K381" s="6"/>
      <c r="L381" s="6"/>
      <c r="M381" s="6"/>
      <c r="AA381" s="6"/>
      <c r="AB381" s="6"/>
    </row>
    <row r="382" spans="10:28" x14ac:dyDescent="0.25">
      <c r="J382" s="6"/>
      <c r="K382" s="6"/>
      <c r="L382" s="6"/>
      <c r="M382" s="6"/>
      <c r="AA382" s="6"/>
      <c r="AB382" s="6"/>
    </row>
    <row r="383" spans="10:28" x14ac:dyDescent="0.25">
      <c r="J383" s="6"/>
      <c r="K383" s="6"/>
      <c r="L383" s="6"/>
      <c r="M383" s="6"/>
      <c r="AA383" s="6"/>
      <c r="AB383" s="6"/>
    </row>
    <row r="384" spans="10:28" x14ac:dyDescent="0.25">
      <c r="J384" s="6"/>
      <c r="K384" s="6"/>
      <c r="L384" s="6"/>
      <c r="M384" s="6"/>
      <c r="AA384" s="6"/>
      <c r="AB384" s="6"/>
    </row>
    <row r="385" spans="10:28" x14ac:dyDescent="0.25">
      <c r="J385" s="6"/>
      <c r="K385" s="6"/>
      <c r="L385" s="6"/>
      <c r="M385" s="6"/>
      <c r="AA385" s="6"/>
      <c r="AB385" s="6"/>
    </row>
    <row r="386" spans="10:28" x14ac:dyDescent="0.25">
      <c r="J386" s="6"/>
      <c r="K386" s="6"/>
      <c r="L386" s="6"/>
      <c r="M386" s="6"/>
      <c r="AA386" s="6"/>
      <c r="AB386" s="6"/>
    </row>
    <row r="387" spans="10:28" x14ac:dyDescent="0.25">
      <c r="J387" s="6"/>
      <c r="K387" s="6"/>
      <c r="L387" s="6"/>
      <c r="M387" s="6"/>
      <c r="AA387" s="6"/>
      <c r="AB387" s="6"/>
    </row>
    <row r="388" spans="10:28" x14ac:dyDescent="0.25">
      <c r="J388" s="6"/>
      <c r="K388" s="6"/>
      <c r="L388" s="6"/>
      <c r="M388" s="6"/>
      <c r="AA388" s="6"/>
      <c r="AB388" s="6"/>
    </row>
    <row r="389" spans="10:28" x14ac:dyDescent="0.25">
      <c r="J389" s="6"/>
      <c r="K389" s="6"/>
      <c r="L389" s="6"/>
      <c r="M389" s="6"/>
      <c r="AA389" s="6"/>
      <c r="AB389" s="6"/>
    </row>
    <row r="390" spans="10:28" x14ac:dyDescent="0.25">
      <c r="J390" s="6"/>
      <c r="K390" s="6"/>
      <c r="L390" s="6"/>
      <c r="M390" s="6"/>
      <c r="AA390" s="6"/>
      <c r="AB390" s="6"/>
    </row>
    <row r="391" spans="10:28" x14ac:dyDescent="0.25">
      <c r="J391" s="6"/>
      <c r="K391" s="6"/>
      <c r="L391" s="6"/>
      <c r="M391" s="6"/>
      <c r="AA391" s="6"/>
      <c r="AB391" s="6"/>
    </row>
    <row r="392" spans="10:28" x14ac:dyDescent="0.25">
      <c r="J392" s="6"/>
      <c r="K392" s="6"/>
      <c r="L392" s="6"/>
      <c r="M392" s="6"/>
      <c r="AA392" s="6"/>
      <c r="AB392" s="6"/>
    </row>
    <row r="393" spans="10:28" x14ac:dyDescent="0.25">
      <c r="J393" s="6"/>
      <c r="K393" s="6"/>
      <c r="L393" s="6"/>
      <c r="M393" s="6"/>
      <c r="AA393" s="6"/>
      <c r="AB393" s="6"/>
    </row>
    <row r="394" spans="10:28" x14ac:dyDescent="0.25">
      <c r="J394" s="6"/>
      <c r="K394" s="6"/>
      <c r="L394" s="6"/>
      <c r="M394" s="6"/>
      <c r="AA394" s="6"/>
      <c r="AB394" s="6"/>
    </row>
    <row r="395" spans="10:28" x14ac:dyDescent="0.25">
      <c r="J395" s="6"/>
      <c r="K395" s="6"/>
      <c r="L395" s="6"/>
      <c r="M395" s="6"/>
      <c r="AA395" s="6"/>
      <c r="AB395" s="6"/>
    </row>
    <row r="396" spans="10:28" x14ac:dyDescent="0.25">
      <c r="J396" s="6"/>
      <c r="K396" s="6"/>
      <c r="L396" s="6"/>
      <c r="M396" s="6"/>
      <c r="AA396" s="6"/>
      <c r="AB396" s="6"/>
    </row>
    <row r="397" spans="10:28" x14ac:dyDescent="0.25">
      <c r="J397" s="6"/>
      <c r="K397" s="6"/>
      <c r="L397" s="6"/>
      <c r="M397" s="6"/>
      <c r="AA397" s="6"/>
      <c r="AB397" s="6"/>
    </row>
    <row r="398" spans="10:28" x14ac:dyDescent="0.25">
      <c r="J398" s="6"/>
      <c r="K398" s="6"/>
      <c r="L398" s="6"/>
      <c r="M398" s="6"/>
      <c r="AA398" s="6"/>
      <c r="AB398" s="6"/>
    </row>
    <row r="399" spans="10:28" x14ac:dyDescent="0.25">
      <c r="J399" s="6"/>
      <c r="K399" s="6"/>
      <c r="L399" s="6"/>
      <c r="M399" s="6"/>
      <c r="AA399" s="6"/>
      <c r="AB399" s="6"/>
    </row>
    <row r="400" spans="10:28" x14ac:dyDescent="0.25">
      <c r="J400" s="6"/>
      <c r="K400" s="6"/>
      <c r="L400" s="6"/>
      <c r="M400" s="6"/>
      <c r="AA400" s="6"/>
      <c r="AB400" s="6"/>
    </row>
    <row r="401" spans="10:28" x14ac:dyDescent="0.25">
      <c r="J401" s="6"/>
      <c r="K401" s="6"/>
      <c r="L401" s="6"/>
      <c r="M401" s="6"/>
      <c r="AA401" s="6"/>
      <c r="AB401" s="6"/>
    </row>
    <row r="402" spans="10:28" x14ac:dyDescent="0.25">
      <c r="J402" s="6"/>
      <c r="K402" s="6"/>
      <c r="L402" s="6"/>
      <c r="M402" s="6"/>
      <c r="AA402" s="6"/>
      <c r="AB402" s="6"/>
    </row>
    <row r="403" spans="10:28" x14ac:dyDescent="0.25">
      <c r="J403" s="6"/>
      <c r="K403" s="6"/>
      <c r="L403" s="6"/>
      <c r="M403" s="6"/>
      <c r="AA403" s="6"/>
      <c r="AB403" s="6"/>
    </row>
    <row r="404" spans="10:28" x14ac:dyDescent="0.25">
      <c r="J404" s="6"/>
      <c r="K404" s="6"/>
      <c r="L404" s="6"/>
      <c r="M404" s="6"/>
      <c r="AA404" s="6"/>
      <c r="AB404" s="6"/>
    </row>
    <row r="405" spans="10:28" x14ac:dyDescent="0.25">
      <c r="J405" s="6"/>
      <c r="K405" s="6"/>
      <c r="L405" s="6"/>
      <c r="M405" s="6"/>
      <c r="AA405" s="6"/>
      <c r="AB405" s="6"/>
    </row>
    <row r="406" spans="10:28" x14ac:dyDescent="0.25">
      <c r="J406" s="6"/>
      <c r="K406" s="6"/>
      <c r="L406" s="6"/>
      <c r="M406" s="6"/>
      <c r="AA406" s="6"/>
      <c r="AB406" s="6"/>
    </row>
    <row r="407" spans="10:28" x14ac:dyDescent="0.25">
      <c r="J407" s="6"/>
      <c r="K407" s="6"/>
      <c r="L407" s="6"/>
      <c r="M407" s="6"/>
      <c r="AA407" s="6"/>
      <c r="AB407" s="6"/>
    </row>
    <row r="408" spans="10:28" x14ac:dyDescent="0.25">
      <c r="J408" s="6"/>
      <c r="K408" s="6"/>
      <c r="L408" s="6"/>
      <c r="M408" s="6"/>
      <c r="AA408" s="6"/>
      <c r="AB408" s="6"/>
    </row>
    <row r="409" spans="10:28" x14ac:dyDescent="0.25">
      <c r="J409" s="6"/>
      <c r="K409" s="6"/>
      <c r="L409" s="6"/>
      <c r="M409" s="6"/>
      <c r="AA409" s="6"/>
      <c r="AB409" s="6"/>
    </row>
    <row r="410" spans="10:28" x14ac:dyDescent="0.25">
      <c r="J410" s="6"/>
      <c r="K410" s="6"/>
      <c r="L410" s="6"/>
      <c r="M410" s="6"/>
      <c r="AA410" s="6"/>
      <c r="AB410" s="6"/>
    </row>
    <row r="411" spans="10:28" x14ac:dyDescent="0.25">
      <c r="J411" s="6"/>
      <c r="K411" s="6"/>
      <c r="L411" s="6"/>
      <c r="M411" s="6"/>
      <c r="AA411" s="6"/>
      <c r="AB411" s="6"/>
    </row>
    <row r="412" spans="10:28" x14ac:dyDescent="0.25">
      <c r="J412" s="6"/>
      <c r="K412" s="6"/>
      <c r="L412" s="6"/>
      <c r="M412" s="6"/>
      <c r="AA412" s="6"/>
      <c r="AB412" s="6"/>
    </row>
    <row r="413" spans="10:28" x14ac:dyDescent="0.25">
      <c r="J413" s="6"/>
      <c r="K413" s="6"/>
      <c r="L413" s="6"/>
      <c r="M413" s="6"/>
      <c r="AA413" s="6"/>
      <c r="AB413" s="6"/>
    </row>
    <row r="414" spans="10:28" x14ac:dyDescent="0.25">
      <c r="J414" s="6"/>
      <c r="K414" s="6"/>
      <c r="L414" s="6"/>
      <c r="M414" s="6"/>
      <c r="AA414" s="6"/>
      <c r="AB414" s="6"/>
    </row>
    <row r="415" spans="10:28" x14ac:dyDescent="0.25">
      <c r="J415" s="6"/>
      <c r="K415" s="6"/>
      <c r="L415" s="6"/>
      <c r="M415" s="6"/>
      <c r="AA415" s="6"/>
      <c r="AB415" s="6"/>
    </row>
    <row r="416" spans="10:28" x14ac:dyDescent="0.25">
      <c r="J416" s="6"/>
      <c r="K416" s="6"/>
      <c r="L416" s="6"/>
      <c r="M416" s="6"/>
      <c r="AA416" s="6"/>
      <c r="AB416" s="6"/>
    </row>
    <row r="417" spans="10:28" x14ac:dyDescent="0.25">
      <c r="J417" s="6"/>
      <c r="K417" s="6"/>
      <c r="L417" s="6"/>
      <c r="M417" s="6"/>
      <c r="AA417" s="6"/>
      <c r="AB417" s="6"/>
    </row>
    <row r="418" spans="10:28" x14ac:dyDescent="0.25">
      <c r="J418" s="6"/>
      <c r="K418" s="6"/>
      <c r="L418" s="6"/>
      <c r="M418" s="6"/>
      <c r="AA418" s="6"/>
      <c r="AB418" s="6"/>
    </row>
    <row r="419" spans="10:28" x14ac:dyDescent="0.25">
      <c r="J419" s="6"/>
      <c r="K419" s="6"/>
      <c r="L419" s="6"/>
      <c r="M419" s="6"/>
      <c r="AA419" s="6"/>
      <c r="AB419" s="6"/>
    </row>
    <row r="420" spans="10:28" x14ac:dyDescent="0.25">
      <c r="J420" s="6"/>
      <c r="K420" s="6"/>
      <c r="L420" s="6"/>
      <c r="M420" s="6"/>
      <c r="AA420" s="6"/>
      <c r="AB420" s="6"/>
    </row>
    <row r="421" spans="10:28" x14ac:dyDescent="0.25">
      <c r="J421" s="6"/>
      <c r="K421" s="6"/>
      <c r="L421" s="6"/>
      <c r="M421" s="6"/>
      <c r="AA421" s="6"/>
      <c r="AB421" s="6"/>
    </row>
    <row r="422" spans="10:28" x14ac:dyDescent="0.25">
      <c r="J422" s="6"/>
      <c r="K422" s="6"/>
      <c r="L422" s="6"/>
      <c r="M422" s="6"/>
      <c r="AA422" s="6"/>
      <c r="AB422" s="6"/>
    </row>
    <row r="423" spans="10:28" x14ac:dyDescent="0.25">
      <c r="J423" s="6"/>
      <c r="K423" s="6"/>
      <c r="L423" s="6"/>
      <c r="M423" s="6"/>
      <c r="AA423" s="6"/>
      <c r="AB423" s="6"/>
    </row>
    <row r="424" spans="10:28" x14ac:dyDescent="0.25">
      <c r="J424" s="6"/>
      <c r="K424" s="6"/>
      <c r="L424" s="6"/>
      <c r="M424" s="6"/>
      <c r="AA424" s="6"/>
      <c r="AB424" s="6"/>
    </row>
    <row r="425" spans="10:28" x14ac:dyDescent="0.25">
      <c r="J425" s="6"/>
      <c r="K425" s="6"/>
      <c r="L425" s="6"/>
      <c r="M425" s="6"/>
      <c r="AA425" s="6"/>
      <c r="AB425" s="6"/>
    </row>
    <row r="426" spans="10:28" x14ac:dyDescent="0.25">
      <c r="J426" s="6"/>
      <c r="K426" s="6"/>
      <c r="L426" s="6"/>
      <c r="M426" s="6"/>
      <c r="AA426" s="6"/>
      <c r="AB426" s="6"/>
    </row>
    <row r="427" spans="10:28" x14ac:dyDescent="0.25">
      <c r="J427" s="6"/>
      <c r="K427" s="6"/>
      <c r="L427" s="6"/>
      <c r="M427" s="6"/>
      <c r="AA427" s="6"/>
      <c r="AB427" s="6"/>
    </row>
    <row r="428" spans="10:28" x14ac:dyDescent="0.25">
      <c r="J428" s="6"/>
      <c r="K428" s="6"/>
      <c r="L428" s="6"/>
      <c r="M428" s="6"/>
      <c r="AA428" s="6"/>
      <c r="AB428" s="6"/>
    </row>
    <row r="429" spans="10:28" x14ac:dyDescent="0.25">
      <c r="J429" s="6"/>
      <c r="K429" s="6"/>
      <c r="L429" s="6"/>
      <c r="M429" s="6"/>
      <c r="AA429" s="6"/>
      <c r="AB429" s="6"/>
    </row>
    <row r="430" spans="10:28" x14ac:dyDescent="0.25">
      <c r="J430" s="6"/>
      <c r="K430" s="6"/>
      <c r="L430" s="6"/>
      <c r="M430" s="6"/>
      <c r="AA430" s="6"/>
      <c r="AB430" s="6"/>
    </row>
    <row r="431" spans="10:28" x14ac:dyDescent="0.25">
      <c r="J431" s="6"/>
      <c r="K431" s="6"/>
      <c r="L431" s="6"/>
      <c r="M431" s="6"/>
      <c r="AA431" s="6"/>
      <c r="AB431" s="6"/>
    </row>
    <row r="432" spans="10:28" x14ac:dyDescent="0.25">
      <c r="J432" s="6"/>
      <c r="K432" s="6"/>
      <c r="L432" s="6"/>
      <c r="M432" s="6"/>
      <c r="AA432" s="6"/>
      <c r="AB432" s="6"/>
    </row>
    <row r="433" spans="10:28" x14ac:dyDescent="0.25">
      <c r="J433" s="6"/>
      <c r="K433" s="6"/>
      <c r="L433" s="6"/>
      <c r="M433" s="6"/>
      <c r="AA433" s="6"/>
      <c r="AB433" s="6"/>
    </row>
    <row r="434" spans="10:28" x14ac:dyDescent="0.25">
      <c r="J434" s="6"/>
      <c r="K434" s="6"/>
      <c r="L434" s="6"/>
      <c r="M434" s="6"/>
      <c r="AA434" s="6"/>
      <c r="AB434" s="6"/>
    </row>
    <row r="435" spans="10:28" x14ac:dyDescent="0.25">
      <c r="J435" s="6"/>
      <c r="K435" s="6"/>
      <c r="L435" s="6"/>
      <c r="M435" s="6"/>
      <c r="AA435" s="6"/>
      <c r="AB435" s="6"/>
    </row>
    <row r="436" spans="10:28" x14ac:dyDescent="0.25">
      <c r="J436" s="6"/>
      <c r="K436" s="6"/>
      <c r="L436" s="6"/>
      <c r="M436" s="6"/>
      <c r="AA436" s="6"/>
      <c r="AB436" s="6"/>
    </row>
    <row r="437" spans="10:28" x14ac:dyDescent="0.25">
      <c r="J437" s="6"/>
      <c r="K437" s="6"/>
      <c r="L437" s="6"/>
      <c r="M437" s="6"/>
      <c r="AA437" s="6"/>
      <c r="AB437" s="6"/>
    </row>
    <row r="438" spans="10:28" x14ac:dyDescent="0.25">
      <c r="J438" s="6"/>
      <c r="K438" s="6"/>
      <c r="L438" s="6"/>
      <c r="M438" s="6"/>
      <c r="AA438" s="6"/>
      <c r="AB438" s="6"/>
    </row>
    <row r="439" spans="10:28" x14ac:dyDescent="0.25">
      <c r="J439" s="6"/>
      <c r="K439" s="6"/>
      <c r="L439" s="6"/>
      <c r="M439" s="6"/>
      <c r="AA439" s="6"/>
      <c r="AB439" s="6"/>
    </row>
    <row r="440" spans="10:28" x14ac:dyDescent="0.25">
      <c r="J440" s="6"/>
      <c r="K440" s="6"/>
      <c r="L440" s="6"/>
      <c r="M440" s="6"/>
      <c r="AA440" s="6"/>
      <c r="AB440" s="6"/>
    </row>
    <row r="441" spans="10:28" x14ac:dyDescent="0.25">
      <c r="J441" s="6"/>
      <c r="K441" s="6"/>
      <c r="L441" s="6"/>
      <c r="M441" s="6"/>
      <c r="AA441" s="6"/>
      <c r="AB441" s="6"/>
    </row>
    <row r="442" spans="10:28" x14ac:dyDescent="0.25">
      <c r="J442" s="6"/>
      <c r="K442" s="6"/>
      <c r="L442" s="6"/>
      <c r="M442" s="6"/>
      <c r="AA442" s="6"/>
      <c r="AB442" s="6"/>
    </row>
    <row r="443" spans="10:28" x14ac:dyDescent="0.25">
      <c r="J443" s="6"/>
      <c r="K443" s="6"/>
      <c r="L443" s="6"/>
      <c r="M443" s="6"/>
      <c r="AA443" s="6"/>
      <c r="AB443" s="6"/>
    </row>
    <row r="444" spans="10:28" x14ac:dyDescent="0.25">
      <c r="J444" s="6"/>
      <c r="K444" s="6"/>
      <c r="L444" s="6"/>
      <c r="M444" s="6"/>
      <c r="AA444" s="6"/>
      <c r="AB444" s="6"/>
    </row>
    <row r="445" spans="10:28" x14ac:dyDescent="0.25">
      <c r="J445" s="6"/>
      <c r="K445" s="6"/>
      <c r="L445" s="6"/>
      <c r="M445" s="6"/>
      <c r="AA445" s="6"/>
      <c r="AB445" s="6"/>
    </row>
    <row r="446" spans="10:28" x14ac:dyDescent="0.25">
      <c r="J446" s="6"/>
      <c r="K446" s="6"/>
      <c r="L446" s="6"/>
      <c r="M446" s="6"/>
      <c r="AA446" s="6"/>
      <c r="AB446" s="6"/>
    </row>
    <row r="447" spans="10:28" x14ac:dyDescent="0.25">
      <c r="J447" s="6"/>
      <c r="K447" s="6"/>
      <c r="L447" s="6"/>
      <c r="M447" s="6"/>
      <c r="AA447" s="6"/>
      <c r="AB447" s="6"/>
    </row>
    <row r="448" spans="10:28" x14ac:dyDescent="0.25">
      <c r="J448" s="6"/>
      <c r="K448" s="6"/>
      <c r="L448" s="6"/>
      <c r="M448" s="6"/>
      <c r="AA448" s="6"/>
      <c r="AB448" s="6"/>
    </row>
    <row r="449" spans="10:28" x14ac:dyDescent="0.25">
      <c r="J449" s="6"/>
      <c r="K449" s="6"/>
      <c r="L449" s="6"/>
      <c r="M449" s="6"/>
      <c r="AA449" s="6"/>
      <c r="AB449" s="6"/>
    </row>
    <row r="450" spans="10:28" x14ac:dyDescent="0.25">
      <c r="J450" s="6"/>
      <c r="K450" s="6"/>
      <c r="L450" s="6"/>
      <c r="M450" s="6"/>
      <c r="AA450" s="6"/>
      <c r="AB450" s="6"/>
    </row>
    <row r="451" spans="10:28" x14ac:dyDescent="0.25">
      <c r="J451" s="6"/>
      <c r="K451" s="6"/>
      <c r="L451" s="6"/>
      <c r="M451" s="6"/>
      <c r="AA451" s="6"/>
      <c r="AB451" s="6"/>
    </row>
    <row r="452" spans="10:28" x14ac:dyDescent="0.25">
      <c r="J452" s="6"/>
      <c r="K452" s="6"/>
      <c r="L452" s="6"/>
      <c r="M452" s="6"/>
      <c r="AA452" s="6"/>
      <c r="AB452" s="6"/>
    </row>
    <row r="453" spans="10:28" x14ac:dyDescent="0.25">
      <c r="J453" s="6"/>
      <c r="K453" s="6"/>
      <c r="L453" s="6"/>
      <c r="M453" s="6"/>
      <c r="AA453" s="6"/>
      <c r="AB453" s="6"/>
    </row>
    <row r="454" spans="10:28" x14ac:dyDescent="0.25">
      <c r="J454" s="6"/>
      <c r="K454" s="6"/>
      <c r="L454" s="6"/>
      <c r="M454" s="6"/>
      <c r="AA454" s="6"/>
      <c r="AB454" s="6"/>
    </row>
    <row r="455" spans="10:28" x14ac:dyDescent="0.25">
      <c r="J455" s="6"/>
      <c r="K455" s="6"/>
      <c r="L455" s="6"/>
      <c r="M455" s="6"/>
      <c r="AA455" s="6"/>
      <c r="AB455" s="6"/>
    </row>
    <row r="456" spans="10:28" x14ac:dyDescent="0.25">
      <c r="J456" s="6"/>
      <c r="K456" s="6"/>
      <c r="L456" s="6"/>
      <c r="M456" s="6"/>
      <c r="AA456" s="6"/>
      <c r="AB456" s="6"/>
    </row>
    <row r="457" spans="10:28" x14ac:dyDescent="0.25">
      <c r="J457" s="6"/>
      <c r="K457" s="6"/>
      <c r="L457" s="6"/>
      <c r="M457" s="6"/>
      <c r="AA457" s="6"/>
      <c r="AB457" s="6"/>
    </row>
    <row r="458" spans="10:28" x14ac:dyDescent="0.25">
      <c r="J458" s="6"/>
      <c r="K458" s="6"/>
      <c r="L458" s="6"/>
      <c r="M458" s="6"/>
      <c r="AA458" s="6"/>
      <c r="AB458" s="6"/>
    </row>
    <row r="459" spans="10:28" x14ac:dyDescent="0.25">
      <c r="J459" s="6"/>
      <c r="K459" s="6"/>
      <c r="L459" s="6"/>
      <c r="M459" s="6"/>
      <c r="AA459" s="6"/>
      <c r="AB459" s="6"/>
    </row>
    <row r="460" spans="10:28" x14ac:dyDescent="0.25">
      <c r="J460" s="6"/>
      <c r="K460" s="6"/>
      <c r="L460" s="6"/>
      <c r="M460" s="6"/>
      <c r="AA460" s="6"/>
      <c r="AB460" s="6"/>
    </row>
    <row r="461" spans="10:28" x14ac:dyDescent="0.25">
      <c r="J461" s="6"/>
      <c r="K461" s="6"/>
      <c r="L461" s="6"/>
      <c r="M461" s="6"/>
      <c r="AA461" s="6"/>
      <c r="AB461" s="6"/>
    </row>
    <row r="462" spans="10:28" x14ac:dyDescent="0.25">
      <c r="J462" s="6"/>
      <c r="K462" s="6"/>
      <c r="L462" s="6"/>
      <c r="M462" s="6"/>
      <c r="AA462" s="6"/>
      <c r="AB462" s="6"/>
    </row>
    <row r="463" spans="10:28" x14ac:dyDescent="0.25">
      <c r="J463" s="6"/>
      <c r="K463" s="6"/>
      <c r="L463" s="6"/>
      <c r="M463" s="6"/>
      <c r="AA463" s="6"/>
      <c r="AB463" s="6"/>
    </row>
    <row r="464" spans="10:28" x14ac:dyDescent="0.25">
      <c r="J464" s="6"/>
      <c r="K464" s="6"/>
      <c r="L464" s="6"/>
      <c r="M464" s="6"/>
      <c r="AA464" s="6"/>
      <c r="AB464" s="6"/>
    </row>
    <row r="465" spans="10:28" x14ac:dyDescent="0.25">
      <c r="J465" s="6"/>
      <c r="K465" s="6"/>
      <c r="L465" s="6"/>
      <c r="M465" s="6"/>
      <c r="AA465" s="6"/>
      <c r="AB465" s="6"/>
    </row>
    <row r="466" spans="10:28" x14ac:dyDescent="0.25">
      <c r="J466" s="6"/>
      <c r="K466" s="6"/>
      <c r="L466" s="6"/>
      <c r="M466" s="6"/>
      <c r="AA466" s="6"/>
      <c r="AB466" s="6"/>
    </row>
    <row r="467" spans="10:28" x14ac:dyDescent="0.25">
      <c r="J467" s="6"/>
      <c r="K467" s="6"/>
      <c r="L467" s="6"/>
      <c r="M467" s="6"/>
      <c r="AA467" s="6"/>
      <c r="AB467" s="6"/>
    </row>
    <row r="468" spans="10:28" x14ac:dyDescent="0.25">
      <c r="J468" s="6"/>
      <c r="K468" s="6"/>
      <c r="L468" s="6"/>
      <c r="M468" s="6"/>
      <c r="AA468" s="6"/>
      <c r="AB468" s="6"/>
    </row>
    <row r="469" spans="10:28" x14ac:dyDescent="0.25">
      <c r="J469" s="6"/>
      <c r="K469" s="6"/>
      <c r="L469" s="6"/>
      <c r="M469" s="6"/>
      <c r="AA469" s="6"/>
      <c r="AB469" s="6"/>
    </row>
    <row r="470" spans="10:28" x14ac:dyDescent="0.25">
      <c r="J470" s="6"/>
      <c r="K470" s="6"/>
      <c r="L470" s="6"/>
      <c r="M470" s="6"/>
      <c r="AA470" s="6"/>
      <c r="AB470" s="6"/>
    </row>
    <row r="471" spans="10:28" x14ac:dyDescent="0.25">
      <c r="J471" s="6"/>
      <c r="K471" s="6"/>
      <c r="L471" s="6"/>
      <c r="M471" s="6"/>
      <c r="AA471" s="6"/>
      <c r="AB471" s="6"/>
    </row>
    <row r="472" spans="10:28" x14ac:dyDescent="0.25">
      <c r="J472" s="6"/>
      <c r="K472" s="6"/>
      <c r="L472" s="6"/>
      <c r="M472" s="6"/>
      <c r="AA472" s="6"/>
      <c r="AB472" s="6"/>
    </row>
    <row r="473" spans="10:28" x14ac:dyDescent="0.25">
      <c r="J473" s="6"/>
      <c r="K473" s="6"/>
      <c r="L473" s="6"/>
      <c r="M473" s="6"/>
      <c r="AA473" s="6"/>
      <c r="AB473" s="6"/>
    </row>
    <row r="474" spans="10:28" x14ac:dyDescent="0.25">
      <c r="J474" s="6"/>
      <c r="K474" s="6"/>
      <c r="L474" s="6"/>
      <c r="M474" s="6"/>
      <c r="AA474" s="6"/>
      <c r="AB474" s="6"/>
    </row>
    <row r="475" spans="10:28" x14ac:dyDescent="0.25">
      <c r="J475" s="6"/>
      <c r="K475" s="6"/>
      <c r="L475" s="6"/>
      <c r="M475" s="6"/>
      <c r="AA475" s="6"/>
      <c r="AB475" s="6"/>
    </row>
    <row r="476" spans="10:28" x14ac:dyDescent="0.25">
      <c r="J476" s="6"/>
      <c r="K476" s="6"/>
      <c r="L476" s="6"/>
      <c r="M476" s="6"/>
      <c r="AA476" s="6"/>
      <c r="AB476" s="6"/>
    </row>
    <row r="477" spans="10:28" x14ac:dyDescent="0.25">
      <c r="J477" s="6"/>
      <c r="K477" s="6"/>
      <c r="L477" s="6"/>
      <c r="M477" s="6"/>
      <c r="AA477" s="6"/>
      <c r="AB477" s="6"/>
    </row>
    <row r="478" spans="10:28" x14ac:dyDescent="0.25">
      <c r="J478" s="6"/>
      <c r="K478" s="6"/>
      <c r="L478" s="6"/>
      <c r="M478" s="6"/>
      <c r="AA478" s="6"/>
      <c r="AB478" s="6"/>
    </row>
    <row r="479" spans="10:28" x14ac:dyDescent="0.25">
      <c r="J479" s="6"/>
      <c r="K479" s="6"/>
      <c r="L479" s="6"/>
      <c r="M479" s="6"/>
      <c r="AA479" s="6"/>
      <c r="AB479" s="6"/>
    </row>
    <row r="480" spans="10:28" x14ac:dyDescent="0.25">
      <c r="J480" s="6"/>
      <c r="K480" s="6"/>
      <c r="L480" s="6"/>
      <c r="M480" s="6"/>
      <c r="AA480" s="6"/>
      <c r="AB480" s="6"/>
    </row>
    <row r="481" spans="10:28" x14ac:dyDescent="0.25">
      <c r="J481" s="6"/>
      <c r="K481" s="6"/>
      <c r="L481" s="6"/>
      <c r="M481" s="6"/>
      <c r="AA481" s="6"/>
      <c r="AB481" s="6"/>
    </row>
    <row r="482" spans="10:28" x14ac:dyDescent="0.25">
      <c r="J482" s="6"/>
      <c r="K482" s="6"/>
      <c r="L482" s="6"/>
      <c r="M482" s="6"/>
      <c r="AA482" s="6"/>
      <c r="AB482" s="6"/>
    </row>
    <row r="483" spans="10:28" x14ac:dyDescent="0.25">
      <c r="J483" s="6"/>
      <c r="K483" s="6"/>
      <c r="L483" s="6"/>
      <c r="M483" s="6"/>
      <c r="AA483" s="6"/>
      <c r="AB483" s="6"/>
    </row>
    <row r="484" spans="10:28" x14ac:dyDescent="0.25">
      <c r="J484" s="6"/>
      <c r="K484" s="6"/>
      <c r="L484" s="6"/>
      <c r="M484" s="6"/>
      <c r="AA484" s="6"/>
      <c r="AB484" s="6"/>
    </row>
    <row r="485" spans="10:28" x14ac:dyDescent="0.25">
      <c r="J485" s="6"/>
      <c r="K485" s="6"/>
      <c r="L485" s="6"/>
      <c r="M485" s="6"/>
      <c r="AA485" s="6"/>
      <c r="AB485" s="6"/>
    </row>
    <row r="486" spans="10:28" x14ac:dyDescent="0.25">
      <c r="J486" s="6"/>
      <c r="K486" s="6"/>
      <c r="L486" s="6"/>
      <c r="M486" s="6"/>
      <c r="AA486" s="6"/>
      <c r="AB486" s="6"/>
    </row>
    <row r="487" spans="10:28" x14ac:dyDescent="0.25">
      <c r="J487" s="6"/>
      <c r="K487" s="6"/>
      <c r="L487" s="6"/>
      <c r="M487" s="6"/>
      <c r="AA487" s="6"/>
      <c r="AB487" s="6"/>
    </row>
    <row r="488" spans="10:28" x14ac:dyDescent="0.25">
      <c r="J488" s="6"/>
      <c r="K488" s="6"/>
      <c r="L488" s="6"/>
      <c r="M488" s="6"/>
      <c r="AA488" s="6"/>
      <c r="AB488" s="6"/>
    </row>
    <row r="489" spans="10:28" x14ac:dyDescent="0.25">
      <c r="J489" s="6"/>
      <c r="K489" s="6"/>
      <c r="L489" s="6"/>
      <c r="M489" s="6"/>
      <c r="AA489" s="6"/>
      <c r="AB489" s="6"/>
    </row>
    <row r="490" spans="10:28" x14ac:dyDescent="0.25">
      <c r="J490" s="6"/>
      <c r="K490" s="6"/>
      <c r="L490" s="6"/>
      <c r="M490" s="6"/>
      <c r="AA490" s="6"/>
      <c r="AB490" s="6"/>
    </row>
    <row r="491" spans="10:28" x14ac:dyDescent="0.25">
      <c r="J491" s="6"/>
      <c r="K491" s="6"/>
      <c r="L491" s="6"/>
      <c r="M491" s="6"/>
      <c r="AA491" s="6"/>
      <c r="AB491" s="6"/>
    </row>
    <row r="492" spans="10:28" x14ac:dyDescent="0.25">
      <c r="J492" s="6"/>
      <c r="K492" s="6"/>
      <c r="L492" s="6"/>
      <c r="M492" s="6"/>
      <c r="AA492" s="6"/>
      <c r="AB492" s="6"/>
    </row>
    <row r="493" spans="10:28" x14ac:dyDescent="0.25">
      <c r="J493" s="6"/>
      <c r="K493" s="6"/>
      <c r="L493" s="6"/>
      <c r="M493" s="6"/>
      <c r="AA493" s="6"/>
      <c r="AB493" s="6"/>
    </row>
    <row r="494" spans="10:28" x14ac:dyDescent="0.25">
      <c r="J494" s="6"/>
      <c r="K494" s="6"/>
      <c r="L494" s="6"/>
      <c r="M494" s="6"/>
      <c r="AA494" s="6"/>
      <c r="AB494" s="6"/>
    </row>
    <row r="495" spans="10:28" x14ac:dyDescent="0.25">
      <c r="J495" s="6"/>
      <c r="K495" s="6"/>
      <c r="L495" s="6"/>
      <c r="M495" s="6"/>
      <c r="AA495" s="6"/>
      <c r="AB495" s="6"/>
    </row>
    <row r="496" spans="10:28" x14ac:dyDescent="0.25">
      <c r="J496" s="6"/>
      <c r="K496" s="6"/>
      <c r="L496" s="6"/>
      <c r="M496" s="6"/>
      <c r="AA496" s="6"/>
      <c r="AB496" s="6"/>
    </row>
    <row r="497" spans="10:28" x14ac:dyDescent="0.25">
      <c r="J497" s="6"/>
      <c r="K497" s="6"/>
      <c r="L497" s="6"/>
      <c r="M497" s="6"/>
      <c r="AA497" s="6"/>
      <c r="AB497" s="6"/>
    </row>
    <row r="498" spans="10:28" x14ac:dyDescent="0.25">
      <c r="J498" s="6"/>
      <c r="K498" s="6"/>
      <c r="L498" s="6"/>
      <c r="M498" s="6"/>
      <c r="AA498" s="6"/>
      <c r="AB498" s="6"/>
    </row>
    <row r="499" spans="10:28" x14ac:dyDescent="0.25">
      <c r="J499" s="6"/>
      <c r="K499" s="6"/>
      <c r="L499" s="6"/>
      <c r="M499" s="6"/>
      <c r="AA499" s="6"/>
      <c r="AB499" s="6"/>
    </row>
    <row r="500" spans="10:28" x14ac:dyDescent="0.25">
      <c r="J500" s="6"/>
      <c r="K500" s="6"/>
      <c r="L500" s="6"/>
      <c r="M500" s="6"/>
      <c r="AA500" s="6"/>
      <c r="AB500" s="6"/>
    </row>
    <row r="501" spans="10:28" x14ac:dyDescent="0.25">
      <c r="J501" s="6"/>
      <c r="K501" s="6"/>
      <c r="L501" s="6"/>
      <c r="M501" s="6"/>
      <c r="AA501" s="6"/>
      <c r="AB501" s="6"/>
    </row>
    <row r="502" spans="10:28" x14ac:dyDescent="0.25">
      <c r="J502" s="6"/>
      <c r="K502" s="6"/>
      <c r="L502" s="6"/>
      <c r="M502" s="6"/>
      <c r="AA502" s="6"/>
      <c r="AB502" s="6"/>
    </row>
    <row r="503" spans="10:28" x14ac:dyDescent="0.25">
      <c r="J503" s="6"/>
      <c r="K503" s="6"/>
      <c r="L503" s="6"/>
      <c r="M503" s="6"/>
      <c r="AA503" s="6"/>
      <c r="AB503" s="6"/>
    </row>
    <row r="504" spans="10:28" x14ac:dyDescent="0.25">
      <c r="J504" s="6"/>
      <c r="K504" s="6"/>
      <c r="L504" s="6"/>
      <c r="M504" s="6"/>
      <c r="AA504" s="6"/>
      <c r="AB504" s="6"/>
    </row>
    <row r="505" spans="10:28" x14ac:dyDescent="0.25">
      <c r="J505" s="6"/>
      <c r="K505" s="6"/>
      <c r="L505" s="6"/>
      <c r="M505" s="6"/>
      <c r="AA505" s="6"/>
      <c r="AB505" s="6"/>
    </row>
    <row r="506" spans="10:28" x14ac:dyDescent="0.25">
      <c r="J506" s="6"/>
      <c r="K506" s="6"/>
      <c r="L506" s="6"/>
      <c r="M506" s="6"/>
      <c r="AA506" s="6"/>
      <c r="AB506" s="6"/>
    </row>
    <row r="507" spans="10:28" x14ac:dyDescent="0.25">
      <c r="J507" s="6"/>
      <c r="K507" s="6"/>
      <c r="L507" s="6"/>
      <c r="M507" s="6"/>
      <c r="AA507" s="6"/>
      <c r="AB507" s="6"/>
    </row>
    <row r="508" spans="10:28" x14ac:dyDescent="0.25">
      <c r="J508" s="6"/>
      <c r="K508" s="6"/>
      <c r="L508" s="6"/>
      <c r="M508" s="6"/>
      <c r="AA508" s="6"/>
      <c r="AB508" s="6"/>
    </row>
    <row r="509" spans="10:28" x14ac:dyDescent="0.25">
      <c r="J509" s="6"/>
      <c r="K509" s="6"/>
      <c r="L509" s="6"/>
      <c r="M509" s="6"/>
      <c r="AA509" s="6"/>
      <c r="AB509" s="6"/>
    </row>
    <row r="510" spans="10:28" x14ac:dyDescent="0.25">
      <c r="J510" s="6"/>
      <c r="K510" s="6"/>
      <c r="L510" s="6"/>
      <c r="M510" s="6"/>
      <c r="AA510" s="6"/>
      <c r="AB510" s="6"/>
    </row>
    <row r="511" spans="10:28" x14ac:dyDescent="0.25">
      <c r="J511" s="6"/>
      <c r="K511" s="6"/>
      <c r="L511" s="6"/>
      <c r="M511" s="6"/>
      <c r="AA511" s="6"/>
      <c r="AB511" s="6"/>
    </row>
    <row r="512" spans="10:28" x14ac:dyDescent="0.25">
      <c r="J512" s="6"/>
      <c r="K512" s="6"/>
      <c r="L512" s="6"/>
      <c r="M512" s="6"/>
      <c r="AA512" s="6"/>
      <c r="AB512" s="6"/>
    </row>
    <row r="513" spans="10:28" x14ac:dyDescent="0.25">
      <c r="J513" s="6"/>
      <c r="K513" s="6"/>
      <c r="L513" s="6"/>
      <c r="M513" s="6"/>
      <c r="AA513" s="6"/>
      <c r="AB513" s="6"/>
    </row>
    <row r="514" spans="10:28" x14ac:dyDescent="0.25">
      <c r="J514" s="6"/>
      <c r="K514" s="6"/>
      <c r="L514" s="6"/>
      <c r="M514" s="6"/>
      <c r="AA514" s="6"/>
      <c r="AB514" s="6"/>
    </row>
    <row r="515" spans="10:28" x14ac:dyDescent="0.25">
      <c r="J515" s="6"/>
      <c r="K515" s="6"/>
      <c r="L515" s="6"/>
      <c r="M515" s="6"/>
      <c r="AA515" s="6"/>
      <c r="AB515" s="6"/>
    </row>
    <row r="516" spans="10:28" x14ac:dyDescent="0.25">
      <c r="J516" s="6"/>
      <c r="K516" s="6"/>
      <c r="L516" s="6"/>
      <c r="M516" s="6"/>
      <c r="AA516" s="6"/>
      <c r="AB516" s="6"/>
    </row>
    <row r="517" spans="10:28" x14ac:dyDescent="0.25">
      <c r="J517" s="6"/>
      <c r="K517" s="6"/>
      <c r="L517" s="6"/>
      <c r="M517" s="6"/>
      <c r="AA517" s="6"/>
      <c r="AB517" s="6"/>
    </row>
    <row r="518" spans="10:28" x14ac:dyDescent="0.25">
      <c r="J518" s="6"/>
      <c r="K518" s="6"/>
      <c r="L518" s="6"/>
      <c r="M518" s="6"/>
      <c r="AA518" s="6"/>
      <c r="AB518" s="6"/>
    </row>
    <row r="519" spans="10:28" x14ac:dyDescent="0.25">
      <c r="J519" s="6"/>
      <c r="K519" s="6"/>
      <c r="L519" s="6"/>
      <c r="M519" s="6"/>
      <c r="AA519" s="6"/>
      <c r="AB519" s="6"/>
    </row>
    <row r="520" spans="10:28" x14ac:dyDescent="0.25">
      <c r="J520" s="6"/>
      <c r="K520" s="6"/>
      <c r="L520" s="6"/>
      <c r="M520" s="6"/>
      <c r="AA520" s="6"/>
      <c r="AB520" s="6"/>
    </row>
    <row r="521" spans="10:28" x14ac:dyDescent="0.25">
      <c r="J521" s="6"/>
      <c r="K521" s="6"/>
      <c r="L521" s="6"/>
      <c r="M521" s="6"/>
      <c r="AA521" s="6"/>
      <c r="AB521" s="6"/>
    </row>
    <row r="522" spans="10:28" x14ac:dyDescent="0.25">
      <c r="J522" s="6"/>
      <c r="K522" s="6"/>
      <c r="L522" s="6"/>
      <c r="M522" s="6"/>
      <c r="AA522" s="6"/>
      <c r="AB522" s="6"/>
    </row>
    <row r="523" spans="10:28" x14ac:dyDescent="0.25">
      <c r="J523" s="6"/>
      <c r="K523" s="6"/>
      <c r="L523" s="6"/>
      <c r="M523" s="6"/>
      <c r="AA523" s="6"/>
      <c r="AB523" s="6"/>
    </row>
    <row r="524" spans="10:28" x14ac:dyDescent="0.25">
      <c r="J524" s="6"/>
      <c r="K524" s="6"/>
      <c r="L524" s="6"/>
      <c r="M524" s="6"/>
      <c r="AA524" s="6"/>
      <c r="AB524" s="6"/>
    </row>
    <row r="525" spans="10:28" x14ac:dyDescent="0.25">
      <c r="J525" s="6"/>
      <c r="K525" s="6"/>
      <c r="L525" s="6"/>
      <c r="M525" s="6"/>
      <c r="AA525" s="6"/>
      <c r="AB525" s="6"/>
    </row>
    <row r="526" spans="10:28" x14ac:dyDescent="0.25">
      <c r="J526" s="6"/>
      <c r="K526" s="6"/>
      <c r="L526" s="6"/>
      <c r="M526" s="6"/>
      <c r="AA526" s="6"/>
      <c r="AB526" s="6"/>
    </row>
    <row r="527" spans="10:28" x14ac:dyDescent="0.25">
      <c r="J527" s="6"/>
      <c r="K527" s="6"/>
      <c r="L527" s="6"/>
      <c r="M527" s="6"/>
      <c r="AA527" s="6"/>
      <c r="AB527" s="6"/>
    </row>
    <row r="528" spans="10:28" x14ac:dyDescent="0.25">
      <c r="J528" s="6"/>
      <c r="K528" s="6"/>
      <c r="L528" s="6"/>
      <c r="M528" s="6"/>
      <c r="AA528" s="6"/>
      <c r="AB528" s="6"/>
    </row>
    <row r="529" spans="10:28" x14ac:dyDescent="0.25">
      <c r="J529" s="6"/>
      <c r="K529" s="6"/>
      <c r="L529" s="6"/>
      <c r="M529" s="6"/>
      <c r="AA529" s="6"/>
      <c r="AB529" s="6"/>
    </row>
    <row r="530" spans="10:28" x14ac:dyDescent="0.25">
      <c r="J530" s="6"/>
      <c r="K530" s="6"/>
      <c r="L530" s="6"/>
      <c r="M530" s="6"/>
      <c r="AA530" s="6"/>
      <c r="AB530" s="6"/>
    </row>
    <row r="531" spans="10:28" x14ac:dyDescent="0.25">
      <c r="J531" s="6"/>
      <c r="K531" s="6"/>
      <c r="L531" s="6"/>
      <c r="M531" s="6"/>
      <c r="AA531" s="6"/>
      <c r="AB531" s="6"/>
    </row>
    <row r="532" spans="10:28" x14ac:dyDescent="0.25">
      <c r="J532" s="6"/>
      <c r="K532" s="6"/>
      <c r="L532" s="6"/>
      <c r="M532" s="6"/>
      <c r="AA532" s="6"/>
      <c r="AB532" s="6"/>
    </row>
    <row r="533" spans="10:28" x14ac:dyDescent="0.25">
      <c r="J533" s="6"/>
      <c r="K533" s="6"/>
      <c r="L533" s="6"/>
      <c r="M533" s="6"/>
      <c r="AA533" s="6"/>
      <c r="AB533" s="6"/>
    </row>
    <row r="534" spans="10:28" x14ac:dyDescent="0.25">
      <c r="J534" s="6"/>
      <c r="K534" s="6"/>
      <c r="L534" s="6"/>
      <c r="M534" s="6"/>
      <c r="AA534" s="6"/>
      <c r="AB534" s="6"/>
    </row>
    <row r="535" spans="10:28" x14ac:dyDescent="0.25">
      <c r="J535" s="6"/>
      <c r="K535" s="6"/>
      <c r="L535" s="6"/>
      <c r="M535" s="6"/>
      <c r="AA535" s="6"/>
      <c r="AB535" s="6"/>
    </row>
    <row r="536" spans="10:28" x14ac:dyDescent="0.25">
      <c r="J536" s="6"/>
      <c r="K536" s="6"/>
      <c r="L536" s="6"/>
      <c r="M536" s="6"/>
      <c r="AA536" s="6"/>
      <c r="AB536" s="6"/>
    </row>
    <row r="537" spans="10:28" x14ac:dyDescent="0.25">
      <c r="J537" s="6"/>
      <c r="K537" s="6"/>
      <c r="L537" s="6"/>
      <c r="M537" s="6"/>
      <c r="AA537" s="6"/>
      <c r="AB537" s="6"/>
    </row>
    <row r="538" spans="10:28" x14ac:dyDescent="0.25">
      <c r="J538" s="6"/>
      <c r="K538" s="6"/>
      <c r="L538" s="6"/>
      <c r="M538" s="6"/>
      <c r="AA538" s="6"/>
      <c r="AB538" s="6"/>
    </row>
    <row r="539" spans="10:28" x14ac:dyDescent="0.25">
      <c r="J539" s="6"/>
      <c r="K539" s="6"/>
      <c r="L539" s="6"/>
      <c r="M539" s="6"/>
      <c r="AA539" s="6"/>
      <c r="AB539" s="6"/>
    </row>
    <row r="540" spans="10:28" x14ac:dyDescent="0.25">
      <c r="J540" s="6"/>
      <c r="K540" s="6"/>
      <c r="L540" s="6"/>
      <c r="M540" s="6"/>
      <c r="AA540" s="6"/>
      <c r="AB540" s="6"/>
    </row>
    <row r="541" spans="10:28" x14ac:dyDescent="0.25">
      <c r="J541" s="6"/>
      <c r="K541" s="6"/>
      <c r="L541" s="6"/>
      <c r="M541" s="6"/>
      <c r="AA541" s="6"/>
      <c r="AB541" s="6"/>
    </row>
    <row r="542" spans="10:28" x14ac:dyDescent="0.25">
      <c r="J542" s="6"/>
      <c r="K542" s="6"/>
      <c r="L542" s="6"/>
      <c r="M542" s="6"/>
      <c r="AA542" s="6"/>
      <c r="AB542" s="6"/>
    </row>
    <row r="543" spans="10:28" x14ac:dyDescent="0.25">
      <c r="J543" s="6"/>
      <c r="K543" s="6"/>
      <c r="L543" s="6"/>
      <c r="M543" s="6"/>
      <c r="AA543" s="6"/>
      <c r="AB543" s="6"/>
    </row>
    <row r="544" spans="10:28" x14ac:dyDescent="0.25">
      <c r="J544" s="6"/>
      <c r="K544" s="6"/>
      <c r="L544" s="6"/>
      <c r="M544" s="6"/>
      <c r="AA544" s="6"/>
      <c r="AB544" s="6"/>
    </row>
    <row r="545" spans="10:28" x14ac:dyDescent="0.25">
      <c r="J545" s="6"/>
      <c r="K545" s="6"/>
      <c r="L545" s="6"/>
      <c r="M545" s="6"/>
      <c r="AA545" s="6"/>
      <c r="AB545" s="6"/>
    </row>
    <row r="546" spans="10:28" x14ac:dyDescent="0.25">
      <c r="J546" s="6"/>
      <c r="K546" s="6"/>
      <c r="L546" s="6"/>
      <c r="M546" s="6"/>
      <c r="AA546" s="6"/>
      <c r="AB546" s="6"/>
    </row>
    <row r="547" spans="10:28" x14ac:dyDescent="0.25">
      <c r="J547" s="6"/>
      <c r="K547" s="6"/>
      <c r="L547" s="6"/>
      <c r="M547" s="6"/>
      <c r="AA547" s="6"/>
      <c r="AB547" s="6"/>
    </row>
    <row r="548" spans="10:28" x14ac:dyDescent="0.25">
      <c r="J548" s="6"/>
      <c r="K548" s="6"/>
      <c r="L548" s="6"/>
      <c r="M548" s="6"/>
      <c r="AA548" s="6"/>
      <c r="AB548" s="6"/>
    </row>
    <row r="549" spans="10:28" x14ac:dyDescent="0.25">
      <c r="J549" s="6"/>
      <c r="K549" s="6"/>
      <c r="L549" s="6"/>
      <c r="M549" s="6"/>
      <c r="AA549" s="6"/>
      <c r="AB549" s="6"/>
    </row>
    <row r="550" spans="10:28" x14ac:dyDescent="0.25">
      <c r="J550" s="6"/>
      <c r="K550" s="6"/>
      <c r="L550" s="6"/>
      <c r="M550" s="6"/>
      <c r="AA550" s="6"/>
      <c r="AB550" s="6"/>
    </row>
    <row r="551" spans="10:28" x14ac:dyDescent="0.25">
      <c r="J551" s="6"/>
      <c r="K551" s="6"/>
      <c r="L551" s="6"/>
      <c r="M551" s="6"/>
      <c r="AA551" s="6"/>
      <c r="AB551" s="6"/>
    </row>
    <row r="552" spans="10:28" x14ac:dyDescent="0.25">
      <c r="J552" s="6"/>
      <c r="K552" s="6"/>
      <c r="L552" s="6"/>
      <c r="M552" s="6"/>
      <c r="AA552" s="6"/>
      <c r="AB552" s="6"/>
    </row>
    <row r="553" spans="10:28" x14ac:dyDescent="0.25">
      <c r="J553" s="6"/>
      <c r="K553" s="6"/>
      <c r="L553" s="6"/>
      <c r="M553" s="6"/>
      <c r="AA553" s="6"/>
      <c r="AB553" s="6"/>
    </row>
    <row r="554" spans="10:28" x14ac:dyDescent="0.25">
      <c r="J554" s="6"/>
      <c r="K554" s="6"/>
      <c r="L554" s="6"/>
      <c r="M554" s="6"/>
      <c r="AA554" s="6"/>
      <c r="AB554" s="6"/>
    </row>
    <row r="555" spans="10:28" x14ac:dyDescent="0.25">
      <c r="J555" s="6"/>
      <c r="K555" s="6"/>
      <c r="L555" s="6"/>
      <c r="M555" s="6"/>
      <c r="AA555" s="6"/>
      <c r="AB555" s="6"/>
    </row>
    <row r="556" spans="10:28" x14ac:dyDescent="0.25">
      <c r="J556" s="6"/>
      <c r="K556" s="6"/>
      <c r="L556" s="6"/>
      <c r="M556" s="6"/>
      <c r="AA556" s="6"/>
      <c r="AB556" s="6"/>
    </row>
    <row r="557" spans="10:28" x14ac:dyDescent="0.25">
      <c r="J557" s="6"/>
      <c r="K557" s="6"/>
      <c r="L557" s="6"/>
      <c r="M557" s="6"/>
      <c r="AA557" s="6"/>
      <c r="AB557" s="6"/>
    </row>
    <row r="558" spans="10:28" x14ac:dyDescent="0.25">
      <c r="J558" s="6"/>
      <c r="K558" s="6"/>
      <c r="L558" s="6"/>
      <c r="M558" s="6"/>
      <c r="AA558" s="6"/>
      <c r="AB558" s="6"/>
    </row>
    <row r="559" spans="10:28" x14ac:dyDescent="0.25">
      <c r="J559" s="6"/>
      <c r="K559" s="6"/>
      <c r="L559" s="6"/>
      <c r="M559" s="6"/>
      <c r="AA559" s="6"/>
      <c r="AB559" s="6"/>
    </row>
    <row r="560" spans="10:28" x14ac:dyDescent="0.25">
      <c r="J560" s="6"/>
      <c r="K560" s="6"/>
      <c r="L560" s="6"/>
      <c r="M560" s="6"/>
      <c r="AA560" s="6"/>
      <c r="AB560" s="6"/>
    </row>
    <row r="561" spans="10:28" x14ac:dyDescent="0.25">
      <c r="J561" s="6"/>
      <c r="K561" s="6"/>
      <c r="L561" s="6"/>
      <c r="M561" s="6"/>
      <c r="AA561" s="6"/>
      <c r="AB561" s="6"/>
    </row>
    <row r="562" spans="10:28" x14ac:dyDescent="0.25">
      <c r="J562" s="6"/>
      <c r="K562" s="6"/>
      <c r="L562" s="6"/>
      <c r="M562" s="6"/>
      <c r="AA562" s="6"/>
      <c r="AB562" s="6"/>
    </row>
    <row r="563" spans="10:28" x14ac:dyDescent="0.25">
      <c r="J563" s="6"/>
      <c r="K563" s="6"/>
      <c r="L563" s="6"/>
      <c r="M563" s="6"/>
      <c r="AA563" s="6"/>
      <c r="AB563" s="6"/>
    </row>
    <row r="564" spans="10:28" x14ac:dyDescent="0.25">
      <c r="J564" s="6"/>
      <c r="K564" s="6"/>
      <c r="L564" s="6"/>
      <c r="M564" s="6"/>
      <c r="AA564" s="6"/>
      <c r="AB564" s="6"/>
    </row>
    <row r="565" spans="10:28" x14ac:dyDescent="0.25">
      <c r="J565" s="6"/>
      <c r="K565" s="6"/>
      <c r="L565" s="6"/>
      <c r="M565" s="6"/>
      <c r="AA565" s="6"/>
      <c r="AB565" s="6"/>
    </row>
    <row r="566" spans="10:28" x14ac:dyDescent="0.25">
      <c r="J566" s="6"/>
      <c r="K566" s="6"/>
      <c r="L566" s="6"/>
      <c r="M566" s="6"/>
      <c r="AA566" s="6"/>
      <c r="AB566" s="6"/>
    </row>
    <row r="567" spans="10:28" x14ac:dyDescent="0.25">
      <c r="J567" s="6"/>
      <c r="K567" s="6"/>
      <c r="L567" s="6"/>
      <c r="M567" s="6"/>
      <c r="AA567" s="6"/>
      <c r="AB567" s="6"/>
    </row>
    <row r="568" spans="10:28" x14ac:dyDescent="0.25">
      <c r="J568" s="6"/>
      <c r="K568" s="6"/>
      <c r="L568" s="6"/>
      <c r="M568" s="6"/>
      <c r="AA568" s="6"/>
      <c r="AB568" s="6"/>
    </row>
    <row r="569" spans="10:28" x14ac:dyDescent="0.25">
      <c r="J569" s="6"/>
      <c r="K569" s="6"/>
      <c r="L569" s="6"/>
      <c r="M569" s="6"/>
      <c r="AA569" s="6"/>
      <c r="AB569" s="6"/>
    </row>
    <row r="570" spans="10:28" x14ac:dyDescent="0.25">
      <c r="J570" s="6"/>
      <c r="K570" s="6"/>
      <c r="L570" s="6"/>
      <c r="M570" s="6"/>
      <c r="AA570" s="6"/>
      <c r="AB570" s="6"/>
    </row>
    <row r="571" spans="10:28" x14ac:dyDescent="0.25">
      <c r="J571" s="6"/>
      <c r="K571" s="6"/>
      <c r="L571" s="6"/>
      <c r="M571" s="6"/>
      <c r="AA571" s="6"/>
      <c r="AB571" s="6"/>
    </row>
    <row r="572" spans="10:28" x14ac:dyDescent="0.25">
      <c r="J572" s="6"/>
      <c r="K572" s="6"/>
      <c r="L572" s="6"/>
      <c r="M572" s="6"/>
      <c r="AA572" s="6"/>
      <c r="AB572" s="6"/>
    </row>
    <row r="573" spans="10:28" x14ac:dyDescent="0.25">
      <c r="J573" s="6"/>
      <c r="K573" s="6"/>
      <c r="L573" s="6"/>
      <c r="M573" s="6"/>
      <c r="AA573" s="6"/>
      <c r="AB573" s="6"/>
    </row>
    <row r="574" spans="10:28" x14ac:dyDescent="0.25">
      <c r="J574" s="6"/>
      <c r="K574" s="6"/>
      <c r="L574" s="6"/>
      <c r="M574" s="6"/>
      <c r="AA574" s="6"/>
      <c r="AB574" s="6"/>
    </row>
    <row r="575" spans="10:28" x14ac:dyDescent="0.25">
      <c r="J575" s="6"/>
      <c r="K575" s="6"/>
      <c r="L575" s="6"/>
      <c r="M575" s="6"/>
      <c r="AA575" s="6"/>
      <c r="AB575" s="6"/>
    </row>
    <row r="576" spans="10:28" x14ac:dyDescent="0.25">
      <c r="J576" s="6"/>
      <c r="K576" s="6"/>
      <c r="L576" s="6"/>
      <c r="M576" s="6"/>
      <c r="AA576" s="6"/>
      <c r="AB576" s="6"/>
    </row>
    <row r="577" spans="10:28" x14ac:dyDescent="0.25">
      <c r="J577" s="6"/>
      <c r="K577" s="6"/>
      <c r="L577" s="6"/>
      <c r="M577" s="6"/>
      <c r="AA577" s="6"/>
      <c r="AB577" s="6"/>
    </row>
    <row r="578" spans="10:28" x14ac:dyDescent="0.25">
      <c r="J578" s="6"/>
      <c r="K578" s="6"/>
      <c r="L578" s="6"/>
      <c r="M578" s="6"/>
      <c r="AA578" s="6"/>
      <c r="AB578" s="6"/>
    </row>
    <row r="579" spans="10:28" x14ac:dyDescent="0.25">
      <c r="J579" s="6"/>
      <c r="K579" s="6"/>
      <c r="L579" s="6"/>
      <c r="M579" s="6"/>
      <c r="AA579" s="6"/>
      <c r="AB579" s="6"/>
    </row>
    <row r="580" spans="10:28" x14ac:dyDescent="0.25">
      <c r="J580" s="6"/>
      <c r="K580" s="6"/>
      <c r="L580" s="6"/>
      <c r="M580" s="6"/>
      <c r="AA580" s="6"/>
      <c r="AB580" s="6"/>
    </row>
    <row r="581" spans="10:28" x14ac:dyDescent="0.25">
      <c r="J581" s="6"/>
      <c r="K581" s="6"/>
      <c r="L581" s="6"/>
      <c r="M581" s="6"/>
      <c r="AA581" s="6"/>
      <c r="AB581" s="6"/>
    </row>
    <row r="582" spans="10:28" x14ac:dyDescent="0.25">
      <c r="J582" s="6"/>
      <c r="K582" s="6"/>
      <c r="L582" s="6"/>
      <c r="M582" s="6"/>
      <c r="AA582" s="6"/>
      <c r="AB582" s="6"/>
    </row>
    <row r="583" spans="10:28" x14ac:dyDescent="0.25">
      <c r="J583" s="6"/>
      <c r="K583" s="6"/>
      <c r="L583" s="6"/>
      <c r="M583" s="6"/>
      <c r="AA583" s="6"/>
      <c r="AB583" s="6"/>
    </row>
    <row r="584" spans="10:28" x14ac:dyDescent="0.25">
      <c r="J584" s="6"/>
      <c r="K584" s="6"/>
      <c r="L584" s="6"/>
      <c r="M584" s="6"/>
      <c r="AA584" s="6"/>
      <c r="AB584" s="6"/>
    </row>
    <row r="585" spans="10:28" x14ac:dyDescent="0.25">
      <c r="J585" s="6"/>
      <c r="K585" s="6"/>
      <c r="L585" s="6"/>
      <c r="M585" s="6"/>
      <c r="AA585" s="6"/>
      <c r="AB585" s="6"/>
    </row>
    <row r="586" spans="10:28" x14ac:dyDescent="0.25">
      <c r="J586" s="6"/>
      <c r="K586" s="6"/>
      <c r="L586" s="6"/>
      <c r="M586" s="6"/>
      <c r="AA586" s="6"/>
      <c r="AB586" s="6"/>
    </row>
    <row r="587" spans="10:28" x14ac:dyDescent="0.25">
      <c r="J587" s="6"/>
      <c r="K587" s="6"/>
      <c r="L587" s="6"/>
      <c r="M587" s="6"/>
      <c r="AA587" s="6"/>
      <c r="AB587" s="6"/>
    </row>
    <row r="588" spans="10:28" x14ac:dyDescent="0.25">
      <c r="J588" s="6"/>
      <c r="K588" s="6"/>
      <c r="L588" s="6"/>
      <c r="M588" s="6"/>
      <c r="AA588" s="6"/>
      <c r="AB588" s="6"/>
    </row>
    <row r="589" spans="10:28" x14ac:dyDescent="0.25">
      <c r="J589" s="6"/>
      <c r="K589" s="6"/>
      <c r="L589" s="6"/>
      <c r="M589" s="6"/>
      <c r="AA589" s="6"/>
      <c r="AB589" s="6"/>
    </row>
    <row r="590" spans="10:28" x14ac:dyDescent="0.25">
      <c r="J590" s="6"/>
      <c r="K590" s="6"/>
      <c r="L590" s="6"/>
      <c r="M590" s="6"/>
      <c r="AA590" s="6"/>
      <c r="AB590" s="6"/>
    </row>
    <row r="591" spans="10:28" x14ac:dyDescent="0.25">
      <c r="J591" s="6"/>
      <c r="K591" s="6"/>
      <c r="L591" s="6"/>
      <c r="M591" s="6"/>
      <c r="AA591" s="6"/>
      <c r="AB591" s="6"/>
    </row>
    <row r="592" spans="10:28" x14ac:dyDescent="0.25">
      <c r="J592" s="6"/>
      <c r="K592" s="6"/>
      <c r="L592" s="6"/>
      <c r="M592" s="6"/>
      <c r="AA592" s="6"/>
      <c r="AB592" s="6"/>
    </row>
    <row r="593" spans="10:28" x14ac:dyDescent="0.25">
      <c r="J593" s="6"/>
      <c r="K593" s="6"/>
      <c r="L593" s="6"/>
      <c r="M593" s="6"/>
      <c r="AA593" s="6"/>
      <c r="AB593" s="6"/>
    </row>
    <row r="594" spans="10:28" x14ac:dyDescent="0.25">
      <c r="J594" s="6"/>
      <c r="K594" s="6"/>
      <c r="L594" s="6"/>
      <c r="M594" s="6"/>
      <c r="AA594" s="6"/>
      <c r="AB594" s="6"/>
    </row>
    <row r="595" spans="10:28" x14ac:dyDescent="0.25">
      <c r="J595" s="6"/>
      <c r="K595" s="6"/>
      <c r="L595" s="6"/>
      <c r="M595" s="6"/>
      <c r="AA595" s="6"/>
      <c r="AB595" s="6"/>
    </row>
    <row r="596" spans="10:28" x14ac:dyDescent="0.25">
      <c r="J596" s="6"/>
      <c r="K596" s="6"/>
      <c r="L596" s="6"/>
      <c r="M596" s="6"/>
      <c r="AA596" s="6"/>
      <c r="AB596" s="6"/>
    </row>
    <row r="597" spans="10:28" x14ac:dyDescent="0.25">
      <c r="J597" s="6"/>
      <c r="K597" s="6"/>
      <c r="L597" s="6"/>
      <c r="M597" s="6"/>
      <c r="AA597" s="6"/>
      <c r="AB597" s="6"/>
    </row>
    <row r="598" spans="10:28" x14ac:dyDescent="0.25">
      <c r="J598" s="6"/>
      <c r="K598" s="6"/>
      <c r="L598" s="6"/>
      <c r="M598" s="6"/>
      <c r="AA598" s="6"/>
      <c r="AB598" s="6"/>
    </row>
    <row r="599" spans="10:28" x14ac:dyDescent="0.25">
      <c r="J599" s="6"/>
      <c r="K599" s="6"/>
      <c r="L599" s="6"/>
      <c r="M599" s="6"/>
      <c r="AA599" s="6"/>
      <c r="AB599" s="6"/>
    </row>
    <row r="600" spans="10:28" x14ac:dyDescent="0.25">
      <c r="J600" s="6"/>
      <c r="K600" s="6"/>
      <c r="L600" s="6"/>
      <c r="M600" s="6"/>
      <c r="AA600" s="6"/>
      <c r="AB600" s="6"/>
    </row>
    <row r="601" spans="10:28" x14ac:dyDescent="0.25">
      <c r="J601" s="6"/>
      <c r="K601" s="6"/>
      <c r="L601" s="6"/>
      <c r="M601" s="6"/>
      <c r="AA601" s="6"/>
      <c r="AB601" s="6"/>
    </row>
    <row r="602" spans="10:28" x14ac:dyDescent="0.25">
      <c r="J602" s="6"/>
      <c r="K602" s="6"/>
      <c r="L602" s="6"/>
      <c r="M602" s="6"/>
      <c r="AA602" s="6"/>
      <c r="AB602" s="6"/>
    </row>
    <row r="603" spans="10:28" x14ac:dyDescent="0.25">
      <c r="J603" s="6"/>
      <c r="K603" s="6"/>
      <c r="L603" s="6"/>
      <c r="M603" s="6"/>
      <c r="AA603" s="6"/>
      <c r="AB603" s="6"/>
    </row>
    <row r="604" spans="10:28" x14ac:dyDescent="0.25">
      <c r="J604" s="6"/>
      <c r="K604" s="6"/>
      <c r="L604" s="6"/>
      <c r="M604" s="6"/>
      <c r="AA604" s="6"/>
      <c r="AB604" s="6"/>
    </row>
    <row r="605" spans="10:28" x14ac:dyDescent="0.25">
      <c r="J605" s="6"/>
      <c r="K605" s="6"/>
      <c r="L605" s="6"/>
      <c r="M605" s="6"/>
      <c r="AA605" s="6"/>
      <c r="AB605" s="6"/>
    </row>
    <row r="606" spans="10:28" x14ac:dyDescent="0.25">
      <c r="J606" s="6"/>
      <c r="K606" s="6"/>
      <c r="L606" s="6"/>
      <c r="M606" s="6"/>
      <c r="AA606" s="6"/>
      <c r="AB606" s="6"/>
    </row>
    <row r="607" spans="10:28" x14ac:dyDescent="0.25">
      <c r="J607" s="6"/>
      <c r="K607" s="6"/>
      <c r="L607" s="6"/>
      <c r="M607" s="6"/>
      <c r="AA607" s="6"/>
      <c r="AB607" s="6"/>
    </row>
    <row r="608" spans="10:28" x14ac:dyDescent="0.25">
      <c r="J608" s="6"/>
      <c r="K608" s="6"/>
      <c r="L608" s="6"/>
      <c r="M608" s="6"/>
      <c r="AA608" s="6"/>
      <c r="AB608" s="6"/>
    </row>
    <row r="609" spans="10:28" x14ac:dyDescent="0.25">
      <c r="J609" s="6"/>
      <c r="K609" s="6"/>
      <c r="L609" s="6"/>
      <c r="M609" s="6"/>
      <c r="AA609" s="6"/>
      <c r="AB609" s="6"/>
    </row>
    <row r="610" spans="10:28" x14ac:dyDescent="0.25">
      <c r="J610" s="6"/>
      <c r="K610" s="6"/>
      <c r="L610" s="6"/>
      <c r="M610" s="6"/>
      <c r="AA610" s="6"/>
      <c r="AB610" s="6"/>
    </row>
    <row r="611" spans="10:28" x14ac:dyDescent="0.25">
      <c r="J611" s="6"/>
      <c r="K611" s="6"/>
      <c r="L611" s="6"/>
      <c r="M611" s="6"/>
      <c r="AA611" s="6"/>
      <c r="AB611" s="6"/>
    </row>
    <row r="612" spans="10:28" x14ac:dyDescent="0.25">
      <c r="J612" s="6"/>
      <c r="K612" s="6"/>
      <c r="L612" s="6"/>
      <c r="M612" s="6"/>
      <c r="AA612" s="6"/>
      <c r="AB612" s="6"/>
    </row>
    <row r="613" spans="10:28" x14ac:dyDescent="0.25">
      <c r="J613" s="6"/>
      <c r="K613" s="6"/>
      <c r="L613" s="6"/>
      <c r="M613" s="6"/>
      <c r="AA613" s="6"/>
      <c r="AB613" s="6"/>
    </row>
    <row r="614" spans="10:28" x14ac:dyDescent="0.25">
      <c r="J614" s="6"/>
      <c r="K614" s="6"/>
      <c r="L614" s="6"/>
      <c r="M614" s="6"/>
      <c r="AA614" s="6"/>
      <c r="AB614" s="6"/>
    </row>
    <row r="615" spans="10:28" x14ac:dyDescent="0.25">
      <c r="J615" s="6"/>
      <c r="K615" s="6"/>
      <c r="L615" s="6"/>
      <c r="M615" s="6"/>
      <c r="AA615" s="6"/>
      <c r="AB615" s="6"/>
    </row>
    <row r="616" spans="10:28" x14ac:dyDescent="0.25">
      <c r="J616" s="6"/>
      <c r="K616" s="6"/>
      <c r="L616" s="6"/>
      <c r="M616" s="6"/>
      <c r="AA616" s="6"/>
      <c r="AB616" s="6"/>
    </row>
    <row r="617" spans="10:28" x14ac:dyDescent="0.25">
      <c r="J617" s="6"/>
      <c r="K617" s="6"/>
      <c r="L617" s="6"/>
      <c r="M617" s="6"/>
      <c r="AA617" s="6"/>
      <c r="AB617" s="6"/>
    </row>
    <row r="618" spans="10:28" x14ac:dyDescent="0.25">
      <c r="J618" s="6"/>
      <c r="K618" s="6"/>
      <c r="L618" s="6"/>
      <c r="M618" s="6"/>
      <c r="AA618" s="6"/>
      <c r="AB618" s="6"/>
    </row>
    <row r="619" spans="10:28" x14ac:dyDescent="0.25">
      <c r="J619" s="6"/>
      <c r="K619" s="6"/>
      <c r="L619" s="6"/>
      <c r="M619" s="6"/>
      <c r="AA619" s="6"/>
      <c r="AB619" s="6"/>
    </row>
    <row r="620" spans="10:28" x14ac:dyDescent="0.25">
      <c r="J620" s="6"/>
      <c r="K620" s="6"/>
      <c r="L620" s="6"/>
      <c r="M620" s="6"/>
      <c r="AA620" s="6"/>
      <c r="AB620" s="6"/>
    </row>
    <row r="621" spans="10:28" x14ac:dyDescent="0.25">
      <c r="J621" s="6"/>
      <c r="K621" s="6"/>
      <c r="L621" s="6"/>
      <c r="M621" s="6"/>
      <c r="AA621" s="6"/>
      <c r="AB621" s="6"/>
    </row>
    <row r="622" spans="10:28" x14ac:dyDescent="0.25">
      <c r="J622" s="6"/>
      <c r="K622" s="6"/>
      <c r="L622" s="6"/>
      <c r="M622" s="6"/>
      <c r="AA622" s="6"/>
      <c r="AB622" s="6"/>
    </row>
    <row r="623" spans="10:28" x14ac:dyDescent="0.25">
      <c r="J623" s="6"/>
      <c r="K623" s="6"/>
      <c r="L623" s="6"/>
      <c r="M623" s="6"/>
      <c r="AA623" s="6"/>
      <c r="AB623" s="6"/>
    </row>
    <row r="624" spans="10:28" x14ac:dyDescent="0.25">
      <c r="J624" s="6"/>
      <c r="K624" s="6"/>
      <c r="L624" s="6"/>
      <c r="M624" s="6"/>
      <c r="AA624" s="6"/>
      <c r="AB624" s="6"/>
    </row>
    <row r="625" spans="10:28" x14ac:dyDescent="0.25">
      <c r="J625" s="6"/>
      <c r="K625" s="6"/>
      <c r="L625" s="6"/>
      <c r="M625" s="6"/>
      <c r="AA625" s="6"/>
      <c r="AB625" s="6"/>
    </row>
    <row r="626" spans="10:28" x14ac:dyDescent="0.25">
      <c r="J626" s="6"/>
      <c r="K626" s="6"/>
      <c r="L626" s="6"/>
      <c r="M626" s="6"/>
      <c r="AA626" s="6"/>
      <c r="AB626" s="6"/>
    </row>
    <row r="627" spans="10:28" x14ac:dyDescent="0.25">
      <c r="J627" s="6"/>
      <c r="K627" s="6"/>
      <c r="L627" s="6"/>
      <c r="M627" s="6"/>
      <c r="AA627" s="6"/>
      <c r="AB627" s="6"/>
    </row>
    <row r="628" spans="10:28" x14ac:dyDescent="0.25">
      <c r="J628" s="6"/>
      <c r="K628" s="6"/>
      <c r="L628" s="6"/>
      <c r="M628" s="6"/>
      <c r="AA628" s="6"/>
      <c r="AB628" s="6"/>
    </row>
    <row r="629" spans="10:28" x14ac:dyDescent="0.25">
      <c r="J629" s="6"/>
      <c r="K629" s="6"/>
      <c r="L629" s="6"/>
      <c r="M629" s="6"/>
      <c r="AA629" s="6"/>
      <c r="AB629" s="6"/>
    </row>
    <row r="630" spans="10:28" x14ac:dyDescent="0.25">
      <c r="J630" s="6"/>
      <c r="K630" s="6"/>
      <c r="L630" s="6"/>
      <c r="M630" s="6"/>
      <c r="AA630" s="6"/>
      <c r="AB630" s="6"/>
    </row>
    <row r="631" spans="10:28" x14ac:dyDescent="0.25">
      <c r="J631" s="6"/>
      <c r="K631" s="6"/>
      <c r="L631" s="6"/>
      <c r="M631" s="6"/>
      <c r="AA631" s="6"/>
      <c r="AB631" s="6"/>
    </row>
    <row r="632" spans="10:28" x14ac:dyDescent="0.25">
      <c r="J632" s="6"/>
      <c r="K632" s="6"/>
      <c r="L632" s="6"/>
      <c r="M632" s="6"/>
      <c r="AA632" s="6"/>
      <c r="AB632" s="6"/>
    </row>
    <row r="633" spans="10:28" x14ac:dyDescent="0.25">
      <c r="J633" s="6"/>
      <c r="K633" s="6"/>
      <c r="L633" s="6"/>
      <c r="M633" s="6"/>
      <c r="AA633" s="6"/>
      <c r="AB633" s="6"/>
    </row>
    <row r="634" spans="10:28" x14ac:dyDescent="0.25">
      <c r="J634" s="6"/>
      <c r="K634" s="6"/>
      <c r="L634" s="6"/>
      <c r="M634" s="6"/>
      <c r="AA634" s="6"/>
      <c r="AB634" s="6"/>
    </row>
    <row r="635" spans="10:28" x14ac:dyDescent="0.25">
      <c r="J635" s="6"/>
      <c r="K635" s="6"/>
      <c r="L635" s="6"/>
      <c r="M635" s="6"/>
      <c r="AA635" s="6"/>
      <c r="AB635" s="6"/>
    </row>
    <row r="636" spans="10:28" x14ac:dyDescent="0.25">
      <c r="J636" s="6"/>
      <c r="K636" s="6"/>
      <c r="L636" s="6"/>
      <c r="M636" s="6"/>
      <c r="AA636" s="6"/>
      <c r="AB636" s="6"/>
    </row>
    <row r="637" spans="10:28" x14ac:dyDescent="0.25">
      <c r="J637" s="6"/>
      <c r="K637" s="6"/>
      <c r="L637" s="6"/>
      <c r="M637" s="6"/>
      <c r="AA637" s="6"/>
      <c r="AB637" s="6"/>
    </row>
    <row r="638" spans="10:28" x14ac:dyDescent="0.25">
      <c r="J638" s="6"/>
      <c r="K638" s="6"/>
      <c r="L638" s="6"/>
      <c r="M638" s="6"/>
      <c r="AA638" s="6"/>
      <c r="AB638" s="6"/>
    </row>
    <row r="639" spans="10:28" x14ac:dyDescent="0.25">
      <c r="J639" s="6"/>
      <c r="K639" s="6"/>
      <c r="L639" s="6"/>
      <c r="M639" s="6"/>
      <c r="AA639" s="6"/>
      <c r="AB639" s="6"/>
    </row>
    <row r="640" spans="10:28" x14ac:dyDescent="0.25">
      <c r="J640" s="6"/>
      <c r="K640" s="6"/>
      <c r="L640" s="6"/>
      <c r="M640" s="6"/>
      <c r="AA640" s="6"/>
      <c r="AB640" s="6"/>
    </row>
    <row r="641" spans="10:28" x14ac:dyDescent="0.25">
      <c r="J641" s="6"/>
      <c r="K641" s="6"/>
      <c r="L641" s="6"/>
      <c r="M641" s="6"/>
      <c r="AA641" s="6"/>
      <c r="AB641" s="6"/>
    </row>
    <row r="642" spans="10:28" x14ac:dyDescent="0.25">
      <c r="J642" s="6"/>
      <c r="K642" s="6"/>
      <c r="L642" s="6"/>
      <c r="M642" s="6"/>
      <c r="AA642" s="6"/>
      <c r="AB642" s="6"/>
    </row>
    <row r="643" spans="10:28" x14ac:dyDescent="0.25">
      <c r="J643" s="6"/>
      <c r="K643" s="6"/>
      <c r="L643" s="6"/>
      <c r="M643" s="6"/>
      <c r="AA643" s="6"/>
      <c r="AB643" s="6"/>
    </row>
    <row r="644" spans="10:28" x14ac:dyDescent="0.25">
      <c r="J644" s="6"/>
      <c r="K644" s="6"/>
      <c r="L644" s="6"/>
      <c r="M644" s="6"/>
      <c r="AA644" s="6"/>
      <c r="AB644" s="6"/>
    </row>
    <row r="645" spans="10:28" x14ac:dyDescent="0.25">
      <c r="J645" s="6"/>
      <c r="K645" s="6"/>
      <c r="L645" s="6"/>
      <c r="M645" s="6"/>
      <c r="AA645" s="6"/>
      <c r="AB645" s="6"/>
    </row>
    <row r="646" spans="10:28" x14ac:dyDescent="0.25">
      <c r="J646" s="6"/>
      <c r="K646" s="6"/>
      <c r="L646" s="6"/>
      <c r="M646" s="6"/>
      <c r="AA646" s="6"/>
      <c r="AB646" s="6"/>
    </row>
    <row r="647" spans="10:28" x14ac:dyDescent="0.25">
      <c r="J647" s="6"/>
      <c r="K647" s="6"/>
      <c r="L647" s="6"/>
      <c r="M647" s="6"/>
      <c r="AA647" s="6"/>
      <c r="AB647" s="6"/>
    </row>
    <row r="648" spans="10:28" x14ac:dyDescent="0.25">
      <c r="J648" s="6"/>
      <c r="K648" s="6"/>
      <c r="L648" s="6"/>
      <c r="M648" s="6"/>
      <c r="AA648" s="6"/>
      <c r="AB648" s="6"/>
    </row>
    <row r="649" spans="10:28" x14ac:dyDescent="0.25">
      <c r="J649" s="6"/>
      <c r="K649" s="6"/>
      <c r="L649" s="6"/>
      <c r="M649" s="6"/>
      <c r="AA649" s="6"/>
      <c r="AB649" s="6"/>
    </row>
    <row r="650" spans="10:28" x14ac:dyDescent="0.25">
      <c r="J650" s="6"/>
      <c r="K650" s="6"/>
      <c r="L650" s="6"/>
      <c r="M650" s="6"/>
      <c r="AA650" s="6"/>
      <c r="AB650" s="6"/>
    </row>
    <row r="651" spans="10:28" x14ac:dyDescent="0.25">
      <c r="J651" s="6"/>
      <c r="K651" s="6"/>
      <c r="L651" s="6"/>
      <c r="M651" s="6"/>
      <c r="AA651" s="6"/>
      <c r="AB651" s="6"/>
    </row>
    <row r="652" spans="10:28" x14ac:dyDescent="0.25">
      <c r="J652" s="6"/>
      <c r="K652" s="6"/>
      <c r="L652" s="6"/>
      <c r="M652" s="6"/>
      <c r="AA652" s="6"/>
      <c r="AB652" s="6"/>
    </row>
    <row r="653" spans="10:28" x14ac:dyDescent="0.25">
      <c r="J653" s="6"/>
      <c r="K653" s="6"/>
      <c r="L653" s="6"/>
      <c r="M653" s="6"/>
      <c r="AA653" s="6"/>
      <c r="AB653" s="6"/>
    </row>
    <row r="654" spans="10:28" x14ac:dyDescent="0.25">
      <c r="J654" s="6"/>
      <c r="K654" s="6"/>
      <c r="L654" s="6"/>
      <c r="M654" s="6"/>
      <c r="AA654" s="6"/>
      <c r="AB654" s="6"/>
    </row>
    <row r="655" spans="10:28" x14ac:dyDescent="0.25">
      <c r="J655" s="6"/>
      <c r="K655" s="6"/>
      <c r="L655" s="6"/>
      <c r="M655" s="6"/>
      <c r="AA655" s="6"/>
      <c r="AB655" s="6"/>
    </row>
    <row r="656" spans="10:28" x14ac:dyDescent="0.25">
      <c r="J656" s="6"/>
      <c r="K656" s="6"/>
      <c r="L656" s="6"/>
      <c r="M656" s="6"/>
      <c r="AA656" s="6"/>
      <c r="AB656" s="6"/>
    </row>
    <row r="657" spans="10:28" x14ac:dyDescent="0.25">
      <c r="J657" s="6"/>
      <c r="K657" s="6"/>
      <c r="L657" s="6"/>
      <c r="M657" s="6"/>
      <c r="AA657" s="6"/>
      <c r="AB657" s="6"/>
    </row>
    <row r="658" spans="10:28" x14ac:dyDescent="0.25">
      <c r="J658" s="6"/>
      <c r="K658" s="6"/>
      <c r="L658" s="6"/>
      <c r="M658" s="6"/>
      <c r="AA658" s="6"/>
      <c r="AB658" s="6"/>
    </row>
    <row r="659" spans="10:28" x14ac:dyDescent="0.25">
      <c r="J659" s="6"/>
      <c r="K659" s="6"/>
      <c r="L659" s="6"/>
      <c r="M659" s="6"/>
      <c r="AA659" s="6"/>
      <c r="AB659" s="6"/>
    </row>
    <row r="660" spans="10:28" x14ac:dyDescent="0.25">
      <c r="J660" s="6"/>
      <c r="K660" s="6"/>
      <c r="L660" s="6"/>
      <c r="M660" s="6"/>
      <c r="AA660" s="6"/>
      <c r="AB660" s="6"/>
    </row>
    <row r="661" spans="10:28" x14ac:dyDescent="0.25">
      <c r="J661" s="6"/>
      <c r="K661" s="6"/>
      <c r="L661" s="6"/>
      <c r="M661" s="6"/>
      <c r="AA661" s="6"/>
      <c r="AB661" s="6"/>
    </row>
    <row r="662" spans="10:28" x14ac:dyDescent="0.25">
      <c r="J662" s="6"/>
      <c r="K662" s="6"/>
      <c r="L662" s="6"/>
      <c r="M662" s="6"/>
      <c r="AA662" s="6"/>
      <c r="AB662" s="6"/>
    </row>
    <row r="663" spans="10:28" x14ac:dyDescent="0.25">
      <c r="J663" s="6"/>
      <c r="K663" s="6"/>
      <c r="L663" s="6"/>
      <c r="M663" s="6"/>
      <c r="AA663" s="6"/>
      <c r="AB663" s="6"/>
    </row>
    <row r="664" spans="10:28" x14ac:dyDescent="0.25">
      <c r="J664" s="6"/>
      <c r="K664" s="6"/>
      <c r="L664" s="6"/>
      <c r="M664" s="6"/>
      <c r="AA664" s="6"/>
      <c r="AB664" s="6"/>
    </row>
    <row r="665" spans="10:28" x14ac:dyDescent="0.25">
      <c r="J665" s="6"/>
      <c r="K665" s="6"/>
      <c r="L665" s="6"/>
      <c r="M665" s="6"/>
      <c r="AA665" s="6"/>
      <c r="AB665" s="6"/>
    </row>
    <row r="666" spans="10:28" x14ac:dyDescent="0.25">
      <c r="J666" s="6"/>
      <c r="K666" s="6"/>
      <c r="L666" s="6"/>
      <c r="M666" s="6"/>
      <c r="AA666" s="6"/>
      <c r="AB666" s="6"/>
    </row>
    <row r="667" spans="10:28" x14ac:dyDescent="0.25">
      <c r="J667" s="6"/>
      <c r="K667" s="6"/>
      <c r="L667" s="6"/>
      <c r="M667" s="6"/>
      <c r="AA667" s="6"/>
      <c r="AB667" s="6"/>
    </row>
    <row r="668" spans="10:28" x14ac:dyDescent="0.25">
      <c r="J668" s="6"/>
      <c r="K668" s="6"/>
      <c r="L668" s="6"/>
      <c r="M668" s="6"/>
      <c r="AA668" s="6"/>
      <c r="AB668" s="6"/>
    </row>
    <row r="669" spans="10:28" x14ac:dyDescent="0.25">
      <c r="J669" s="6"/>
      <c r="K669" s="6"/>
      <c r="L669" s="6"/>
      <c r="M669" s="6"/>
      <c r="AA669" s="6"/>
      <c r="AB669" s="6"/>
    </row>
    <row r="670" spans="10:28" x14ac:dyDescent="0.25">
      <c r="J670" s="6"/>
      <c r="K670" s="6"/>
      <c r="L670" s="6"/>
      <c r="M670" s="6"/>
      <c r="AA670" s="6"/>
      <c r="AB670" s="6"/>
    </row>
    <row r="671" spans="10:28" x14ac:dyDescent="0.25">
      <c r="J671" s="6"/>
      <c r="K671" s="6"/>
      <c r="L671" s="6"/>
      <c r="M671" s="6"/>
      <c r="AA671" s="6"/>
      <c r="AB671" s="6"/>
    </row>
    <row r="672" spans="10:28" x14ac:dyDescent="0.25">
      <c r="J672" s="6"/>
      <c r="K672" s="6"/>
      <c r="L672" s="6"/>
      <c r="M672" s="6"/>
      <c r="AA672" s="6"/>
      <c r="AB672" s="6"/>
    </row>
    <row r="673" spans="10:28" x14ac:dyDescent="0.25">
      <c r="J673" s="6"/>
      <c r="K673" s="6"/>
      <c r="L673" s="6"/>
      <c r="M673" s="6"/>
      <c r="AA673" s="6"/>
      <c r="AB673" s="6"/>
    </row>
    <row r="674" spans="10:28" x14ac:dyDescent="0.25">
      <c r="J674" s="6"/>
      <c r="K674" s="6"/>
      <c r="L674" s="6"/>
      <c r="M674" s="6"/>
      <c r="AA674" s="6"/>
      <c r="AB674" s="6"/>
    </row>
    <row r="675" spans="10:28" x14ac:dyDescent="0.25">
      <c r="J675" s="6"/>
      <c r="K675" s="6"/>
      <c r="L675" s="6"/>
      <c r="M675" s="6"/>
      <c r="AA675" s="6"/>
      <c r="AB675" s="6"/>
    </row>
    <row r="676" spans="10:28" x14ac:dyDescent="0.25">
      <c r="J676" s="6"/>
      <c r="K676" s="6"/>
      <c r="L676" s="6"/>
      <c r="M676" s="6"/>
      <c r="AA676" s="6"/>
      <c r="AB676" s="6"/>
    </row>
    <row r="677" spans="10:28" x14ac:dyDescent="0.25">
      <c r="J677" s="6"/>
      <c r="K677" s="6"/>
      <c r="L677" s="6"/>
      <c r="M677" s="6"/>
      <c r="AA677" s="6"/>
      <c r="AB677" s="6"/>
    </row>
    <row r="678" spans="10:28" x14ac:dyDescent="0.25">
      <c r="J678" s="6"/>
      <c r="K678" s="6"/>
      <c r="L678" s="6"/>
      <c r="M678" s="6"/>
      <c r="AA678" s="6"/>
      <c r="AB678" s="6"/>
    </row>
    <row r="679" spans="10:28" x14ac:dyDescent="0.25">
      <c r="J679" s="6"/>
      <c r="K679" s="6"/>
      <c r="L679" s="6"/>
      <c r="M679" s="6"/>
      <c r="AA679" s="6"/>
      <c r="AB679" s="6"/>
    </row>
    <row r="680" spans="10:28" x14ac:dyDescent="0.25">
      <c r="J680" s="6"/>
      <c r="K680" s="6"/>
      <c r="L680" s="6"/>
      <c r="M680" s="6"/>
      <c r="AA680" s="6"/>
      <c r="AB680" s="6"/>
    </row>
    <row r="681" spans="10:28" x14ac:dyDescent="0.25">
      <c r="J681" s="6"/>
      <c r="K681" s="6"/>
      <c r="L681" s="6"/>
      <c r="M681" s="6"/>
      <c r="AA681" s="6"/>
      <c r="AB681" s="6"/>
    </row>
    <row r="682" spans="10:28" x14ac:dyDescent="0.25">
      <c r="J682" s="6"/>
      <c r="K682" s="6"/>
      <c r="L682" s="6"/>
      <c r="M682" s="6"/>
      <c r="AA682" s="6"/>
      <c r="AB682" s="6"/>
    </row>
    <row r="683" spans="10:28" x14ac:dyDescent="0.25">
      <c r="J683" s="6"/>
      <c r="K683" s="6"/>
      <c r="L683" s="6"/>
      <c r="M683" s="6"/>
      <c r="AA683" s="6"/>
      <c r="AB683" s="6"/>
    </row>
    <row r="684" spans="10:28" x14ac:dyDescent="0.25">
      <c r="J684" s="6"/>
      <c r="K684" s="6"/>
      <c r="L684" s="6"/>
      <c r="M684" s="6"/>
      <c r="AA684" s="6"/>
      <c r="AB684" s="6"/>
    </row>
    <row r="685" spans="10:28" x14ac:dyDescent="0.25">
      <c r="J685" s="6"/>
      <c r="K685" s="6"/>
      <c r="L685" s="6"/>
      <c r="M685" s="6"/>
      <c r="AA685" s="6"/>
      <c r="AB685" s="6"/>
    </row>
    <row r="686" spans="10:28" x14ac:dyDescent="0.25">
      <c r="J686" s="6"/>
      <c r="K686" s="6"/>
      <c r="L686" s="6"/>
      <c r="M686" s="6"/>
      <c r="AA686" s="6"/>
      <c r="AB686" s="6"/>
    </row>
    <row r="687" spans="10:28" x14ac:dyDescent="0.25">
      <c r="J687" s="6"/>
      <c r="K687" s="6"/>
      <c r="L687" s="6"/>
      <c r="M687" s="6"/>
      <c r="AA687" s="6"/>
      <c r="AB687" s="6"/>
    </row>
    <row r="688" spans="10:28" x14ac:dyDescent="0.25">
      <c r="J688" s="6"/>
      <c r="K688" s="6"/>
      <c r="L688" s="6"/>
      <c r="M688" s="6"/>
      <c r="AA688" s="6"/>
      <c r="AB688" s="6"/>
    </row>
    <row r="689" spans="10:28" x14ac:dyDescent="0.25">
      <c r="J689" s="6"/>
      <c r="K689" s="6"/>
      <c r="L689" s="6"/>
      <c r="M689" s="6"/>
      <c r="AA689" s="6"/>
      <c r="AB689" s="6"/>
    </row>
    <row r="690" spans="10:28" x14ac:dyDescent="0.25">
      <c r="J690" s="6"/>
      <c r="K690" s="6"/>
      <c r="L690" s="6"/>
      <c r="M690" s="6"/>
      <c r="AA690" s="6"/>
      <c r="AB690" s="6"/>
    </row>
    <row r="691" spans="10:28" x14ac:dyDescent="0.25">
      <c r="J691" s="6"/>
      <c r="K691" s="6"/>
      <c r="L691" s="6"/>
      <c r="M691" s="6"/>
      <c r="AA691" s="6"/>
      <c r="AB691" s="6"/>
    </row>
    <row r="692" spans="10:28" x14ac:dyDescent="0.25">
      <c r="J692" s="6"/>
      <c r="K692" s="6"/>
      <c r="L692" s="6"/>
      <c r="M692" s="6"/>
      <c r="AA692" s="6"/>
      <c r="AB692" s="6"/>
    </row>
    <row r="693" spans="10:28" x14ac:dyDescent="0.25">
      <c r="J693" s="6"/>
      <c r="K693" s="6"/>
      <c r="L693" s="6"/>
      <c r="M693" s="6"/>
      <c r="AA693" s="6"/>
      <c r="AB693" s="6"/>
    </row>
    <row r="694" spans="10:28" x14ac:dyDescent="0.25">
      <c r="J694" s="6"/>
      <c r="K694" s="6"/>
      <c r="L694" s="6"/>
      <c r="M694" s="6"/>
      <c r="AA694" s="6"/>
      <c r="AB694" s="6"/>
    </row>
    <row r="695" spans="10:28" x14ac:dyDescent="0.25">
      <c r="J695" s="6"/>
      <c r="K695" s="6"/>
      <c r="L695" s="6"/>
      <c r="M695" s="6"/>
      <c r="AA695" s="6"/>
      <c r="AB695" s="6"/>
    </row>
    <row r="696" spans="10:28" x14ac:dyDescent="0.25">
      <c r="J696" s="6"/>
      <c r="K696" s="6"/>
      <c r="L696" s="6"/>
      <c r="M696" s="6"/>
      <c r="AA696" s="6"/>
      <c r="AB696" s="6"/>
    </row>
    <row r="697" spans="10:28" x14ac:dyDescent="0.25">
      <c r="J697" s="6"/>
      <c r="K697" s="6"/>
      <c r="L697" s="6"/>
      <c r="M697" s="6"/>
      <c r="AA697" s="6"/>
      <c r="AB697" s="6"/>
    </row>
    <row r="698" spans="10:28" x14ac:dyDescent="0.25">
      <c r="J698" s="6"/>
      <c r="K698" s="6"/>
      <c r="L698" s="6"/>
      <c r="M698" s="6"/>
      <c r="AA698" s="6"/>
      <c r="AB698" s="6"/>
    </row>
    <row r="699" spans="10:28" x14ac:dyDescent="0.25">
      <c r="J699" s="6"/>
      <c r="K699" s="6"/>
      <c r="L699" s="6"/>
      <c r="M699" s="6"/>
      <c r="AA699" s="6"/>
      <c r="AB699" s="6"/>
    </row>
    <row r="700" spans="10:28" x14ac:dyDescent="0.25">
      <c r="J700" s="6"/>
      <c r="K700" s="6"/>
      <c r="L700" s="6"/>
      <c r="M700" s="6"/>
      <c r="AA700" s="6"/>
      <c r="AB700" s="6"/>
    </row>
    <row r="701" spans="10:28" x14ac:dyDescent="0.25">
      <c r="J701" s="6"/>
      <c r="K701" s="6"/>
      <c r="L701" s="6"/>
      <c r="M701" s="6"/>
      <c r="AA701" s="6"/>
      <c r="AB701" s="6"/>
    </row>
    <row r="702" spans="10:28" x14ac:dyDescent="0.25">
      <c r="J702" s="6"/>
      <c r="K702" s="6"/>
      <c r="L702" s="6"/>
      <c r="M702" s="6"/>
      <c r="AA702" s="6"/>
      <c r="AB702" s="6"/>
    </row>
    <row r="703" spans="10:28" x14ac:dyDescent="0.25">
      <c r="J703" s="6"/>
      <c r="K703" s="6"/>
      <c r="L703" s="6"/>
      <c r="M703" s="6"/>
      <c r="AA703" s="6"/>
      <c r="AB703" s="6"/>
    </row>
    <row r="704" spans="10:28" x14ac:dyDescent="0.25">
      <c r="J704" s="6"/>
      <c r="K704" s="6"/>
      <c r="L704" s="6"/>
      <c r="M704" s="6"/>
      <c r="AA704" s="6"/>
      <c r="AB704" s="6"/>
    </row>
    <row r="705" spans="10:28" x14ac:dyDescent="0.25">
      <c r="J705" s="6"/>
      <c r="K705" s="6"/>
      <c r="L705" s="6"/>
      <c r="M705" s="6"/>
      <c r="AA705" s="6"/>
      <c r="AB705" s="6"/>
    </row>
    <row r="706" spans="10:28" x14ac:dyDescent="0.25">
      <c r="J706" s="6"/>
      <c r="K706" s="6"/>
      <c r="L706" s="6"/>
      <c r="M706" s="6"/>
      <c r="AA706" s="6"/>
      <c r="AB706" s="6"/>
    </row>
    <row r="707" spans="10:28" x14ac:dyDescent="0.25">
      <c r="J707" s="6"/>
      <c r="K707" s="6"/>
      <c r="L707" s="6"/>
      <c r="M707" s="6"/>
      <c r="AA707" s="6"/>
      <c r="AB707" s="6"/>
    </row>
    <row r="708" spans="10:28" x14ac:dyDescent="0.25">
      <c r="J708" s="6"/>
      <c r="K708" s="6"/>
      <c r="L708" s="6"/>
      <c r="M708" s="6"/>
      <c r="AA708" s="6"/>
      <c r="AB708" s="6"/>
    </row>
    <row r="709" spans="10:28" x14ac:dyDescent="0.25">
      <c r="J709" s="6"/>
      <c r="K709" s="6"/>
      <c r="L709" s="6"/>
      <c r="M709" s="6"/>
      <c r="AA709" s="6"/>
      <c r="AB709" s="6"/>
    </row>
    <row r="710" spans="10:28" x14ac:dyDescent="0.25">
      <c r="J710" s="6"/>
      <c r="K710" s="6"/>
      <c r="L710" s="6"/>
      <c r="M710" s="6"/>
      <c r="AA710" s="6"/>
      <c r="AB710" s="6"/>
    </row>
    <row r="711" spans="10:28" x14ac:dyDescent="0.25">
      <c r="J711" s="6"/>
      <c r="K711" s="6"/>
      <c r="L711" s="6"/>
      <c r="M711" s="6"/>
      <c r="AA711" s="6"/>
      <c r="AB711" s="6"/>
    </row>
    <row r="712" spans="10:28" x14ac:dyDescent="0.25">
      <c r="J712" s="6"/>
      <c r="K712" s="6"/>
      <c r="L712" s="6"/>
      <c r="M712" s="6"/>
      <c r="AA712" s="6"/>
      <c r="AB712" s="6"/>
    </row>
    <row r="713" spans="10:28" x14ac:dyDescent="0.25">
      <c r="J713" s="6"/>
      <c r="K713" s="6"/>
      <c r="L713" s="6"/>
      <c r="M713" s="6"/>
      <c r="AA713" s="6"/>
      <c r="AB713" s="6"/>
    </row>
    <row r="714" spans="10:28" x14ac:dyDescent="0.25">
      <c r="J714" s="6"/>
      <c r="K714" s="6"/>
      <c r="L714" s="6"/>
      <c r="M714" s="6"/>
      <c r="AA714" s="6"/>
      <c r="AB714" s="6"/>
    </row>
    <row r="715" spans="10:28" x14ac:dyDescent="0.25">
      <c r="J715" s="6"/>
      <c r="K715" s="6"/>
      <c r="L715" s="6"/>
      <c r="M715" s="6"/>
      <c r="AA715" s="6"/>
      <c r="AB715" s="6"/>
    </row>
    <row r="716" spans="10:28" x14ac:dyDescent="0.25">
      <c r="J716" s="6"/>
      <c r="K716" s="6"/>
      <c r="L716" s="6"/>
      <c r="M716" s="6"/>
      <c r="AA716" s="6"/>
      <c r="AB716" s="6"/>
    </row>
    <row r="717" spans="10:28" x14ac:dyDescent="0.25">
      <c r="J717" s="6"/>
      <c r="K717" s="6"/>
      <c r="L717" s="6"/>
      <c r="M717" s="6"/>
      <c r="AA717" s="6"/>
      <c r="AB717" s="6"/>
    </row>
    <row r="718" spans="10:28" x14ac:dyDescent="0.25">
      <c r="J718" s="6"/>
      <c r="K718" s="6"/>
      <c r="L718" s="6"/>
      <c r="M718" s="6"/>
      <c r="AA718" s="6"/>
      <c r="AB718" s="6"/>
    </row>
    <row r="719" spans="10:28" x14ac:dyDescent="0.25">
      <c r="J719" s="6"/>
      <c r="K719" s="6"/>
      <c r="L719" s="6"/>
      <c r="M719" s="6"/>
      <c r="AA719" s="6"/>
      <c r="AB719" s="6"/>
    </row>
    <row r="720" spans="10:28" x14ac:dyDescent="0.25">
      <c r="J720" s="6"/>
      <c r="K720" s="6"/>
      <c r="L720" s="6"/>
      <c r="M720" s="6"/>
      <c r="AA720" s="6"/>
      <c r="AB720" s="6"/>
    </row>
    <row r="721" spans="10:28" x14ac:dyDescent="0.25">
      <c r="J721" s="6"/>
      <c r="K721" s="6"/>
      <c r="L721" s="6"/>
      <c r="M721" s="6"/>
      <c r="AA721" s="6"/>
      <c r="AB721" s="6"/>
    </row>
    <row r="722" spans="10:28" x14ac:dyDescent="0.25">
      <c r="J722" s="6"/>
      <c r="K722" s="6"/>
      <c r="L722" s="6"/>
      <c r="M722" s="6"/>
      <c r="AA722" s="6"/>
      <c r="AB722" s="6"/>
    </row>
    <row r="723" spans="10:28" x14ac:dyDescent="0.25">
      <c r="J723" s="6"/>
      <c r="K723" s="6"/>
      <c r="L723" s="6"/>
      <c r="M723" s="6"/>
      <c r="AA723" s="6"/>
      <c r="AB723" s="6"/>
    </row>
    <row r="724" spans="10:28" x14ac:dyDescent="0.25">
      <c r="J724" s="6"/>
      <c r="K724" s="6"/>
      <c r="L724" s="6"/>
      <c r="M724" s="6"/>
      <c r="AA724" s="6"/>
      <c r="AB724" s="6"/>
    </row>
    <row r="725" spans="10:28" x14ac:dyDescent="0.25">
      <c r="J725" s="6"/>
      <c r="K725" s="6"/>
      <c r="L725" s="6"/>
      <c r="M725" s="6"/>
      <c r="AA725" s="6"/>
      <c r="AB725" s="6"/>
    </row>
    <row r="726" spans="10:28" x14ac:dyDescent="0.25">
      <c r="J726" s="6"/>
      <c r="K726" s="6"/>
      <c r="L726" s="6"/>
      <c r="M726" s="6"/>
      <c r="AA726" s="6"/>
      <c r="AB726" s="6"/>
    </row>
    <row r="727" spans="10:28" x14ac:dyDescent="0.25">
      <c r="J727" s="6"/>
      <c r="K727" s="6"/>
      <c r="L727" s="6"/>
      <c r="M727" s="6"/>
      <c r="AA727" s="6"/>
      <c r="AB727" s="6"/>
    </row>
    <row r="728" spans="10:28" x14ac:dyDescent="0.25">
      <c r="J728" s="6"/>
      <c r="K728" s="6"/>
      <c r="L728" s="6"/>
      <c r="M728" s="6"/>
      <c r="AA728" s="6"/>
      <c r="AB728" s="6"/>
    </row>
    <row r="729" spans="10:28" x14ac:dyDescent="0.25">
      <c r="J729" s="6"/>
      <c r="K729" s="6"/>
      <c r="L729" s="6"/>
      <c r="M729" s="6"/>
      <c r="AA729" s="6"/>
      <c r="AB729" s="6"/>
    </row>
    <row r="730" spans="10:28" x14ac:dyDescent="0.25">
      <c r="J730" s="6"/>
      <c r="K730" s="6"/>
      <c r="L730" s="6"/>
      <c r="M730" s="6"/>
      <c r="AA730" s="6"/>
      <c r="AB730" s="6"/>
    </row>
    <row r="731" spans="10:28" x14ac:dyDescent="0.25">
      <c r="J731" s="6"/>
      <c r="K731" s="6"/>
      <c r="L731" s="6"/>
      <c r="M731" s="6"/>
      <c r="AA731" s="6"/>
      <c r="AB731" s="6"/>
    </row>
    <row r="732" spans="10:28" x14ac:dyDescent="0.25">
      <c r="J732" s="6"/>
      <c r="K732" s="6"/>
      <c r="L732" s="6"/>
      <c r="M732" s="6"/>
      <c r="AA732" s="6"/>
      <c r="AB732" s="6"/>
    </row>
    <row r="733" spans="10:28" x14ac:dyDescent="0.25">
      <c r="J733" s="6"/>
      <c r="K733" s="6"/>
      <c r="L733" s="6"/>
      <c r="M733" s="6"/>
      <c r="AA733" s="6"/>
      <c r="AB733" s="6"/>
    </row>
    <row r="734" spans="10:28" x14ac:dyDescent="0.25">
      <c r="J734" s="6"/>
      <c r="K734" s="6"/>
      <c r="L734" s="6"/>
      <c r="M734" s="6"/>
      <c r="AA734" s="6"/>
      <c r="AB734" s="6"/>
    </row>
    <row r="735" spans="10:28" x14ac:dyDescent="0.25">
      <c r="J735" s="6"/>
      <c r="K735" s="6"/>
      <c r="L735" s="6"/>
      <c r="M735" s="6"/>
      <c r="AA735" s="6"/>
      <c r="AB735" s="6"/>
    </row>
    <row r="736" spans="10:28" x14ac:dyDescent="0.25">
      <c r="J736" s="6"/>
      <c r="K736" s="6"/>
      <c r="L736" s="6"/>
      <c r="M736" s="6"/>
      <c r="AA736" s="6"/>
      <c r="AB736" s="6"/>
    </row>
    <row r="737" spans="10:28" x14ac:dyDescent="0.25">
      <c r="J737" s="6"/>
      <c r="K737" s="6"/>
      <c r="L737" s="6"/>
      <c r="M737" s="6"/>
      <c r="AA737" s="6"/>
      <c r="AB737" s="6"/>
    </row>
    <row r="738" spans="10:28" x14ac:dyDescent="0.25">
      <c r="J738" s="6"/>
      <c r="K738" s="6"/>
      <c r="L738" s="6"/>
      <c r="M738" s="6"/>
      <c r="AA738" s="6"/>
      <c r="AB738" s="6"/>
    </row>
    <row r="739" spans="10:28" x14ac:dyDescent="0.25">
      <c r="J739" s="6"/>
      <c r="K739" s="6"/>
      <c r="L739" s="6"/>
      <c r="M739" s="6"/>
      <c r="AA739" s="6"/>
      <c r="AB739" s="6"/>
    </row>
    <row r="740" spans="10:28" x14ac:dyDescent="0.25">
      <c r="J740" s="6"/>
      <c r="K740" s="6"/>
      <c r="L740" s="6"/>
      <c r="M740" s="6"/>
      <c r="AA740" s="6"/>
      <c r="AB740" s="6"/>
    </row>
    <row r="741" spans="10:28" x14ac:dyDescent="0.25">
      <c r="J741" s="6"/>
      <c r="K741" s="6"/>
      <c r="L741" s="6"/>
      <c r="M741" s="6"/>
      <c r="AA741" s="6"/>
      <c r="AB741" s="6"/>
    </row>
    <row r="742" spans="10:28" x14ac:dyDescent="0.25">
      <c r="J742" s="6"/>
      <c r="K742" s="6"/>
      <c r="L742" s="6"/>
      <c r="M742" s="6"/>
      <c r="AA742" s="6"/>
      <c r="AB742" s="6"/>
    </row>
    <row r="743" spans="10:28" x14ac:dyDescent="0.25">
      <c r="J743" s="6"/>
      <c r="K743" s="6"/>
      <c r="L743" s="6"/>
      <c r="M743" s="6"/>
      <c r="AA743" s="6"/>
      <c r="AB743" s="6"/>
    </row>
    <row r="744" spans="10:28" x14ac:dyDescent="0.25">
      <c r="J744" s="6"/>
      <c r="K744" s="6"/>
      <c r="L744" s="6"/>
      <c r="M744" s="6"/>
      <c r="AA744" s="6"/>
      <c r="AB744" s="6"/>
    </row>
    <row r="745" spans="10:28" x14ac:dyDescent="0.25">
      <c r="J745" s="6"/>
      <c r="K745" s="6"/>
      <c r="L745" s="6"/>
      <c r="M745" s="6"/>
      <c r="AA745" s="6"/>
      <c r="AB745" s="6"/>
    </row>
    <row r="746" spans="10:28" x14ac:dyDescent="0.25">
      <c r="J746" s="6"/>
      <c r="K746" s="6"/>
      <c r="L746" s="6"/>
      <c r="M746" s="6"/>
      <c r="AA746" s="6"/>
      <c r="AB746" s="6"/>
    </row>
    <row r="747" spans="10:28" x14ac:dyDescent="0.25">
      <c r="J747" s="6"/>
      <c r="K747" s="6"/>
      <c r="L747" s="6"/>
      <c r="M747" s="6"/>
      <c r="AA747" s="6"/>
      <c r="AB747" s="6"/>
    </row>
    <row r="748" spans="10:28" x14ac:dyDescent="0.25">
      <c r="J748" s="6"/>
      <c r="K748" s="6"/>
      <c r="L748" s="6"/>
      <c r="M748" s="6"/>
      <c r="AA748" s="6"/>
      <c r="AB748" s="6"/>
    </row>
    <row r="749" spans="10:28" x14ac:dyDescent="0.25">
      <c r="J749" s="6"/>
      <c r="K749" s="6"/>
      <c r="L749" s="6"/>
      <c r="M749" s="6"/>
      <c r="AA749" s="6"/>
      <c r="AB749" s="6"/>
    </row>
    <row r="750" spans="10:28" x14ac:dyDescent="0.25">
      <c r="J750" s="6"/>
      <c r="K750" s="6"/>
      <c r="L750" s="6"/>
      <c r="M750" s="6"/>
      <c r="AA750" s="6"/>
      <c r="AB750" s="6"/>
    </row>
    <row r="751" spans="10:28" x14ac:dyDescent="0.25">
      <c r="J751" s="6"/>
      <c r="K751" s="6"/>
      <c r="L751" s="6"/>
      <c r="M751" s="6"/>
      <c r="AA751" s="6"/>
      <c r="AB751" s="6"/>
    </row>
    <row r="752" spans="10:28" x14ac:dyDescent="0.25">
      <c r="J752" s="6"/>
      <c r="K752" s="6"/>
      <c r="L752" s="6"/>
      <c r="M752" s="6"/>
      <c r="AA752" s="6"/>
      <c r="AB752" s="6"/>
    </row>
    <row r="753" spans="10:28" x14ac:dyDescent="0.25">
      <c r="J753" s="6"/>
      <c r="K753" s="6"/>
      <c r="L753" s="6"/>
      <c r="M753" s="6"/>
      <c r="AA753" s="6"/>
      <c r="AB753" s="6"/>
    </row>
    <row r="754" spans="10:28" x14ac:dyDescent="0.25">
      <c r="J754" s="6"/>
      <c r="K754" s="6"/>
      <c r="L754" s="6"/>
      <c r="M754" s="6"/>
      <c r="AA754" s="6"/>
      <c r="AB754" s="6"/>
    </row>
    <row r="755" spans="10:28" x14ac:dyDescent="0.25">
      <c r="J755" s="6"/>
      <c r="K755" s="6"/>
      <c r="L755" s="6"/>
      <c r="M755" s="6"/>
      <c r="AA755" s="6"/>
      <c r="AB755" s="6"/>
    </row>
    <row r="756" spans="10:28" x14ac:dyDescent="0.25">
      <c r="J756" s="6"/>
      <c r="K756" s="6"/>
      <c r="L756" s="6"/>
      <c r="M756" s="6"/>
      <c r="AA756" s="6"/>
      <c r="AB756" s="6"/>
    </row>
    <row r="757" spans="10:28" x14ac:dyDescent="0.25">
      <c r="J757" s="6"/>
      <c r="K757" s="6"/>
      <c r="L757" s="6"/>
      <c r="M757" s="6"/>
      <c r="AA757" s="6"/>
      <c r="AB757" s="6"/>
    </row>
    <row r="758" spans="10:28" x14ac:dyDescent="0.25">
      <c r="J758" s="6"/>
      <c r="K758" s="6"/>
      <c r="L758" s="6"/>
      <c r="M758" s="6"/>
      <c r="AA758" s="6"/>
      <c r="AB758" s="6"/>
    </row>
    <row r="759" spans="10:28" x14ac:dyDescent="0.25">
      <c r="J759" s="6"/>
      <c r="K759" s="6"/>
      <c r="L759" s="6"/>
      <c r="M759" s="6"/>
      <c r="AA759" s="6"/>
      <c r="AB759" s="6"/>
    </row>
    <row r="760" spans="10:28" x14ac:dyDescent="0.25">
      <c r="J760" s="6"/>
      <c r="K760" s="6"/>
      <c r="L760" s="6"/>
      <c r="M760" s="6"/>
      <c r="AA760" s="6"/>
      <c r="AB760" s="6"/>
    </row>
    <row r="761" spans="10:28" x14ac:dyDescent="0.25">
      <c r="J761" s="6"/>
      <c r="K761" s="6"/>
      <c r="L761" s="6"/>
      <c r="M761" s="6"/>
      <c r="AA761" s="6"/>
      <c r="AB761" s="6"/>
    </row>
    <row r="762" spans="10:28" x14ac:dyDescent="0.25">
      <c r="J762" s="6"/>
      <c r="K762" s="6"/>
      <c r="L762" s="6"/>
      <c r="M762" s="6"/>
      <c r="AA762" s="6"/>
      <c r="AB762" s="6"/>
    </row>
    <row r="763" spans="10:28" x14ac:dyDescent="0.25">
      <c r="J763" s="6"/>
      <c r="K763" s="6"/>
      <c r="L763" s="6"/>
      <c r="M763" s="6"/>
      <c r="AA763" s="6"/>
      <c r="AB763" s="6"/>
    </row>
    <row r="764" spans="10:28" x14ac:dyDescent="0.25">
      <c r="J764" s="6"/>
      <c r="K764" s="6"/>
      <c r="L764" s="6"/>
      <c r="M764" s="6"/>
      <c r="AA764" s="6"/>
      <c r="AB764" s="6"/>
    </row>
    <row r="765" spans="10:28" x14ac:dyDescent="0.25">
      <c r="J765" s="6"/>
      <c r="K765" s="6"/>
      <c r="L765" s="6"/>
      <c r="M765" s="6"/>
      <c r="AA765" s="6"/>
      <c r="AB765" s="6"/>
    </row>
    <row r="766" spans="10:28" x14ac:dyDescent="0.25">
      <c r="J766" s="6"/>
      <c r="K766" s="6"/>
      <c r="L766" s="6"/>
      <c r="M766" s="6"/>
      <c r="AA766" s="6"/>
      <c r="AB766" s="6"/>
    </row>
    <row r="767" spans="10:28" x14ac:dyDescent="0.25">
      <c r="J767" s="6"/>
      <c r="K767" s="6"/>
      <c r="L767" s="6"/>
      <c r="M767" s="6"/>
      <c r="AA767" s="6"/>
      <c r="AB767" s="6"/>
    </row>
    <row r="768" spans="10:28" x14ac:dyDescent="0.25">
      <c r="J768" s="6"/>
      <c r="K768" s="6"/>
      <c r="L768" s="6"/>
      <c r="M768" s="6"/>
      <c r="AA768" s="6"/>
      <c r="AB768" s="6"/>
    </row>
    <row r="769" spans="10:28" x14ac:dyDescent="0.25">
      <c r="J769" s="6"/>
      <c r="K769" s="6"/>
      <c r="L769" s="6"/>
      <c r="M769" s="6"/>
      <c r="AA769" s="6"/>
      <c r="AB769" s="6"/>
    </row>
    <row r="770" spans="10:28" x14ac:dyDescent="0.25">
      <c r="J770" s="6"/>
      <c r="K770" s="6"/>
      <c r="L770" s="6"/>
      <c r="M770" s="6"/>
      <c r="AA770" s="6"/>
      <c r="AB770" s="6"/>
    </row>
    <row r="771" spans="10:28" x14ac:dyDescent="0.25">
      <c r="J771" s="6"/>
      <c r="K771" s="6"/>
      <c r="L771" s="6"/>
      <c r="M771" s="6"/>
      <c r="AA771" s="6"/>
      <c r="AB771" s="6"/>
    </row>
    <row r="772" spans="10:28" x14ac:dyDescent="0.25">
      <c r="J772" s="6"/>
      <c r="K772" s="6"/>
      <c r="L772" s="6"/>
      <c r="M772" s="6"/>
      <c r="AA772" s="6"/>
      <c r="AB772" s="6"/>
    </row>
    <row r="773" spans="10:28" x14ac:dyDescent="0.25">
      <c r="J773" s="6"/>
      <c r="K773" s="6"/>
      <c r="L773" s="6"/>
      <c r="M773" s="6"/>
      <c r="AA773" s="6"/>
      <c r="AB773" s="6"/>
    </row>
    <row r="774" spans="10:28" x14ac:dyDescent="0.25">
      <c r="J774" s="6"/>
      <c r="K774" s="6"/>
      <c r="L774" s="6"/>
      <c r="M774" s="6"/>
      <c r="AA774" s="6"/>
      <c r="AB774" s="6"/>
    </row>
    <row r="775" spans="10:28" x14ac:dyDescent="0.25">
      <c r="J775" s="6"/>
      <c r="K775" s="6"/>
      <c r="L775" s="6"/>
      <c r="M775" s="6"/>
      <c r="AA775" s="6"/>
      <c r="AB775" s="6"/>
    </row>
    <row r="776" spans="10:28" x14ac:dyDescent="0.25">
      <c r="J776" s="6"/>
      <c r="K776" s="6"/>
      <c r="L776" s="6"/>
      <c r="M776" s="6"/>
      <c r="AA776" s="6"/>
      <c r="AB776" s="6"/>
    </row>
    <row r="777" spans="10:28" x14ac:dyDescent="0.25">
      <c r="J777" s="6"/>
      <c r="K777" s="6"/>
      <c r="L777" s="6"/>
      <c r="M777" s="6"/>
      <c r="AA777" s="6"/>
      <c r="AB777" s="6"/>
    </row>
    <row r="778" spans="10:28" x14ac:dyDescent="0.25">
      <c r="J778" s="6"/>
      <c r="K778" s="6"/>
      <c r="L778" s="6"/>
      <c r="M778" s="6"/>
      <c r="AA778" s="6"/>
      <c r="AB778" s="6"/>
    </row>
    <row r="779" spans="10:28" x14ac:dyDescent="0.25">
      <c r="J779" s="6"/>
      <c r="K779" s="6"/>
      <c r="L779" s="6"/>
      <c r="M779" s="6"/>
      <c r="AA779" s="6"/>
      <c r="AB779" s="6"/>
    </row>
    <row r="780" spans="10:28" x14ac:dyDescent="0.25">
      <c r="J780" s="6"/>
      <c r="K780" s="6"/>
      <c r="L780" s="6"/>
      <c r="M780" s="6"/>
      <c r="AA780" s="6"/>
      <c r="AB780" s="6"/>
    </row>
    <row r="781" spans="10:28" x14ac:dyDescent="0.25">
      <c r="J781" s="6"/>
      <c r="K781" s="6"/>
      <c r="L781" s="6"/>
      <c r="M781" s="6"/>
      <c r="AA781" s="6"/>
      <c r="AB781" s="6"/>
    </row>
    <row r="782" spans="10:28" x14ac:dyDescent="0.25">
      <c r="J782" s="6"/>
      <c r="K782" s="6"/>
      <c r="L782" s="6"/>
      <c r="M782" s="6"/>
      <c r="AA782" s="6"/>
      <c r="AB782" s="6"/>
    </row>
    <row r="783" spans="10:28" x14ac:dyDescent="0.25">
      <c r="J783" s="6"/>
      <c r="K783" s="6"/>
      <c r="L783" s="6"/>
      <c r="M783" s="6"/>
      <c r="AA783" s="6"/>
      <c r="AB783" s="6"/>
    </row>
    <row r="784" spans="10:28" x14ac:dyDescent="0.25">
      <c r="J784" s="6"/>
      <c r="K784" s="6"/>
      <c r="L784" s="6"/>
      <c r="M784" s="6"/>
      <c r="AA784" s="6"/>
      <c r="AB784" s="6"/>
    </row>
    <row r="785" spans="10:28" x14ac:dyDescent="0.25">
      <c r="J785" s="6"/>
      <c r="K785" s="6"/>
      <c r="L785" s="6"/>
      <c r="M785" s="6"/>
      <c r="AA785" s="6"/>
      <c r="AB785" s="6"/>
    </row>
    <row r="786" spans="10:28" x14ac:dyDescent="0.25">
      <c r="J786" s="6"/>
      <c r="K786" s="6"/>
      <c r="L786" s="6"/>
      <c r="M786" s="6"/>
      <c r="AA786" s="6"/>
      <c r="AB786" s="6"/>
    </row>
    <row r="787" spans="10:28" x14ac:dyDescent="0.25">
      <c r="J787" s="6"/>
      <c r="K787" s="6"/>
      <c r="L787" s="6"/>
      <c r="M787" s="6"/>
      <c r="AA787" s="6"/>
      <c r="AB787" s="6"/>
    </row>
    <row r="788" spans="10:28" x14ac:dyDescent="0.25">
      <c r="J788" s="6"/>
      <c r="K788" s="6"/>
      <c r="L788" s="6"/>
      <c r="M788" s="6"/>
      <c r="AA788" s="6"/>
      <c r="AB788" s="6"/>
    </row>
    <row r="789" spans="10:28" x14ac:dyDescent="0.25">
      <c r="J789" s="6"/>
      <c r="K789" s="6"/>
      <c r="L789" s="6"/>
      <c r="M789" s="6"/>
      <c r="AA789" s="6"/>
      <c r="AB789" s="6"/>
    </row>
    <row r="790" spans="10:28" x14ac:dyDescent="0.25">
      <c r="J790" s="6"/>
      <c r="K790" s="6"/>
      <c r="L790" s="6"/>
      <c r="M790" s="6"/>
      <c r="AA790" s="6"/>
      <c r="AB790" s="6"/>
    </row>
    <row r="791" spans="10:28" x14ac:dyDescent="0.25">
      <c r="J791" s="6"/>
      <c r="K791" s="6"/>
      <c r="L791" s="6"/>
      <c r="M791" s="6"/>
      <c r="AA791" s="6"/>
      <c r="AB791" s="6"/>
    </row>
    <row r="792" spans="10:28" x14ac:dyDescent="0.25">
      <c r="J792" s="6"/>
      <c r="K792" s="6"/>
      <c r="L792" s="6"/>
      <c r="M792" s="6"/>
      <c r="AA792" s="6"/>
      <c r="AB792" s="6"/>
    </row>
    <row r="793" spans="10:28" x14ac:dyDescent="0.25">
      <c r="J793" s="6"/>
      <c r="K793" s="6"/>
      <c r="L793" s="6"/>
      <c r="M793" s="6"/>
      <c r="AA793" s="6"/>
      <c r="AB793" s="6"/>
    </row>
    <row r="794" spans="10:28" x14ac:dyDescent="0.25">
      <c r="J794" s="6"/>
      <c r="K794" s="6"/>
      <c r="L794" s="6"/>
      <c r="M794" s="6"/>
      <c r="AA794" s="6"/>
      <c r="AB794" s="6"/>
    </row>
    <row r="795" spans="10:28" x14ac:dyDescent="0.25">
      <c r="J795" s="6"/>
      <c r="K795" s="6"/>
      <c r="L795" s="6"/>
      <c r="M795" s="6"/>
      <c r="AA795" s="6"/>
      <c r="AB795" s="6"/>
    </row>
    <row r="796" spans="10:28" x14ac:dyDescent="0.25">
      <c r="J796" s="6"/>
      <c r="K796" s="6"/>
      <c r="L796" s="6"/>
      <c r="M796" s="6"/>
      <c r="AA796" s="6"/>
      <c r="AB796" s="6"/>
    </row>
    <row r="797" spans="10:28" x14ac:dyDescent="0.25">
      <c r="J797" s="6"/>
      <c r="K797" s="6"/>
      <c r="L797" s="6"/>
      <c r="M797" s="6"/>
      <c r="AA797" s="6"/>
      <c r="AB797" s="6"/>
    </row>
    <row r="798" spans="10:28" x14ac:dyDescent="0.25">
      <c r="J798" s="6"/>
      <c r="K798" s="6"/>
      <c r="L798" s="6"/>
      <c r="M798" s="6"/>
      <c r="AA798" s="6"/>
      <c r="AB798" s="6"/>
    </row>
    <row r="799" spans="10:28" x14ac:dyDescent="0.25">
      <c r="J799" s="6"/>
      <c r="K799" s="6"/>
      <c r="L799" s="6"/>
      <c r="M799" s="6"/>
      <c r="AA799" s="6"/>
      <c r="AB799" s="6"/>
    </row>
    <row r="800" spans="10:28" x14ac:dyDescent="0.25">
      <c r="J800" s="6"/>
      <c r="K800" s="6"/>
      <c r="L800" s="6"/>
      <c r="M800" s="6"/>
      <c r="AA800" s="6"/>
      <c r="AB800" s="6"/>
    </row>
    <row r="801" spans="10:28" x14ac:dyDescent="0.25">
      <c r="J801" s="6"/>
      <c r="K801" s="6"/>
      <c r="L801" s="6"/>
      <c r="M801" s="6"/>
      <c r="AA801" s="6"/>
      <c r="AB801" s="6"/>
    </row>
    <row r="802" spans="10:28" x14ac:dyDescent="0.25">
      <c r="J802" s="6"/>
      <c r="K802" s="6"/>
      <c r="L802" s="6"/>
      <c r="M802" s="6"/>
      <c r="AA802" s="6"/>
      <c r="AB802" s="6"/>
    </row>
    <row r="803" spans="10:28" x14ac:dyDescent="0.25">
      <c r="J803" s="6"/>
      <c r="K803" s="6"/>
      <c r="L803" s="6"/>
      <c r="M803" s="6"/>
      <c r="AA803" s="6"/>
      <c r="AB803" s="6"/>
    </row>
    <row r="804" spans="10:28" x14ac:dyDescent="0.25">
      <c r="J804" s="6"/>
      <c r="K804" s="6"/>
      <c r="L804" s="6"/>
      <c r="M804" s="6"/>
      <c r="AA804" s="6"/>
      <c r="AB804" s="6"/>
    </row>
    <row r="805" spans="10:28" x14ac:dyDescent="0.25">
      <c r="J805" s="6"/>
      <c r="K805" s="6"/>
      <c r="L805" s="6"/>
      <c r="M805" s="6"/>
      <c r="AA805" s="6"/>
      <c r="AB805" s="6"/>
    </row>
    <row r="806" spans="10:28" x14ac:dyDescent="0.25">
      <c r="J806" s="6"/>
      <c r="K806" s="6"/>
      <c r="L806" s="6"/>
      <c r="M806" s="6"/>
      <c r="AA806" s="6"/>
      <c r="AB806" s="6"/>
    </row>
    <row r="807" spans="10:28" x14ac:dyDescent="0.25">
      <c r="J807" s="6"/>
      <c r="K807" s="6"/>
      <c r="L807" s="6"/>
      <c r="M807" s="6"/>
      <c r="AA807" s="6"/>
      <c r="AB807" s="6"/>
    </row>
    <row r="808" spans="10:28" x14ac:dyDescent="0.25">
      <c r="J808" s="6"/>
      <c r="K808" s="6"/>
      <c r="L808" s="6"/>
      <c r="M808" s="6"/>
      <c r="AA808" s="6"/>
      <c r="AB808" s="6"/>
    </row>
    <row r="809" spans="10:28" x14ac:dyDescent="0.25">
      <c r="J809" s="6"/>
      <c r="K809" s="6"/>
      <c r="L809" s="6"/>
      <c r="M809" s="6"/>
      <c r="AA809" s="6"/>
      <c r="AB809" s="6"/>
    </row>
    <row r="810" spans="10:28" x14ac:dyDescent="0.25">
      <c r="J810" s="6"/>
      <c r="K810" s="6"/>
      <c r="L810" s="6"/>
      <c r="M810" s="6"/>
      <c r="AA810" s="6"/>
      <c r="AB810" s="6"/>
    </row>
    <row r="811" spans="10:28" x14ac:dyDescent="0.25">
      <c r="J811" s="6"/>
      <c r="K811" s="6"/>
      <c r="L811" s="6"/>
      <c r="M811" s="6"/>
      <c r="AA811" s="6"/>
      <c r="AB811" s="6"/>
    </row>
    <row r="812" spans="10:28" x14ac:dyDescent="0.25">
      <c r="J812" s="6"/>
      <c r="K812" s="6"/>
      <c r="L812" s="6"/>
      <c r="M812" s="6"/>
      <c r="AA812" s="6"/>
      <c r="AB812" s="6"/>
    </row>
    <row r="813" spans="10:28" x14ac:dyDescent="0.25">
      <c r="J813" s="6"/>
      <c r="K813" s="6"/>
      <c r="L813" s="6"/>
      <c r="M813" s="6"/>
      <c r="AA813" s="6"/>
      <c r="AB813" s="6"/>
    </row>
    <row r="814" spans="10:28" x14ac:dyDescent="0.25">
      <c r="J814" s="6"/>
      <c r="K814" s="6"/>
      <c r="L814" s="6"/>
      <c r="M814" s="6"/>
      <c r="AA814" s="6"/>
      <c r="AB814" s="6"/>
    </row>
    <row r="815" spans="10:28" x14ac:dyDescent="0.25">
      <c r="J815" s="6"/>
      <c r="K815" s="6"/>
      <c r="L815" s="6"/>
      <c r="M815" s="6"/>
      <c r="AA815" s="6"/>
      <c r="AB815" s="6"/>
    </row>
    <row r="816" spans="10:28" x14ac:dyDescent="0.25">
      <c r="J816" s="6"/>
      <c r="K816" s="6"/>
      <c r="L816" s="6"/>
      <c r="M816" s="6"/>
      <c r="AA816" s="6"/>
      <c r="AB816" s="6"/>
    </row>
    <row r="817" spans="10:28" x14ac:dyDescent="0.25">
      <c r="J817" s="6"/>
      <c r="K817" s="6"/>
      <c r="L817" s="6"/>
      <c r="M817" s="6"/>
      <c r="AA817" s="6"/>
      <c r="AB817" s="6"/>
    </row>
    <row r="818" spans="10:28" x14ac:dyDescent="0.25">
      <c r="J818" s="6"/>
      <c r="K818" s="6"/>
      <c r="L818" s="6"/>
      <c r="M818" s="6"/>
      <c r="AA818" s="6"/>
      <c r="AB818" s="6"/>
    </row>
    <row r="819" spans="10:28" x14ac:dyDescent="0.25">
      <c r="J819" s="6"/>
      <c r="K819" s="6"/>
      <c r="L819" s="6"/>
      <c r="M819" s="6"/>
      <c r="AA819" s="6"/>
      <c r="AB819" s="6"/>
    </row>
    <row r="820" spans="10:28" x14ac:dyDescent="0.25">
      <c r="J820" s="6"/>
      <c r="K820" s="6"/>
      <c r="L820" s="6"/>
      <c r="M820" s="6"/>
      <c r="AA820" s="6"/>
      <c r="AB820" s="6"/>
    </row>
    <row r="821" spans="10:28" x14ac:dyDescent="0.25">
      <c r="J821" s="6"/>
      <c r="K821" s="6"/>
      <c r="L821" s="6"/>
      <c r="M821" s="6"/>
      <c r="AA821" s="6"/>
      <c r="AB821" s="6"/>
    </row>
    <row r="822" spans="10:28" x14ac:dyDescent="0.25">
      <c r="J822" s="6"/>
      <c r="K822" s="6"/>
      <c r="L822" s="6"/>
      <c r="M822" s="6"/>
      <c r="AA822" s="6"/>
      <c r="AB822" s="6"/>
    </row>
    <row r="823" spans="10:28" x14ac:dyDescent="0.25">
      <c r="J823" s="6"/>
      <c r="K823" s="6"/>
      <c r="L823" s="6"/>
      <c r="M823" s="6"/>
      <c r="AA823" s="6"/>
      <c r="AB823" s="6"/>
    </row>
    <row r="824" spans="10:28" x14ac:dyDescent="0.25">
      <c r="J824" s="6"/>
      <c r="K824" s="6"/>
      <c r="L824" s="6"/>
      <c r="M824" s="6"/>
      <c r="AA824" s="6"/>
      <c r="AB824" s="6"/>
    </row>
    <row r="825" spans="10:28" x14ac:dyDescent="0.25">
      <c r="J825" s="6"/>
      <c r="K825" s="6"/>
      <c r="L825" s="6"/>
      <c r="M825" s="6"/>
      <c r="AA825" s="6"/>
      <c r="AB825" s="6"/>
    </row>
    <row r="826" spans="10:28" x14ac:dyDescent="0.25">
      <c r="J826" s="6"/>
      <c r="K826" s="6"/>
      <c r="L826" s="6"/>
      <c r="M826" s="6"/>
      <c r="AA826" s="6"/>
      <c r="AB826" s="6"/>
    </row>
    <row r="827" spans="10:28" x14ac:dyDescent="0.25">
      <c r="J827" s="6"/>
      <c r="K827" s="6"/>
      <c r="L827" s="6"/>
      <c r="M827" s="6"/>
      <c r="AA827" s="6"/>
      <c r="AB827" s="6"/>
    </row>
    <row r="828" spans="10:28" x14ac:dyDescent="0.25">
      <c r="J828" s="6"/>
      <c r="K828" s="6"/>
      <c r="L828" s="6"/>
      <c r="M828" s="6"/>
      <c r="AA828" s="6"/>
      <c r="AB828" s="6"/>
    </row>
    <row r="829" spans="10:28" x14ac:dyDescent="0.25">
      <c r="J829" s="6"/>
      <c r="K829" s="6"/>
      <c r="L829" s="6"/>
      <c r="M829" s="6"/>
      <c r="AA829" s="6"/>
      <c r="AB829" s="6"/>
    </row>
    <row r="830" spans="10:28" x14ac:dyDescent="0.25">
      <c r="J830" s="6"/>
      <c r="K830" s="6"/>
      <c r="L830" s="6"/>
      <c r="M830" s="6"/>
      <c r="AA830" s="6"/>
      <c r="AB830" s="6"/>
    </row>
    <row r="831" spans="10:28" x14ac:dyDescent="0.25">
      <c r="J831" s="6"/>
      <c r="K831" s="6"/>
      <c r="L831" s="6"/>
      <c r="M831" s="6"/>
      <c r="AA831" s="6"/>
      <c r="AB831" s="6"/>
    </row>
    <row r="832" spans="10:28" x14ac:dyDescent="0.25">
      <c r="J832" s="6"/>
      <c r="K832" s="6"/>
      <c r="L832" s="6"/>
      <c r="M832" s="6"/>
      <c r="AA832" s="6"/>
      <c r="AB832" s="6"/>
    </row>
    <row r="833" spans="10:28" x14ac:dyDescent="0.25">
      <c r="J833" s="6"/>
      <c r="K833" s="6"/>
      <c r="L833" s="6"/>
      <c r="M833" s="6"/>
      <c r="AA833" s="6"/>
      <c r="AB833" s="6"/>
    </row>
    <row r="834" spans="10:28" x14ac:dyDescent="0.25">
      <c r="J834" s="6"/>
      <c r="K834" s="6"/>
      <c r="L834" s="6"/>
      <c r="M834" s="6"/>
      <c r="AA834" s="6"/>
      <c r="AB834" s="6"/>
    </row>
    <row r="835" spans="10:28" x14ac:dyDescent="0.25">
      <c r="J835" s="6"/>
      <c r="K835" s="6"/>
      <c r="L835" s="6"/>
      <c r="M835" s="6"/>
      <c r="AA835" s="6"/>
      <c r="AB835" s="6"/>
    </row>
    <row r="836" spans="10:28" x14ac:dyDescent="0.25">
      <c r="J836" s="6"/>
      <c r="K836" s="6"/>
      <c r="L836" s="6"/>
      <c r="M836" s="6"/>
      <c r="AA836" s="6"/>
      <c r="AB836" s="6"/>
    </row>
    <row r="837" spans="10:28" x14ac:dyDescent="0.25">
      <c r="J837" s="6"/>
      <c r="K837" s="6"/>
      <c r="L837" s="6"/>
      <c r="M837" s="6"/>
      <c r="AA837" s="6"/>
      <c r="AB837" s="6"/>
    </row>
    <row r="838" spans="10:28" x14ac:dyDescent="0.25">
      <c r="J838" s="6"/>
      <c r="K838" s="6"/>
      <c r="L838" s="6"/>
      <c r="M838" s="6"/>
      <c r="AA838" s="6"/>
      <c r="AB838" s="6"/>
    </row>
    <row r="839" spans="10:28" x14ac:dyDescent="0.25">
      <c r="J839" s="6"/>
      <c r="K839" s="6"/>
      <c r="L839" s="6"/>
      <c r="M839" s="6"/>
      <c r="AA839" s="6"/>
      <c r="AB839" s="6"/>
    </row>
    <row r="840" spans="10:28" x14ac:dyDescent="0.25">
      <c r="J840" s="6"/>
      <c r="K840" s="6"/>
      <c r="L840" s="6"/>
      <c r="M840" s="6"/>
      <c r="AA840" s="6"/>
      <c r="AB840" s="6"/>
    </row>
    <row r="841" spans="10:28" x14ac:dyDescent="0.25">
      <c r="J841" s="6"/>
      <c r="K841" s="6"/>
      <c r="L841" s="6"/>
      <c r="M841" s="6"/>
      <c r="AA841" s="6"/>
      <c r="AB841" s="6"/>
    </row>
    <row r="842" spans="10:28" x14ac:dyDescent="0.25">
      <c r="J842" s="6"/>
      <c r="K842" s="6"/>
      <c r="L842" s="6"/>
      <c r="M842" s="6"/>
      <c r="AA842" s="6"/>
      <c r="AB842" s="6"/>
    </row>
    <row r="843" spans="10:28" x14ac:dyDescent="0.25">
      <c r="J843" s="6"/>
      <c r="K843" s="6"/>
      <c r="L843" s="6"/>
      <c r="M843" s="6"/>
      <c r="AA843" s="6"/>
      <c r="AB843" s="6"/>
    </row>
    <row r="844" spans="10:28" x14ac:dyDescent="0.25">
      <c r="J844" s="6"/>
      <c r="K844" s="6"/>
      <c r="L844" s="6"/>
      <c r="M844" s="6"/>
      <c r="AA844" s="6"/>
      <c r="AB844" s="6"/>
    </row>
    <row r="845" spans="10:28" x14ac:dyDescent="0.25">
      <c r="J845" s="6"/>
      <c r="K845" s="6"/>
      <c r="L845" s="6"/>
      <c r="M845" s="6"/>
      <c r="AA845" s="6"/>
      <c r="AB845" s="6"/>
    </row>
    <row r="846" spans="10:28" x14ac:dyDescent="0.25">
      <c r="J846" s="6"/>
      <c r="K846" s="6"/>
      <c r="L846" s="6"/>
      <c r="M846" s="6"/>
      <c r="AA846" s="6"/>
      <c r="AB846" s="6"/>
    </row>
    <row r="847" spans="10:28" x14ac:dyDescent="0.25">
      <c r="J847" s="6"/>
      <c r="K847" s="6"/>
      <c r="L847" s="6"/>
      <c r="M847" s="6"/>
      <c r="AA847" s="6"/>
      <c r="AB847" s="6"/>
    </row>
    <row r="848" spans="10:28" x14ac:dyDescent="0.25">
      <c r="J848" s="6"/>
      <c r="K848" s="6"/>
      <c r="L848" s="6"/>
      <c r="M848" s="6"/>
      <c r="AA848" s="6"/>
      <c r="AB848" s="6"/>
    </row>
    <row r="849" spans="10:28" x14ac:dyDescent="0.25">
      <c r="J849" s="6"/>
      <c r="K849" s="6"/>
      <c r="L849" s="6"/>
      <c r="M849" s="6"/>
      <c r="AA849" s="6"/>
      <c r="AB849" s="6"/>
    </row>
    <row r="850" spans="10:28" x14ac:dyDescent="0.25">
      <c r="J850" s="6"/>
      <c r="K850" s="6"/>
      <c r="L850" s="6"/>
      <c r="M850" s="6"/>
      <c r="AA850" s="6"/>
      <c r="AB850" s="6"/>
    </row>
    <row r="851" spans="10:28" x14ac:dyDescent="0.25">
      <c r="J851" s="6"/>
      <c r="K851" s="6"/>
      <c r="L851" s="6"/>
      <c r="M851" s="6"/>
      <c r="AA851" s="6"/>
      <c r="AB851" s="6"/>
    </row>
    <row r="852" spans="10:28" x14ac:dyDescent="0.25">
      <c r="J852" s="6"/>
      <c r="K852" s="6"/>
      <c r="L852" s="6"/>
      <c r="M852" s="6"/>
      <c r="AA852" s="6"/>
      <c r="AB852" s="6"/>
    </row>
    <row r="853" spans="10:28" x14ac:dyDescent="0.25">
      <c r="J853" s="6"/>
      <c r="K853" s="6"/>
      <c r="L853" s="6"/>
      <c r="M853" s="6"/>
      <c r="AA853" s="6"/>
      <c r="AB853" s="6"/>
    </row>
    <row r="854" spans="10:28" x14ac:dyDescent="0.25">
      <c r="J854" s="6"/>
      <c r="K854" s="6"/>
      <c r="L854" s="6"/>
      <c r="M854" s="6"/>
      <c r="AA854" s="6"/>
      <c r="AB854" s="6"/>
    </row>
    <row r="855" spans="10:28" x14ac:dyDescent="0.25">
      <c r="J855" s="6"/>
      <c r="K855" s="6"/>
      <c r="L855" s="6"/>
      <c r="M855" s="6"/>
      <c r="AA855" s="6"/>
      <c r="AB855" s="6"/>
    </row>
    <row r="856" spans="10:28" x14ac:dyDescent="0.25">
      <c r="J856" s="6"/>
      <c r="K856" s="6"/>
      <c r="L856" s="6"/>
      <c r="M856" s="6"/>
      <c r="AA856" s="6"/>
      <c r="AB856" s="6"/>
    </row>
    <row r="857" spans="10:28" x14ac:dyDescent="0.25">
      <c r="J857" s="6"/>
      <c r="K857" s="6"/>
      <c r="L857" s="6"/>
      <c r="M857" s="6"/>
      <c r="AA857" s="6"/>
      <c r="AB857" s="6"/>
    </row>
    <row r="858" spans="10:28" x14ac:dyDescent="0.25">
      <c r="J858" s="6"/>
      <c r="K858" s="6"/>
      <c r="L858" s="6"/>
      <c r="M858" s="6"/>
      <c r="AA858" s="6"/>
      <c r="AB858" s="6"/>
    </row>
    <row r="859" spans="10:28" x14ac:dyDescent="0.25">
      <c r="J859" s="6"/>
      <c r="K859" s="6"/>
      <c r="L859" s="6"/>
      <c r="M859" s="6"/>
      <c r="AA859" s="6"/>
      <c r="AB859" s="6"/>
    </row>
    <row r="860" spans="10:28" x14ac:dyDescent="0.25">
      <c r="J860" s="6"/>
      <c r="K860" s="6"/>
      <c r="L860" s="6"/>
      <c r="M860" s="6"/>
      <c r="AA860" s="6"/>
      <c r="AB860" s="6"/>
    </row>
    <row r="861" spans="10:28" x14ac:dyDescent="0.25">
      <c r="J861" s="6"/>
      <c r="K861" s="6"/>
      <c r="L861" s="6"/>
      <c r="M861" s="6"/>
      <c r="AA861" s="6"/>
      <c r="AB861" s="6"/>
    </row>
    <row r="862" spans="10:28" x14ac:dyDescent="0.25">
      <c r="J862" s="6"/>
      <c r="K862" s="6"/>
      <c r="L862" s="6"/>
      <c r="M862" s="6"/>
      <c r="AA862" s="6"/>
      <c r="AB862" s="6"/>
    </row>
    <row r="863" spans="10:28" x14ac:dyDescent="0.25">
      <c r="J863" s="6"/>
      <c r="K863" s="6"/>
      <c r="L863" s="6"/>
      <c r="M863" s="6"/>
      <c r="AA863" s="6"/>
      <c r="AB863" s="6"/>
    </row>
    <row r="864" spans="10:28" x14ac:dyDescent="0.25">
      <c r="J864" s="6"/>
      <c r="K864" s="6"/>
      <c r="L864" s="6"/>
      <c r="M864" s="6"/>
      <c r="AA864" s="6"/>
      <c r="AB864" s="6"/>
    </row>
    <row r="865" spans="10:28" x14ac:dyDescent="0.25">
      <c r="J865" s="6"/>
      <c r="K865" s="6"/>
      <c r="L865" s="6"/>
      <c r="M865" s="6"/>
      <c r="AA865" s="6"/>
      <c r="AB865" s="6"/>
    </row>
    <row r="866" spans="10:28" x14ac:dyDescent="0.25">
      <c r="J866" s="6"/>
      <c r="K866" s="6"/>
      <c r="L866" s="6"/>
      <c r="M866" s="6"/>
      <c r="AA866" s="6"/>
      <c r="AB866" s="6"/>
    </row>
    <row r="867" spans="10:28" x14ac:dyDescent="0.25">
      <c r="J867" s="6"/>
      <c r="K867" s="6"/>
      <c r="L867" s="6"/>
      <c r="M867" s="6"/>
      <c r="AA867" s="6"/>
      <c r="AB867" s="6"/>
    </row>
    <row r="868" spans="10:28" x14ac:dyDescent="0.25">
      <c r="J868" s="6"/>
      <c r="K868" s="6"/>
      <c r="L868" s="6"/>
      <c r="M868" s="6"/>
      <c r="AA868" s="6"/>
      <c r="AB868" s="6"/>
    </row>
    <row r="869" spans="10:28" x14ac:dyDescent="0.25">
      <c r="J869" s="6"/>
      <c r="K869" s="6"/>
      <c r="L869" s="6"/>
      <c r="M869" s="6"/>
      <c r="AA869" s="6"/>
      <c r="AB869" s="6"/>
    </row>
    <row r="870" spans="10:28" x14ac:dyDescent="0.25">
      <c r="J870" s="6"/>
      <c r="K870" s="6"/>
      <c r="L870" s="6"/>
      <c r="M870" s="6"/>
      <c r="AA870" s="6"/>
      <c r="AB870" s="6"/>
    </row>
    <row r="871" spans="10:28" x14ac:dyDescent="0.25">
      <c r="J871" s="6"/>
      <c r="K871" s="6"/>
      <c r="L871" s="6"/>
      <c r="M871" s="6"/>
      <c r="AA871" s="6"/>
      <c r="AB871" s="6"/>
    </row>
    <row r="872" spans="10:28" x14ac:dyDescent="0.25">
      <c r="J872" s="6"/>
      <c r="K872" s="6"/>
      <c r="L872" s="6"/>
      <c r="M872" s="6"/>
      <c r="AA872" s="6"/>
      <c r="AB872" s="6"/>
    </row>
    <row r="873" spans="10:28" x14ac:dyDescent="0.25">
      <c r="J873" s="6"/>
      <c r="K873" s="6"/>
      <c r="L873" s="6"/>
      <c r="M873" s="6"/>
      <c r="AA873" s="6"/>
      <c r="AB873" s="6"/>
    </row>
    <row r="874" spans="10:28" x14ac:dyDescent="0.25">
      <c r="J874" s="6"/>
      <c r="K874" s="6"/>
      <c r="L874" s="6"/>
      <c r="M874" s="6"/>
      <c r="AA874" s="6"/>
      <c r="AB874" s="6"/>
    </row>
    <row r="875" spans="10:28" x14ac:dyDescent="0.25">
      <c r="J875" s="6"/>
      <c r="K875" s="6"/>
      <c r="L875" s="6"/>
      <c r="M875" s="6"/>
      <c r="AA875" s="6"/>
      <c r="AB875" s="6"/>
    </row>
    <row r="876" spans="10:28" x14ac:dyDescent="0.25">
      <c r="J876" s="6"/>
      <c r="K876" s="6"/>
      <c r="L876" s="6"/>
      <c r="M876" s="6"/>
      <c r="AA876" s="6"/>
      <c r="AB876" s="6"/>
    </row>
    <row r="877" spans="10:28" x14ac:dyDescent="0.25">
      <c r="J877" s="6"/>
      <c r="K877" s="6"/>
      <c r="L877" s="6"/>
      <c r="M877" s="6"/>
      <c r="AA877" s="6"/>
      <c r="AB877" s="6"/>
    </row>
    <row r="878" spans="10:28" x14ac:dyDescent="0.25">
      <c r="J878" s="6"/>
      <c r="K878" s="6"/>
      <c r="L878" s="6"/>
      <c r="M878" s="6"/>
      <c r="AA878" s="6"/>
      <c r="AB878" s="6"/>
    </row>
    <row r="879" spans="10:28" x14ac:dyDescent="0.25">
      <c r="J879" s="6"/>
      <c r="K879" s="6"/>
      <c r="L879" s="6"/>
      <c r="M879" s="6"/>
      <c r="AA879" s="6"/>
      <c r="AB879" s="6"/>
    </row>
    <row r="880" spans="10:28" x14ac:dyDescent="0.25">
      <c r="J880" s="6"/>
      <c r="K880" s="6"/>
      <c r="L880" s="6"/>
      <c r="M880" s="6"/>
      <c r="AA880" s="6"/>
      <c r="AB880" s="6"/>
    </row>
    <row r="881" spans="10:28" x14ac:dyDescent="0.25">
      <c r="J881" s="6"/>
      <c r="K881" s="6"/>
      <c r="L881" s="6"/>
      <c r="M881" s="6"/>
      <c r="AA881" s="6"/>
      <c r="AB881" s="6"/>
    </row>
    <row r="882" spans="10:28" x14ac:dyDescent="0.25">
      <c r="J882" s="6"/>
      <c r="K882" s="6"/>
      <c r="L882" s="6"/>
      <c r="M882" s="6"/>
      <c r="AA882" s="6"/>
      <c r="AB882" s="6"/>
    </row>
    <row r="883" spans="10:28" x14ac:dyDescent="0.25">
      <c r="J883" s="6"/>
      <c r="K883" s="6"/>
      <c r="L883" s="6"/>
      <c r="M883" s="6"/>
      <c r="AA883" s="6"/>
      <c r="AB883" s="6"/>
    </row>
    <row r="884" spans="10:28" x14ac:dyDescent="0.25">
      <c r="J884" s="6"/>
      <c r="K884" s="6"/>
      <c r="L884" s="6"/>
      <c r="M884" s="6"/>
      <c r="AA884" s="6"/>
      <c r="AB884" s="6"/>
    </row>
    <row r="885" spans="10:28" x14ac:dyDescent="0.25">
      <c r="J885" s="6"/>
      <c r="K885" s="6"/>
      <c r="L885" s="6"/>
      <c r="M885" s="6"/>
      <c r="AA885" s="6"/>
      <c r="AB885" s="6"/>
    </row>
    <row r="886" spans="10:28" x14ac:dyDescent="0.25">
      <c r="J886" s="6"/>
      <c r="K886" s="6"/>
      <c r="L886" s="6"/>
      <c r="M886" s="6"/>
      <c r="AA886" s="6"/>
      <c r="AB886" s="6"/>
    </row>
    <row r="887" spans="10:28" x14ac:dyDescent="0.25">
      <c r="J887" s="6"/>
      <c r="K887" s="6"/>
      <c r="L887" s="6"/>
      <c r="M887" s="6"/>
      <c r="AA887" s="6"/>
      <c r="AB887" s="6"/>
    </row>
    <row r="888" spans="10:28" x14ac:dyDescent="0.25">
      <c r="J888" s="6"/>
      <c r="K888" s="6"/>
      <c r="L888" s="6"/>
      <c r="M888" s="6"/>
      <c r="AA888" s="6"/>
      <c r="AB888" s="6"/>
    </row>
    <row r="889" spans="10:28" x14ac:dyDescent="0.25">
      <c r="J889" s="6"/>
      <c r="K889" s="6"/>
      <c r="L889" s="6"/>
      <c r="M889" s="6"/>
      <c r="AA889" s="6"/>
      <c r="AB889" s="6"/>
    </row>
    <row r="890" spans="10:28" x14ac:dyDescent="0.25">
      <c r="J890" s="6"/>
      <c r="K890" s="6"/>
      <c r="L890" s="6"/>
      <c r="M890" s="6"/>
      <c r="AA890" s="6"/>
      <c r="AB890" s="6"/>
    </row>
    <row r="891" spans="10:28" x14ac:dyDescent="0.25">
      <c r="J891" s="6"/>
      <c r="K891" s="6"/>
      <c r="L891" s="6"/>
      <c r="M891" s="6"/>
      <c r="AA891" s="6"/>
      <c r="AB891" s="6"/>
    </row>
    <row r="892" spans="10:28" x14ac:dyDescent="0.25">
      <c r="J892" s="6"/>
      <c r="K892" s="6"/>
      <c r="L892" s="6"/>
      <c r="M892" s="6"/>
      <c r="AA892" s="6"/>
      <c r="AB892" s="6"/>
    </row>
    <row r="893" spans="10:28" x14ac:dyDescent="0.25">
      <c r="J893" s="6"/>
      <c r="K893" s="6"/>
      <c r="L893" s="6"/>
      <c r="M893" s="6"/>
      <c r="AA893" s="6"/>
      <c r="AB893" s="6"/>
    </row>
    <row r="894" spans="10:28" x14ac:dyDescent="0.25">
      <c r="J894" s="6"/>
      <c r="K894" s="6"/>
      <c r="L894" s="6"/>
      <c r="M894" s="6"/>
      <c r="AA894" s="6"/>
      <c r="AB894" s="6"/>
    </row>
    <row r="895" spans="10:28" x14ac:dyDescent="0.25">
      <c r="J895" s="6"/>
      <c r="K895" s="6"/>
      <c r="L895" s="6"/>
      <c r="M895" s="6"/>
      <c r="AA895" s="6"/>
      <c r="AB895" s="6"/>
    </row>
    <row r="896" spans="10:28" x14ac:dyDescent="0.25">
      <c r="J896" s="6"/>
      <c r="K896" s="6"/>
      <c r="L896" s="6"/>
      <c r="M896" s="6"/>
      <c r="AA896" s="6"/>
      <c r="AB896" s="6"/>
    </row>
    <row r="897" spans="10:28" x14ac:dyDescent="0.25">
      <c r="J897" s="6"/>
      <c r="K897" s="6"/>
      <c r="L897" s="6"/>
      <c r="M897" s="6"/>
      <c r="AA897" s="6"/>
      <c r="AB897" s="6"/>
    </row>
    <row r="898" spans="10:28" x14ac:dyDescent="0.25">
      <c r="J898" s="6"/>
      <c r="K898" s="6"/>
      <c r="L898" s="6"/>
      <c r="M898" s="6"/>
      <c r="AA898" s="6"/>
      <c r="AB898" s="6"/>
    </row>
    <row r="899" spans="10:28" x14ac:dyDescent="0.25">
      <c r="J899" s="6"/>
      <c r="K899" s="6"/>
      <c r="L899" s="6"/>
      <c r="M899" s="6"/>
      <c r="AA899" s="6"/>
      <c r="AB899" s="6"/>
    </row>
    <row r="900" spans="10:28" x14ac:dyDescent="0.25">
      <c r="J900" s="6"/>
      <c r="K900" s="6"/>
      <c r="L900" s="6"/>
      <c r="M900" s="6"/>
      <c r="AA900" s="6"/>
      <c r="AB900" s="6"/>
    </row>
    <row r="901" spans="10:28" x14ac:dyDescent="0.25">
      <c r="J901" s="6"/>
      <c r="K901" s="6"/>
      <c r="L901" s="6"/>
      <c r="M901" s="6"/>
      <c r="AA901" s="6"/>
      <c r="AB901" s="6"/>
    </row>
    <row r="902" spans="10:28" x14ac:dyDescent="0.25">
      <c r="J902" s="6"/>
      <c r="K902" s="6"/>
      <c r="L902" s="6"/>
      <c r="M902" s="6"/>
      <c r="AA902" s="6"/>
      <c r="AB902" s="6"/>
    </row>
    <row r="903" spans="10:28" x14ac:dyDescent="0.25">
      <c r="J903" s="6"/>
      <c r="K903" s="6"/>
      <c r="L903" s="6"/>
      <c r="M903" s="6"/>
      <c r="AA903" s="6"/>
      <c r="AB903" s="6"/>
    </row>
    <row r="904" spans="10:28" x14ac:dyDescent="0.25">
      <c r="J904" s="6"/>
      <c r="K904" s="6"/>
      <c r="L904" s="6"/>
      <c r="M904" s="6"/>
      <c r="AA904" s="6"/>
      <c r="AB904" s="6"/>
    </row>
    <row r="905" spans="10:28" x14ac:dyDescent="0.25">
      <c r="J905" s="6"/>
      <c r="K905" s="6"/>
      <c r="L905" s="6"/>
      <c r="M905" s="6"/>
      <c r="AA905" s="6"/>
      <c r="AB905" s="6"/>
    </row>
    <row r="906" spans="10:28" x14ac:dyDescent="0.25">
      <c r="J906" s="6"/>
      <c r="K906" s="6"/>
      <c r="L906" s="6"/>
      <c r="M906" s="6"/>
      <c r="AA906" s="6"/>
      <c r="AB906" s="6"/>
    </row>
    <row r="907" spans="10:28" x14ac:dyDescent="0.25">
      <c r="J907" s="6"/>
      <c r="K907" s="6"/>
      <c r="L907" s="6"/>
      <c r="M907" s="6"/>
      <c r="AA907" s="6"/>
      <c r="AB907" s="6"/>
    </row>
    <row r="908" spans="10:28" x14ac:dyDescent="0.25">
      <c r="J908" s="6"/>
      <c r="K908" s="6"/>
      <c r="L908" s="6"/>
      <c r="M908" s="6"/>
      <c r="AA908" s="6"/>
      <c r="AB908" s="6"/>
    </row>
    <row r="909" spans="10:28" x14ac:dyDescent="0.25">
      <c r="J909" s="6"/>
      <c r="K909" s="6"/>
      <c r="L909" s="6"/>
      <c r="M909" s="6"/>
      <c r="AA909" s="6"/>
      <c r="AB909" s="6"/>
    </row>
    <row r="910" spans="10:28" x14ac:dyDescent="0.25">
      <c r="J910" s="6"/>
      <c r="K910" s="6"/>
      <c r="L910" s="6"/>
      <c r="M910" s="6"/>
      <c r="AA910" s="6"/>
      <c r="AB910" s="6"/>
    </row>
    <row r="911" spans="10:28" x14ac:dyDescent="0.25">
      <c r="J911" s="6"/>
      <c r="K911" s="6"/>
      <c r="L911" s="6"/>
      <c r="M911" s="6"/>
      <c r="AA911" s="6"/>
      <c r="AB911" s="6"/>
    </row>
    <row r="912" spans="10:28" x14ac:dyDescent="0.25">
      <c r="J912" s="6"/>
      <c r="K912" s="6"/>
      <c r="L912" s="6"/>
      <c r="M912" s="6"/>
      <c r="AA912" s="6"/>
      <c r="AB912" s="6"/>
    </row>
    <row r="913" spans="10:28" x14ac:dyDescent="0.25">
      <c r="J913" s="6"/>
      <c r="K913" s="6"/>
      <c r="L913" s="6"/>
      <c r="M913" s="6"/>
      <c r="AA913" s="6"/>
      <c r="AB913" s="6"/>
    </row>
    <row r="914" spans="10:28" x14ac:dyDescent="0.25">
      <c r="J914" s="6"/>
      <c r="K914" s="6"/>
      <c r="L914" s="6"/>
      <c r="M914" s="6"/>
      <c r="AA914" s="6"/>
      <c r="AB914" s="6"/>
    </row>
    <row r="915" spans="10:28" x14ac:dyDescent="0.25">
      <c r="J915" s="6"/>
      <c r="K915" s="6"/>
      <c r="L915" s="6"/>
      <c r="M915" s="6"/>
      <c r="AA915" s="6"/>
      <c r="AB915" s="6"/>
    </row>
    <row r="916" spans="10:28" x14ac:dyDescent="0.25">
      <c r="J916" s="6"/>
      <c r="K916" s="6"/>
      <c r="L916" s="6"/>
      <c r="M916" s="6"/>
      <c r="AA916" s="6"/>
      <c r="AB916" s="6"/>
    </row>
    <row r="917" spans="10:28" x14ac:dyDescent="0.25">
      <c r="J917" s="6"/>
      <c r="K917" s="6"/>
      <c r="L917" s="6"/>
      <c r="M917" s="6"/>
      <c r="AA917" s="6"/>
      <c r="AB917" s="6"/>
    </row>
    <row r="918" spans="10:28" x14ac:dyDescent="0.25">
      <c r="J918" s="6"/>
      <c r="K918" s="6"/>
      <c r="L918" s="6"/>
      <c r="M918" s="6"/>
      <c r="AA918" s="6"/>
      <c r="AB918" s="6"/>
    </row>
    <row r="919" spans="10:28" x14ac:dyDescent="0.25">
      <c r="J919" s="6"/>
      <c r="K919" s="6"/>
      <c r="L919" s="6"/>
      <c r="M919" s="6"/>
      <c r="AA919" s="6"/>
      <c r="AB919" s="6"/>
    </row>
    <row r="920" spans="10:28" x14ac:dyDescent="0.25">
      <c r="J920" s="6"/>
      <c r="K920" s="6"/>
      <c r="L920" s="6"/>
      <c r="M920" s="6"/>
      <c r="AA920" s="6"/>
      <c r="AB920" s="6"/>
    </row>
    <row r="921" spans="10:28" x14ac:dyDescent="0.25">
      <c r="J921" s="6"/>
      <c r="K921" s="6"/>
      <c r="L921" s="6"/>
      <c r="M921" s="6"/>
      <c r="AA921" s="6"/>
      <c r="AB921" s="6"/>
    </row>
    <row r="922" spans="10:28" x14ac:dyDescent="0.25">
      <c r="J922" s="6"/>
      <c r="K922" s="6"/>
      <c r="L922" s="6"/>
      <c r="M922" s="6"/>
      <c r="AA922" s="6"/>
      <c r="AB922" s="6"/>
    </row>
    <row r="923" spans="10:28" x14ac:dyDescent="0.25">
      <c r="J923" s="6"/>
      <c r="K923" s="6"/>
      <c r="L923" s="6"/>
      <c r="M923" s="6"/>
      <c r="AA923" s="6"/>
      <c r="AB923" s="6"/>
    </row>
    <row r="924" spans="10:28" x14ac:dyDescent="0.25">
      <c r="J924" s="6"/>
      <c r="K924" s="6"/>
      <c r="L924" s="6"/>
      <c r="M924" s="6"/>
      <c r="AA924" s="6"/>
      <c r="AB924" s="6"/>
    </row>
    <row r="925" spans="10:28" x14ac:dyDescent="0.25">
      <c r="J925" s="6"/>
      <c r="K925" s="6"/>
      <c r="L925" s="6"/>
      <c r="M925" s="6"/>
      <c r="AA925" s="6"/>
      <c r="AB925" s="6"/>
    </row>
    <row r="926" spans="10:28" x14ac:dyDescent="0.25">
      <c r="J926" s="6"/>
      <c r="K926" s="6"/>
      <c r="L926" s="6"/>
      <c r="M926" s="6"/>
      <c r="AA926" s="6"/>
      <c r="AB926" s="6"/>
    </row>
    <row r="927" spans="10:28" x14ac:dyDescent="0.25">
      <c r="J927" s="6"/>
      <c r="K927" s="6"/>
      <c r="L927" s="6"/>
      <c r="M927" s="6"/>
      <c r="AA927" s="6"/>
      <c r="AB927" s="6"/>
    </row>
    <row r="928" spans="10:28" x14ac:dyDescent="0.25">
      <c r="J928" s="6"/>
      <c r="K928" s="6"/>
      <c r="L928" s="6"/>
      <c r="M928" s="6"/>
      <c r="AA928" s="6"/>
      <c r="AB928" s="6"/>
    </row>
    <row r="929" spans="10:28" x14ac:dyDescent="0.25">
      <c r="J929" s="6"/>
      <c r="K929" s="6"/>
      <c r="L929" s="6"/>
      <c r="M929" s="6"/>
      <c r="AA929" s="6"/>
      <c r="AB929" s="6"/>
    </row>
    <row r="930" spans="10:28" x14ac:dyDescent="0.25">
      <c r="J930" s="6"/>
      <c r="K930" s="6"/>
      <c r="L930" s="6"/>
      <c r="M930" s="6"/>
      <c r="AA930" s="6"/>
      <c r="AB930" s="6"/>
    </row>
    <row r="931" spans="10:28" x14ac:dyDescent="0.25">
      <c r="J931" s="6"/>
      <c r="K931" s="6"/>
      <c r="L931" s="6"/>
      <c r="M931" s="6"/>
      <c r="AA931" s="6"/>
      <c r="AB931" s="6"/>
    </row>
    <row r="932" spans="10:28" x14ac:dyDescent="0.25">
      <c r="J932" s="6"/>
      <c r="K932" s="6"/>
      <c r="L932" s="6"/>
      <c r="M932" s="6"/>
      <c r="AA932" s="6"/>
      <c r="AB932" s="6"/>
    </row>
    <row r="933" spans="10:28" x14ac:dyDescent="0.25">
      <c r="J933" s="6"/>
      <c r="K933" s="6"/>
      <c r="L933" s="6"/>
      <c r="M933" s="6"/>
      <c r="AA933" s="6"/>
      <c r="AB933" s="6"/>
    </row>
    <row r="934" spans="10:28" x14ac:dyDescent="0.25">
      <c r="J934" s="6"/>
      <c r="K934" s="6"/>
      <c r="L934" s="6"/>
      <c r="M934" s="6"/>
      <c r="AA934" s="6"/>
      <c r="AB934" s="6"/>
    </row>
    <row r="935" spans="10:28" x14ac:dyDescent="0.25">
      <c r="J935" s="6"/>
      <c r="K935" s="6"/>
      <c r="L935" s="6"/>
      <c r="M935" s="6"/>
      <c r="AA935" s="6"/>
      <c r="AB935" s="6"/>
    </row>
    <row r="936" spans="10:28" x14ac:dyDescent="0.25">
      <c r="J936" s="6"/>
      <c r="K936" s="6"/>
      <c r="L936" s="6"/>
      <c r="M936" s="6"/>
      <c r="AA936" s="6"/>
      <c r="AB936" s="6"/>
    </row>
    <row r="937" spans="10:28" x14ac:dyDescent="0.25">
      <c r="J937" s="6"/>
      <c r="K937" s="6"/>
      <c r="L937" s="6"/>
      <c r="M937" s="6"/>
      <c r="AA937" s="6"/>
      <c r="AB937" s="6"/>
    </row>
    <row r="938" spans="10:28" x14ac:dyDescent="0.25">
      <c r="J938" s="6"/>
      <c r="K938" s="6"/>
      <c r="L938" s="6"/>
      <c r="M938" s="6"/>
      <c r="AA938" s="6"/>
      <c r="AB938" s="6"/>
    </row>
    <row r="939" spans="10:28" x14ac:dyDescent="0.25">
      <c r="J939" s="6"/>
      <c r="K939" s="6"/>
      <c r="L939" s="6"/>
      <c r="M939" s="6"/>
      <c r="AA939" s="6"/>
      <c r="AB939" s="6"/>
    </row>
    <row r="940" spans="10:28" x14ac:dyDescent="0.25">
      <c r="J940" s="6"/>
      <c r="K940" s="6"/>
      <c r="L940" s="6"/>
      <c r="M940" s="6"/>
      <c r="AA940" s="6"/>
      <c r="AB940" s="6"/>
    </row>
    <row r="941" spans="10:28" x14ac:dyDescent="0.25">
      <c r="J941" s="6"/>
      <c r="K941" s="6"/>
      <c r="L941" s="6"/>
      <c r="M941" s="6"/>
      <c r="AA941" s="6"/>
      <c r="AB941" s="6"/>
    </row>
    <row r="942" spans="10:28" x14ac:dyDescent="0.25">
      <c r="J942" s="6"/>
      <c r="K942" s="6"/>
      <c r="L942" s="6"/>
      <c r="M942" s="6"/>
      <c r="AA942" s="6"/>
      <c r="AB942" s="6"/>
    </row>
    <row r="943" spans="10:28" x14ac:dyDescent="0.25">
      <c r="J943" s="6"/>
      <c r="K943" s="6"/>
      <c r="L943" s="6"/>
      <c r="M943" s="6"/>
      <c r="AA943" s="6"/>
      <c r="AB943" s="6"/>
    </row>
    <row r="944" spans="10:28" x14ac:dyDescent="0.25">
      <c r="J944" s="6"/>
      <c r="K944" s="6"/>
      <c r="L944" s="6"/>
      <c r="M944" s="6"/>
      <c r="AA944" s="6"/>
      <c r="AB944" s="6"/>
    </row>
    <row r="945" spans="10:28" x14ac:dyDescent="0.25">
      <c r="J945" s="6"/>
      <c r="K945" s="6"/>
      <c r="L945" s="6"/>
      <c r="M945" s="6"/>
      <c r="AA945" s="6"/>
      <c r="AB945" s="6"/>
    </row>
    <row r="946" spans="10:28" x14ac:dyDescent="0.25">
      <c r="J946" s="6"/>
      <c r="K946" s="6"/>
      <c r="L946" s="6"/>
      <c r="M946" s="6"/>
      <c r="AA946" s="6"/>
      <c r="AB946" s="6"/>
    </row>
    <row r="947" spans="10:28" x14ac:dyDescent="0.25">
      <c r="J947" s="6"/>
      <c r="K947" s="6"/>
      <c r="L947" s="6"/>
      <c r="M947" s="6"/>
      <c r="AA947" s="6"/>
      <c r="AB947" s="6"/>
    </row>
    <row r="948" spans="10:28" x14ac:dyDescent="0.25">
      <c r="J948" s="6"/>
      <c r="K948" s="6"/>
      <c r="L948" s="6"/>
      <c r="M948" s="6"/>
      <c r="AA948" s="6"/>
      <c r="AB948" s="6"/>
    </row>
    <row r="949" spans="10:28" x14ac:dyDescent="0.25">
      <c r="J949" s="6"/>
      <c r="K949" s="6"/>
      <c r="L949" s="6"/>
      <c r="M949" s="6"/>
      <c r="AA949" s="6"/>
      <c r="AB949" s="6"/>
    </row>
    <row r="950" spans="10:28" x14ac:dyDescent="0.25">
      <c r="J950" s="6"/>
      <c r="K950" s="6"/>
      <c r="L950" s="6"/>
      <c r="M950" s="6"/>
      <c r="AA950" s="6"/>
      <c r="AB950" s="6"/>
    </row>
    <row r="951" spans="10:28" x14ac:dyDescent="0.25">
      <c r="J951" s="6"/>
      <c r="K951" s="6"/>
      <c r="L951" s="6"/>
      <c r="M951" s="6"/>
      <c r="AA951" s="6"/>
      <c r="AB951" s="6"/>
    </row>
    <row r="952" spans="10:28" x14ac:dyDescent="0.25">
      <c r="J952" s="6"/>
      <c r="K952" s="6"/>
      <c r="L952" s="6"/>
      <c r="M952" s="6"/>
      <c r="AA952" s="6"/>
      <c r="AB952" s="6"/>
    </row>
    <row r="953" spans="10:28" x14ac:dyDescent="0.25">
      <c r="J953" s="6"/>
      <c r="K953" s="6"/>
      <c r="L953" s="6"/>
      <c r="M953" s="6"/>
      <c r="AA953" s="6"/>
      <c r="AB953" s="6"/>
    </row>
    <row r="954" spans="10:28" x14ac:dyDescent="0.25">
      <c r="J954" s="6"/>
      <c r="K954" s="6"/>
      <c r="L954" s="6"/>
      <c r="M954" s="6"/>
      <c r="AA954" s="6"/>
      <c r="AB954" s="6"/>
    </row>
    <row r="955" spans="10:28" x14ac:dyDescent="0.25">
      <c r="J955" s="6"/>
      <c r="K955" s="6"/>
      <c r="L955" s="6"/>
      <c r="M955" s="6"/>
      <c r="AA955" s="6"/>
      <c r="AB955" s="6"/>
    </row>
    <row r="956" spans="10:28" x14ac:dyDescent="0.25">
      <c r="J956" s="6"/>
      <c r="K956" s="6"/>
      <c r="L956" s="6"/>
      <c r="M956" s="6"/>
      <c r="AA956" s="6"/>
      <c r="AB956" s="6"/>
    </row>
    <row r="957" spans="10:28" x14ac:dyDescent="0.25">
      <c r="J957" s="6"/>
      <c r="K957" s="6"/>
      <c r="L957" s="6"/>
      <c r="M957" s="6"/>
      <c r="AA957" s="6"/>
      <c r="AB957" s="6"/>
    </row>
    <row r="958" spans="10:28" x14ac:dyDescent="0.25">
      <c r="J958" s="6"/>
      <c r="K958" s="6"/>
      <c r="L958" s="6"/>
      <c r="M958" s="6"/>
      <c r="AA958" s="6"/>
      <c r="AB958" s="6"/>
    </row>
    <row r="959" spans="10:28" x14ac:dyDescent="0.25">
      <c r="J959" s="6"/>
      <c r="K959" s="6"/>
      <c r="L959" s="6"/>
      <c r="M959" s="6"/>
      <c r="AA959" s="6"/>
      <c r="AB959" s="6"/>
    </row>
    <row r="960" spans="10:28" x14ac:dyDescent="0.25">
      <c r="J960" s="6"/>
      <c r="K960" s="6"/>
      <c r="L960" s="6"/>
      <c r="M960" s="6"/>
      <c r="AA960" s="6"/>
      <c r="AB960" s="6"/>
    </row>
    <row r="961" spans="10:28" x14ac:dyDescent="0.25">
      <c r="J961" s="6"/>
      <c r="K961" s="6"/>
      <c r="L961" s="6"/>
      <c r="M961" s="6"/>
      <c r="AA961" s="6"/>
      <c r="AB961" s="6"/>
    </row>
    <row r="962" spans="10:28" x14ac:dyDescent="0.25">
      <c r="J962" s="6"/>
      <c r="K962" s="6"/>
      <c r="L962" s="6"/>
      <c r="M962" s="6"/>
      <c r="AA962" s="6"/>
      <c r="AB962" s="6"/>
    </row>
    <row r="963" spans="10:28" x14ac:dyDescent="0.25">
      <c r="J963" s="6"/>
      <c r="K963" s="6"/>
      <c r="L963" s="6"/>
      <c r="M963" s="6"/>
      <c r="AA963" s="6"/>
      <c r="AB963" s="6"/>
    </row>
    <row r="964" spans="10:28" x14ac:dyDescent="0.25">
      <c r="J964" s="6"/>
      <c r="K964" s="6"/>
      <c r="L964" s="6"/>
      <c r="M964" s="6"/>
      <c r="AA964" s="6"/>
      <c r="AB964" s="6"/>
    </row>
    <row r="965" spans="10:28" x14ac:dyDescent="0.25">
      <c r="J965" s="6"/>
      <c r="K965" s="6"/>
      <c r="L965" s="6"/>
      <c r="M965" s="6"/>
      <c r="AA965" s="6"/>
      <c r="AB965" s="6"/>
    </row>
    <row r="966" spans="10:28" x14ac:dyDescent="0.25">
      <c r="J966" s="6"/>
      <c r="K966" s="6"/>
      <c r="L966" s="6"/>
      <c r="M966" s="6"/>
      <c r="AA966" s="6"/>
      <c r="AB966" s="6"/>
    </row>
    <row r="967" spans="10:28" x14ac:dyDescent="0.25">
      <c r="J967" s="6"/>
      <c r="K967" s="6"/>
      <c r="L967" s="6"/>
      <c r="M967" s="6"/>
      <c r="AA967" s="6"/>
      <c r="AB967" s="6"/>
    </row>
    <row r="968" spans="10:28" x14ac:dyDescent="0.25">
      <c r="J968" s="6"/>
      <c r="K968" s="6"/>
      <c r="L968" s="6"/>
      <c r="M968" s="6"/>
      <c r="AA968" s="6"/>
      <c r="AB968" s="6"/>
    </row>
    <row r="969" spans="10:28" x14ac:dyDescent="0.25">
      <c r="J969" s="6"/>
      <c r="K969" s="6"/>
      <c r="L969" s="6"/>
      <c r="M969" s="6"/>
      <c r="AA969" s="6"/>
      <c r="AB969" s="6"/>
    </row>
    <row r="970" spans="10:28" x14ac:dyDescent="0.25">
      <c r="J970" s="6"/>
      <c r="K970" s="6"/>
      <c r="L970" s="6"/>
      <c r="M970" s="6"/>
      <c r="AA970" s="6"/>
      <c r="AB970" s="6"/>
    </row>
    <row r="971" spans="10:28" x14ac:dyDescent="0.25">
      <c r="J971" s="6"/>
      <c r="K971" s="6"/>
      <c r="L971" s="6"/>
      <c r="M971" s="6"/>
      <c r="AA971" s="6"/>
      <c r="AB971" s="6"/>
    </row>
    <row r="972" spans="10:28" x14ac:dyDescent="0.25">
      <c r="J972" s="6"/>
      <c r="K972" s="6"/>
      <c r="L972" s="6"/>
      <c r="M972" s="6"/>
      <c r="AA972" s="6"/>
      <c r="AB972" s="6"/>
    </row>
    <row r="973" spans="10:28" x14ac:dyDescent="0.25">
      <c r="J973" s="6"/>
      <c r="K973" s="6"/>
      <c r="L973" s="6"/>
      <c r="M973" s="6"/>
      <c r="AA973" s="6"/>
      <c r="AB973" s="6"/>
    </row>
    <row r="974" spans="10:28" x14ac:dyDescent="0.25">
      <c r="J974" s="6"/>
      <c r="K974" s="6"/>
      <c r="L974" s="6"/>
      <c r="M974" s="6"/>
      <c r="AA974" s="6"/>
      <c r="AB974" s="6"/>
    </row>
    <row r="975" spans="10:28" x14ac:dyDescent="0.25">
      <c r="J975" s="6"/>
      <c r="K975" s="6"/>
      <c r="L975" s="6"/>
      <c r="M975" s="6"/>
      <c r="AA975" s="6"/>
      <c r="AB975" s="6"/>
    </row>
    <row r="976" spans="10:28" x14ac:dyDescent="0.25">
      <c r="J976" s="6"/>
      <c r="K976" s="6"/>
      <c r="L976" s="6"/>
      <c r="M976" s="6"/>
      <c r="AA976" s="6"/>
      <c r="AB976" s="6"/>
    </row>
    <row r="977" spans="10:28" x14ac:dyDescent="0.25">
      <c r="J977" s="6"/>
      <c r="K977" s="6"/>
      <c r="L977" s="6"/>
      <c r="M977" s="6"/>
      <c r="AA977" s="6"/>
      <c r="AB977" s="6"/>
    </row>
    <row r="978" spans="10:28" x14ac:dyDescent="0.25">
      <c r="J978" s="6"/>
      <c r="K978" s="6"/>
      <c r="L978" s="6"/>
      <c r="M978" s="6"/>
      <c r="AA978" s="6"/>
      <c r="AB978" s="6"/>
    </row>
    <row r="979" spans="10:28" x14ac:dyDescent="0.25">
      <c r="J979" s="6"/>
      <c r="K979" s="6"/>
      <c r="L979" s="6"/>
      <c r="M979" s="6"/>
      <c r="AA979" s="6"/>
      <c r="AB979" s="6"/>
    </row>
    <row r="980" spans="10:28" x14ac:dyDescent="0.25">
      <c r="J980" s="6"/>
      <c r="K980" s="6"/>
      <c r="L980" s="6"/>
      <c r="M980" s="6"/>
      <c r="AA980" s="6"/>
      <c r="AB980" s="6"/>
    </row>
    <row r="981" spans="10:28" x14ac:dyDescent="0.25">
      <c r="J981" s="6"/>
      <c r="K981" s="6"/>
      <c r="L981" s="6"/>
      <c r="M981" s="6"/>
      <c r="AA981" s="6"/>
      <c r="AB981" s="6"/>
    </row>
    <row r="982" spans="10:28" x14ac:dyDescent="0.25">
      <c r="J982" s="6"/>
      <c r="K982" s="6"/>
      <c r="L982" s="6"/>
      <c r="M982" s="6"/>
      <c r="AA982" s="6"/>
      <c r="AB982" s="6"/>
    </row>
    <row r="983" spans="10:28" x14ac:dyDescent="0.25">
      <c r="J983" s="6"/>
      <c r="K983" s="6"/>
      <c r="L983" s="6"/>
      <c r="M983" s="6"/>
      <c r="AA983" s="6"/>
      <c r="AB983" s="6"/>
    </row>
    <row r="984" spans="10:28" x14ac:dyDescent="0.25">
      <c r="J984" s="6"/>
      <c r="K984" s="6"/>
      <c r="L984" s="6"/>
      <c r="M984" s="6"/>
      <c r="AA984" s="6"/>
      <c r="AB984" s="6"/>
    </row>
    <row r="985" spans="10:28" x14ac:dyDescent="0.25">
      <c r="J985" s="6"/>
      <c r="K985" s="6"/>
      <c r="L985" s="6"/>
      <c r="M985" s="6"/>
      <c r="AA985" s="6"/>
      <c r="AB985" s="6"/>
    </row>
    <row r="986" spans="10:28" x14ac:dyDescent="0.25">
      <c r="J986" s="6"/>
      <c r="K986" s="6"/>
      <c r="L986" s="6"/>
      <c r="M986" s="6"/>
      <c r="AA986" s="6"/>
      <c r="AB986" s="6"/>
    </row>
    <row r="987" spans="10:28" x14ac:dyDescent="0.25">
      <c r="J987" s="6"/>
      <c r="K987" s="6"/>
      <c r="L987" s="6"/>
      <c r="M987" s="6"/>
      <c r="AA987" s="6"/>
      <c r="AB987" s="6"/>
    </row>
    <row r="988" spans="10:28" x14ac:dyDescent="0.25">
      <c r="J988" s="6"/>
      <c r="K988" s="6"/>
      <c r="L988" s="6"/>
      <c r="M988" s="6"/>
      <c r="AA988" s="6"/>
      <c r="AB988" s="6"/>
    </row>
    <row r="989" spans="10:28" x14ac:dyDescent="0.25">
      <c r="J989" s="6"/>
      <c r="K989" s="6"/>
      <c r="L989" s="6"/>
      <c r="M989" s="6"/>
      <c r="AA989" s="6"/>
      <c r="AB989" s="6"/>
    </row>
    <row r="990" spans="10:28" x14ac:dyDescent="0.25">
      <c r="J990" s="6"/>
      <c r="K990" s="6"/>
      <c r="L990" s="6"/>
      <c r="M990" s="6"/>
      <c r="AA990" s="6"/>
      <c r="AB990" s="6"/>
    </row>
    <row r="991" spans="10:28" x14ac:dyDescent="0.25">
      <c r="J991" s="6"/>
      <c r="K991" s="6"/>
      <c r="L991" s="6"/>
      <c r="M991" s="6"/>
      <c r="AA991" s="6"/>
      <c r="AB991" s="6"/>
    </row>
    <row r="992" spans="10:28" x14ac:dyDescent="0.25">
      <c r="J992" s="6"/>
      <c r="K992" s="6"/>
      <c r="L992" s="6"/>
      <c r="M992" s="6"/>
      <c r="AA992" s="6"/>
      <c r="AB992" s="6"/>
    </row>
    <row r="993" spans="10:28" x14ac:dyDescent="0.25">
      <c r="J993" s="6"/>
      <c r="K993" s="6"/>
      <c r="L993" s="6"/>
      <c r="M993" s="6"/>
      <c r="AA993" s="6"/>
      <c r="AB993" s="6"/>
    </row>
    <row r="994" spans="10:28" x14ac:dyDescent="0.25">
      <c r="J994" s="6"/>
      <c r="K994" s="6"/>
      <c r="L994" s="6"/>
      <c r="M994" s="6"/>
      <c r="AA994" s="6"/>
      <c r="AB994" s="6"/>
    </row>
    <row r="995" spans="10:28" x14ac:dyDescent="0.25">
      <c r="J995" s="6"/>
      <c r="K995" s="6"/>
      <c r="L995" s="6"/>
      <c r="M995" s="6"/>
      <c r="AA995" s="6"/>
      <c r="AB995" s="6"/>
    </row>
    <row r="996" spans="10:28" x14ac:dyDescent="0.25">
      <c r="J996" s="6"/>
      <c r="K996" s="6"/>
      <c r="L996" s="6"/>
      <c r="M996" s="6"/>
      <c r="AA996" s="6"/>
      <c r="AB996" s="6"/>
    </row>
    <row r="997" spans="10:28" x14ac:dyDescent="0.25">
      <c r="J997" s="6"/>
      <c r="K997" s="6"/>
      <c r="L997" s="6"/>
      <c r="M997" s="6"/>
      <c r="AA997" s="6"/>
      <c r="AB997" s="6"/>
    </row>
    <row r="998" spans="10:28" x14ac:dyDescent="0.25">
      <c r="J998" s="6"/>
      <c r="K998" s="6"/>
      <c r="L998" s="6"/>
      <c r="M998" s="6"/>
      <c r="AA998" s="6"/>
      <c r="AB998" s="6"/>
    </row>
    <row r="999" spans="10:28" x14ac:dyDescent="0.25">
      <c r="J999" s="6"/>
      <c r="K999" s="6"/>
      <c r="L999" s="6"/>
      <c r="M999" s="6"/>
      <c r="AA999" s="6"/>
      <c r="AB999" s="6"/>
    </row>
    <row r="1000" spans="10:28" x14ac:dyDescent="0.25">
      <c r="J1000" s="6"/>
      <c r="K1000" s="6"/>
      <c r="L1000" s="6"/>
      <c r="M1000" s="6"/>
      <c r="AA1000" s="6"/>
      <c r="AB1000" s="6"/>
    </row>
    <row r="1001" spans="10:28" x14ac:dyDescent="0.25">
      <c r="J1001" s="6"/>
      <c r="K1001" s="6"/>
      <c r="L1001" s="6"/>
      <c r="M1001" s="6"/>
      <c r="AA1001" s="6"/>
      <c r="AB1001" s="6"/>
    </row>
    <row r="1002" spans="10:28" x14ac:dyDescent="0.25">
      <c r="J1002" s="6"/>
      <c r="K1002" s="6"/>
      <c r="L1002" s="6"/>
      <c r="M1002" s="6"/>
      <c r="AA1002" s="6"/>
      <c r="AB1002" s="6"/>
    </row>
    <row r="1003" spans="10:28" x14ac:dyDescent="0.25">
      <c r="J1003" s="6"/>
      <c r="K1003" s="6"/>
      <c r="L1003" s="6"/>
      <c r="M1003" s="6"/>
      <c r="AA1003" s="6"/>
      <c r="AB1003" s="6"/>
    </row>
    <row r="1004" spans="10:28" x14ac:dyDescent="0.25">
      <c r="J1004" s="6"/>
      <c r="K1004" s="6"/>
      <c r="L1004" s="6"/>
      <c r="M1004" s="6"/>
      <c r="AA1004" s="6"/>
      <c r="AB1004" s="6"/>
    </row>
    <row r="1005" spans="10:28" x14ac:dyDescent="0.25">
      <c r="J1005" s="6"/>
      <c r="K1005" s="6"/>
      <c r="L1005" s="6"/>
      <c r="M1005" s="6"/>
      <c r="AA1005" s="6"/>
      <c r="AB1005" s="6"/>
    </row>
    <row r="1006" spans="10:28" x14ac:dyDescent="0.25">
      <c r="J1006" s="6"/>
      <c r="K1006" s="6"/>
      <c r="L1006" s="6"/>
      <c r="M1006" s="6"/>
      <c r="AA1006" s="6"/>
      <c r="AB1006" s="6"/>
    </row>
    <row r="1007" spans="10:28" x14ac:dyDescent="0.25">
      <c r="J1007" s="6"/>
      <c r="K1007" s="6"/>
      <c r="L1007" s="6"/>
      <c r="M1007" s="6"/>
      <c r="AA1007" s="6"/>
      <c r="AB1007" s="6"/>
    </row>
    <row r="1008" spans="10:28" x14ac:dyDescent="0.25">
      <c r="J1008" s="6"/>
      <c r="K1008" s="6"/>
      <c r="L1008" s="6"/>
      <c r="M1008" s="6"/>
      <c r="AA1008" s="6"/>
      <c r="AB1008" s="6"/>
    </row>
    <row r="1009" spans="10:28" x14ac:dyDescent="0.25">
      <c r="J1009" s="6"/>
      <c r="K1009" s="6"/>
      <c r="L1009" s="6"/>
      <c r="M1009" s="6"/>
      <c r="AA1009" s="6"/>
      <c r="AB1009" s="6"/>
    </row>
    <row r="1010" spans="10:28" x14ac:dyDescent="0.25">
      <c r="J1010" s="6"/>
      <c r="K1010" s="6"/>
      <c r="L1010" s="6"/>
      <c r="M1010" s="6"/>
      <c r="AA1010" s="6"/>
      <c r="AB1010" s="6"/>
    </row>
    <row r="1011" spans="10:28" x14ac:dyDescent="0.25">
      <c r="J1011" s="6"/>
      <c r="K1011" s="6"/>
      <c r="L1011" s="6"/>
      <c r="M1011" s="6"/>
      <c r="AA1011" s="6"/>
      <c r="AB1011" s="6"/>
    </row>
    <row r="1012" spans="10:28" x14ac:dyDescent="0.25">
      <c r="J1012" s="6"/>
      <c r="K1012" s="6"/>
      <c r="L1012" s="6"/>
      <c r="M1012" s="6"/>
      <c r="AA1012" s="6"/>
      <c r="AB1012" s="6"/>
    </row>
    <row r="1013" spans="10:28" x14ac:dyDescent="0.25">
      <c r="J1013" s="6"/>
      <c r="K1013" s="6"/>
      <c r="L1013" s="6"/>
      <c r="M1013" s="6"/>
      <c r="AA1013" s="6"/>
      <c r="AB1013" s="6"/>
    </row>
    <row r="1014" spans="10:28" x14ac:dyDescent="0.25">
      <c r="J1014" s="6"/>
      <c r="K1014" s="6"/>
      <c r="L1014" s="6"/>
      <c r="M1014" s="6"/>
      <c r="AA1014" s="6"/>
      <c r="AB1014" s="6"/>
    </row>
    <row r="1015" spans="10:28" x14ac:dyDescent="0.25">
      <c r="J1015" s="6"/>
      <c r="K1015" s="6"/>
      <c r="L1015" s="6"/>
      <c r="M1015" s="6"/>
      <c r="AA1015" s="6"/>
      <c r="AB1015" s="6"/>
    </row>
    <row r="1016" spans="10:28" x14ac:dyDescent="0.25">
      <c r="J1016" s="6"/>
      <c r="K1016" s="6"/>
      <c r="L1016" s="6"/>
      <c r="M1016" s="6"/>
      <c r="AA1016" s="6"/>
      <c r="AB1016" s="6"/>
    </row>
    <row r="1017" spans="10:28" x14ac:dyDescent="0.25">
      <c r="J1017" s="6"/>
      <c r="K1017" s="6"/>
      <c r="L1017" s="6"/>
      <c r="M1017" s="6"/>
      <c r="AA1017" s="6"/>
      <c r="AB1017" s="6"/>
    </row>
    <row r="1018" spans="10:28" x14ac:dyDescent="0.25">
      <c r="J1018" s="6"/>
      <c r="K1018" s="6"/>
      <c r="L1018" s="6"/>
      <c r="M1018" s="6"/>
      <c r="AA1018" s="6"/>
      <c r="AB1018" s="6"/>
    </row>
    <row r="1019" spans="10:28" x14ac:dyDescent="0.25">
      <c r="J1019" s="6"/>
      <c r="K1019" s="6"/>
      <c r="L1019" s="6"/>
      <c r="M1019" s="6"/>
      <c r="AA1019" s="6"/>
      <c r="AB1019" s="6"/>
    </row>
    <row r="1020" spans="10:28" x14ac:dyDescent="0.25">
      <c r="J1020" s="6"/>
      <c r="K1020" s="6"/>
      <c r="L1020" s="6"/>
      <c r="M1020" s="6"/>
      <c r="AA1020" s="6"/>
      <c r="AB1020" s="6"/>
    </row>
    <row r="1021" spans="10:28" x14ac:dyDescent="0.25">
      <c r="J1021" s="6"/>
      <c r="K1021" s="6"/>
      <c r="L1021" s="6"/>
      <c r="M1021" s="6"/>
      <c r="AA1021" s="6"/>
      <c r="AB1021" s="6"/>
    </row>
    <row r="1022" spans="10:28" x14ac:dyDescent="0.25">
      <c r="J1022" s="6"/>
      <c r="K1022" s="6"/>
      <c r="L1022" s="6"/>
      <c r="M1022" s="6"/>
      <c r="AA1022" s="6"/>
      <c r="AB1022" s="6"/>
    </row>
    <row r="1023" spans="10:28" x14ac:dyDescent="0.25">
      <c r="J1023" s="6"/>
      <c r="K1023" s="6"/>
      <c r="L1023" s="6"/>
      <c r="M1023" s="6"/>
      <c r="AA1023" s="6"/>
      <c r="AB1023" s="6"/>
    </row>
    <row r="1024" spans="10:28" x14ac:dyDescent="0.25">
      <c r="J1024" s="6"/>
      <c r="K1024" s="6"/>
      <c r="L1024" s="6"/>
      <c r="M1024" s="6"/>
      <c r="AA1024" s="6"/>
      <c r="AB1024" s="6"/>
    </row>
    <row r="1025" spans="10:28" x14ac:dyDescent="0.25">
      <c r="J1025" s="6"/>
      <c r="K1025" s="6"/>
      <c r="L1025" s="6"/>
      <c r="M1025" s="6"/>
      <c r="AA1025" s="6"/>
      <c r="AB1025" s="6"/>
    </row>
    <row r="1026" spans="10:28" x14ac:dyDescent="0.25">
      <c r="J1026" s="6"/>
      <c r="K1026" s="6"/>
      <c r="L1026" s="6"/>
      <c r="M1026" s="6"/>
      <c r="AA1026" s="6"/>
      <c r="AB1026" s="6"/>
    </row>
    <row r="1027" spans="10:28" x14ac:dyDescent="0.25">
      <c r="J1027" s="6"/>
      <c r="K1027" s="6"/>
      <c r="L1027" s="6"/>
      <c r="M1027" s="6"/>
      <c r="AA1027" s="6"/>
      <c r="AB1027" s="6"/>
    </row>
    <row r="1028" spans="10:28" x14ac:dyDescent="0.25">
      <c r="J1028" s="6"/>
      <c r="K1028" s="6"/>
      <c r="L1028" s="6"/>
      <c r="M1028" s="6"/>
      <c r="AA1028" s="6"/>
      <c r="AB1028" s="6"/>
    </row>
    <row r="1029" spans="10:28" x14ac:dyDescent="0.25">
      <c r="J1029" s="6"/>
      <c r="K1029" s="6"/>
      <c r="L1029" s="6"/>
      <c r="M1029" s="6"/>
      <c r="AA1029" s="6"/>
      <c r="AB1029" s="6"/>
    </row>
    <row r="1030" spans="10:28" x14ac:dyDescent="0.25">
      <c r="J1030" s="6"/>
      <c r="K1030" s="6"/>
      <c r="L1030" s="6"/>
      <c r="M1030" s="6"/>
      <c r="AA1030" s="6"/>
      <c r="AB1030" s="6"/>
    </row>
    <row r="1031" spans="10:28" x14ac:dyDescent="0.25">
      <c r="J1031" s="6"/>
      <c r="K1031" s="6"/>
      <c r="L1031" s="6"/>
      <c r="M1031" s="6"/>
      <c r="AA1031" s="6"/>
      <c r="AB1031" s="6"/>
    </row>
    <row r="1032" spans="10:28" x14ac:dyDescent="0.25">
      <c r="J1032" s="6"/>
      <c r="K1032" s="6"/>
      <c r="L1032" s="6"/>
      <c r="M1032" s="6"/>
      <c r="AA1032" s="6"/>
      <c r="AB1032" s="6"/>
    </row>
    <row r="1033" spans="10:28" x14ac:dyDescent="0.25">
      <c r="J1033" s="6"/>
      <c r="K1033" s="6"/>
      <c r="L1033" s="6"/>
      <c r="M1033" s="6"/>
      <c r="AA1033" s="6"/>
      <c r="AB1033" s="6"/>
    </row>
    <row r="1034" spans="10:28" x14ac:dyDescent="0.25">
      <c r="J1034" s="6"/>
      <c r="K1034" s="6"/>
      <c r="L1034" s="6"/>
      <c r="M1034" s="6"/>
      <c r="AA1034" s="6"/>
      <c r="AB1034" s="6"/>
    </row>
    <row r="1035" spans="10:28" x14ac:dyDescent="0.25">
      <c r="J1035" s="6"/>
      <c r="K1035" s="6"/>
      <c r="L1035" s="6"/>
      <c r="M1035" s="6"/>
      <c r="AA1035" s="6"/>
      <c r="AB1035" s="6"/>
    </row>
    <row r="1036" spans="10:28" x14ac:dyDescent="0.25">
      <c r="J1036" s="6"/>
      <c r="K1036" s="6"/>
      <c r="L1036" s="6"/>
      <c r="M1036" s="6"/>
      <c r="AA1036" s="6"/>
      <c r="AB1036" s="6"/>
    </row>
    <row r="1037" spans="10:28" x14ac:dyDescent="0.25">
      <c r="J1037" s="6"/>
      <c r="K1037" s="6"/>
      <c r="L1037" s="6"/>
      <c r="M1037" s="6"/>
      <c r="AA1037" s="6"/>
      <c r="AB1037" s="6"/>
    </row>
    <row r="1038" spans="10:28" x14ac:dyDescent="0.25">
      <c r="J1038" s="6"/>
      <c r="K1038" s="6"/>
      <c r="L1038" s="6"/>
      <c r="M1038" s="6"/>
      <c r="AA1038" s="6"/>
      <c r="AB1038" s="6"/>
    </row>
    <row r="1039" spans="10:28" x14ac:dyDescent="0.25">
      <c r="J1039" s="6"/>
      <c r="K1039" s="6"/>
      <c r="L1039" s="6"/>
      <c r="M1039" s="6"/>
      <c r="AA1039" s="6"/>
      <c r="AB1039" s="6"/>
    </row>
    <row r="1040" spans="10:28" x14ac:dyDescent="0.25">
      <c r="J1040" s="6"/>
      <c r="K1040" s="6"/>
      <c r="L1040" s="6"/>
      <c r="M1040" s="6"/>
      <c r="AA1040" s="6"/>
      <c r="AB1040" s="6"/>
    </row>
    <row r="1041" spans="10:28" x14ac:dyDescent="0.25">
      <c r="J1041" s="6"/>
      <c r="K1041" s="6"/>
      <c r="L1041" s="6"/>
      <c r="M1041" s="6"/>
      <c r="AA1041" s="6"/>
      <c r="AB1041" s="6"/>
    </row>
    <row r="1042" spans="10:28" x14ac:dyDescent="0.25">
      <c r="J1042" s="6"/>
      <c r="K1042" s="6"/>
      <c r="L1042" s="6"/>
      <c r="M1042" s="6"/>
      <c r="AA1042" s="6"/>
      <c r="AB1042" s="6"/>
    </row>
    <row r="1043" spans="10:28" x14ac:dyDescent="0.25">
      <c r="J1043" s="6"/>
      <c r="K1043" s="6"/>
      <c r="L1043" s="6"/>
      <c r="M1043" s="6"/>
      <c r="AA1043" s="6"/>
      <c r="AB1043" s="6"/>
    </row>
    <row r="1044" spans="10:28" x14ac:dyDescent="0.25">
      <c r="J1044" s="6"/>
      <c r="K1044" s="6"/>
      <c r="L1044" s="6"/>
      <c r="M1044" s="6"/>
      <c r="AA1044" s="6"/>
      <c r="AB1044" s="6"/>
    </row>
    <row r="1045" spans="10:28" x14ac:dyDescent="0.25">
      <c r="J1045" s="6"/>
      <c r="K1045" s="6"/>
      <c r="L1045" s="6"/>
      <c r="M1045" s="6"/>
      <c r="AA1045" s="6"/>
      <c r="AB1045" s="6"/>
    </row>
    <row r="1046" spans="10:28" x14ac:dyDescent="0.25">
      <c r="J1046" s="6"/>
      <c r="K1046" s="6"/>
      <c r="L1046" s="6"/>
      <c r="M1046" s="6"/>
      <c r="AA1046" s="6"/>
      <c r="AB1046" s="6"/>
    </row>
    <row r="1047" spans="10:28" x14ac:dyDescent="0.25">
      <c r="J1047" s="6"/>
      <c r="K1047" s="6"/>
      <c r="L1047" s="6"/>
      <c r="M1047" s="6"/>
      <c r="AA1047" s="6"/>
      <c r="AB1047" s="6"/>
    </row>
    <row r="1048" spans="10:28" x14ac:dyDescent="0.25">
      <c r="J1048" s="6"/>
      <c r="K1048" s="6"/>
      <c r="L1048" s="6"/>
      <c r="M1048" s="6"/>
      <c r="AA1048" s="6"/>
      <c r="AB1048" s="6"/>
    </row>
    <row r="1049" spans="10:28" x14ac:dyDescent="0.25">
      <c r="J1049" s="6"/>
      <c r="K1049" s="6"/>
      <c r="L1049" s="6"/>
      <c r="M1049" s="6"/>
      <c r="AA1049" s="6"/>
      <c r="AB1049" s="6"/>
    </row>
    <row r="1050" spans="10:28" x14ac:dyDescent="0.25">
      <c r="J1050" s="6"/>
      <c r="K1050" s="6"/>
      <c r="L1050" s="6"/>
      <c r="M1050" s="6"/>
      <c r="AA1050" s="6"/>
      <c r="AB1050" s="6"/>
    </row>
    <row r="1051" spans="10:28" x14ac:dyDescent="0.25">
      <c r="J1051" s="6"/>
      <c r="K1051" s="6"/>
      <c r="L1051" s="6"/>
      <c r="M1051" s="6"/>
      <c r="AA1051" s="6"/>
      <c r="AB1051" s="6"/>
    </row>
    <row r="1052" spans="10:28" x14ac:dyDescent="0.25">
      <c r="J1052" s="6"/>
      <c r="K1052" s="6"/>
      <c r="L1052" s="6"/>
      <c r="M1052" s="6"/>
      <c r="AA1052" s="6"/>
      <c r="AB1052" s="6"/>
    </row>
    <row r="1053" spans="10:28" x14ac:dyDescent="0.25">
      <c r="J1053" s="6"/>
      <c r="K1053" s="6"/>
      <c r="L1053" s="6"/>
      <c r="M1053" s="6"/>
      <c r="AA1053" s="6"/>
      <c r="AB1053" s="6"/>
    </row>
    <row r="1054" spans="10:28" x14ac:dyDescent="0.25">
      <c r="J1054" s="6"/>
      <c r="K1054" s="6"/>
      <c r="L1054" s="6"/>
      <c r="M1054" s="6"/>
      <c r="AA1054" s="6"/>
      <c r="AB1054" s="6"/>
    </row>
    <row r="1055" spans="10:28" x14ac:dyDescent="0.25">
      <c r="J1055" s="6"/>
      <c r="K1055" s="6"/>
      <c r="L1055" s="6"/>
      <c r="M1055" s="6"/>
      <c r="AA1055" s="6"/>
      <c r="AB1055" s="6"/>
    </row>
    <row r="1056" spans="10:28" x14ac:dyDescent="0.25">
      <c r="J1056" s="6"/>
      <c r="K1056" s="6"/>
      <c r="L1056" s="6"/>
      <c r="M1056" s="6"/>
      <c r="AA1056" s="6"/>
      <c r="AB1056" s="6"/>
    </row>
    <row r="1057" spans="10:28" x14ac:dyDescent="0.25">
      <c r="J1057" s="6"/>
      <c r="K1057" s="6"/>
      <c r="L1057" s="6"/>
      <c r="M1057" s="6"/>
      <c r="AA1057" s="6"/>
      <c r="AB1057" s="6"/>
    </row>
    <row r="1058" spans="10:28" x14ac:dyDescent="0.25">
      <c r="J1058" s="6"/>
      <c r="K1058" s="6"/>
      <c r="L1058" s="6"/>
      <c r="M1058" s="6"/>
      <c r="AA1058" s="6"/>
      <c r="AB1058" s="6"/>
    </row>
    <row r="1059" spans="10:28" x14ac:dyDescent="0.25">
      <c r="J1059" s="6"/>
      <c r="K1059" s="6"/>
      <c r="L1059" s="6"/>
      <c r="M1059" s="6"/>
      <c r="AA1059" s="6"/>
      <c r="AB1059" s="6"/>
    </row>
    <row r="1060" spans="10:28" x14ac:dyDescent="0.25">
      <c r="J1060" s="6"/>
      <c r="K1060" s="6"/>
      <c r="L1060" s="6"/>
      <c r="M1060" s="6"/>
      <c r="AA1060" s="6"/>
      <c r="AB1060" s="6"/>
    </row>
    <row r="1061" spans="10:28" x14ac:dyDescent="0.25">
      <c r="J1061" s="6"/>
      <c r="K1061" s="6"/>
      <c r="L1061" s="6"/>
      <c r="M1061" s="6"/>
      <c r="AA1061" s="6"/>
      <c r="AB1061" s="6"/>
    </row>
    <row r="1062" spans="10:28" x14ac:dyDescent="0.25">
      <c r="J1062" s="6"/>
      <c r="K1062" s="6"/>
      <c r="L1062" s="6"/>
      <c r="M1062" s="6"/>
      <c r="AA1062" s="6"/>
      <c r="AB1062" s="6"/>
    </row>
    <row r="1063" spans="10:28" x14ac:dyDescent="0.25">
      <c r="J1063" s="6"/>
      <c r="K1063" s="6"/>
      <c r="L1063" s="6"/>
      <c r="M1063" s="6"/>
      <c r="AA1063" s="6"/>
      <c r="AB1063" s="6"/>
    </row>
    <row r="1064" spans="10:28" x14ac:dyDescent="0.25">
      <c r="J1064" s="6"/>
      <c r="K1064" s="6"/>
      <c r="L1064" s="6"/>
      <c r="M1064" s="6"/>
      <c r="AA1064" s="6"/>
      <c r="AB1064" s="6"/>
    </row>
    <row r="1065" spans="10:28" x14ac:dyDescent="0.25">
      <c r="J1065" s="6"/>
      <c r="K1065" s="6"/>
      <c r="L1065" s="6"/>
      <c r="M1065" s="6"/>
      <c r="AA1065" s="6"/>
      <c r="AB1065" s="6"/>
    </row>
    <row r="1066" spans="10:28" x14ac:dyDescent="0.25">
      <c r="J1066" s="6"/>
      <c r="K1066" s="6"/>
      <c r="L1066" s="6"/>
      <c r="M1066" s="6"/>
      <c r="AA1066" s="6"/>
      <c r="AB1066" s="6"/>
    </row>
    <row r="1067" spans="10:28" x14ac:dyDescent="0.25">
      <c r="J1067" s="6"/>
      <c r="K1067" s="6"/>
      <c r="L1067" s="6"/>
      <c r="M1067" s="6"/>
      <c r="AA1067" s="6"/>
      <c r="AB1067" s="6"/>
    </row>
    <row r="1068" spans="10:28" x14ac:dyDescent="0.25">
      <c r="J1068" s="6"/>
      <c r="K1068" s="6"/>
      <c r="L1068" s="6"/>
      <c r="M1068" s="6"/>
      <c r="AA1068" s="6"/>
      <c r="AB1068" s="6"/>
    </row>
    <row r="1069" spans="10:28" x14ac:dyDescent="0.25">
      <c r="J1069" s="6"/>
      <c r="K1069" s="6"/>
      <c r="L1069" s="6"/>
      <c r="M1069" s="6"/>
      <c r="AA1069" s="6"/>
      <c r="AB1069" s="6"/>
    </row>
    <row r="1070" spans="10:28" x14ac:dyDescent="0.25">
      <c r="J1070" s="6"/>
      <c r="K1070" s="6"/>
      <c r="L1070" s="6"/>
      <c r="M1070" s="6"/>
      <c r="AA1070" s="6"/>
      <c r="AB1070" s="6"/>
    </row>
    <row r="1071" spans="10:28" x14ac:dyDescent="0.25">
      <c r="J1071" s="6"/>
      <c r="K1071" s="6"/>
      <c r="L1071" s="6"/>
      <c r="M1071" s="6"/>
      <c r="AA1071" s="6"/>
      <c r="AB1071" s="6"/>
    </row>
    <row r="1072" spans="10:28" x14ac:dyDescent="0.25">
      <c r="J1072" s="6"/>
      <c r="K1072" s="6"/>
      <c r="L1072" s="6"/>
      <c r="M1072" s="6"/>
      <c r="AA1072" s="6"/>
      <c r="AB1072" s="6"/>
    </row>
    <row r="1073" spans="10:28" x14ac:dyDescent="0.25">
      <c r="J1073" s="6"/>
      <c r="K1073" s="6"/>
      <c r="L1073" s="6"/>
      <c r="M1073" s="6"/>
      <c r="AA1073" s="6"/>
      <c r="AB1073" s="6"/>
    </row>
    <row r="1074" spans="10:28" x14ac:dyDescent="0.25">
      <c r="J1074" s="6"/>
      <c r="K1074" s="6"/>
      <c r="L1074" s="6"/>
      <c r="M1074" s="6"/>
      <c r="AA1074" s="6"/>
      <c r="AB1074" s="6"/>
    </row>
    <row r="1075" spans="10:28" x14ac:dyDescent="0.25">
      <c r="J1075" s="6"/>
      <c r="K1075" s="6"/>
      <c r="L1075" s="6"/>
      <c r="M1075" s="6"/>
      <c r="AA1075" s="6"/>
      <c r="AB1075" s="6"/>
    </row>
    <row r="1076" spans="10:28" x14ac:dyDescent="0.25">
      <c r="J1076" s="6"/>
      <c r="K1076" s="6"/>
      <c r="L1076" s="6"/>
      <c r="M1076" s="6"/>
      <c r="AA1076" s="6"/>
      <c r="AB1076" s="6"/>
    </row>
    <row r="1077" spans="10:28" x14ac:dyDescent="0.25">
      <c r="J1077" s="6"/>
      <c r="K1077" s="6"/>
      <c r="L1077" s="6"/>
      <c r="M1077" s="6"/>
      <c r="AA1077" s="6"/>
      <c r="AB1077" s="6"/>
    </row>
    <row r="1078" spans="10:28" x14ac:dyDescent="0.25">
      <c r="J1078" s="6"/>
      <c r="K1078" s="6"/>
      <c r="L1078" s="6"/>
      <c r="M1078" s="6"/>
      <c r="AA1078" s="6"/>
      <c r="AB1078" s="6"/>
    </row>
    <row r="1079" spans="10:28" x14ac:dyDescent="0.25">
      <c r="J1079" s="6"/>
      <c r="K1079" s="6"/>
      <c r="L1079" s="6"/>
      <c r="M1079" s="6"/>
      <c r="AA1079" s="6"/>
      <c r="AB1079" s="6"/>
    </row>
    <row r="1080" spans="10:28" x14ac:dyDescent="0.25">
      <c r="J1080" s="6"/>
      <c r="K1080" s="6"/>
      <c r="L1080" s="6"/>
      <c r="M1080" s="6"/>
      <c r="AA1080" s="6"/>
      <c r="AB1080" s="6"/>
    </row>
    <row r="1081" spans="10:28" x14ac:dyDescent="0.25">
      <c r="J1081" s="6"/>
      <c r="K1081" s="6"/>
      <c r="L1081" s="6"/>
      <c r="M1081" s="6"/>
      <c r="AA1081" s="6"/>
      <c r="AB1081" s="6"/>
    </row>
    <row r="1082" spans="10:28" x14ac:dyDescent="0.25">
      <c r="J1082" s="6"/>
      <c r="K1082" s="6"/>
      <c r="L1082" s="6"/>
      <c r="M1082" s="6"/>
      <c r="AA1082" s="6"/>
      <c r="AB1082" s="6"/>
    </row>
    <row r="1083" spans="10:28" x14ac:dyDescent="0.25">
      <c r="J1083" s="6"/>
      <c r="K1083" s="6"/>
      <c r="L1083" s="6"/>
      <c r="M1083" s="6"/>
      <c r="AA1083" s="6"/>
      <c r="AB1083" s="6"/>
    </row>
    <row r="1084" spans="10:28" x14ac:dyDescent="0.25">
      <c r="J1084" s="6"/>
      <c r="K1084" s="6"/>
      <c r="L1084" s="6"/>
      <c r="M1084" s="6"/>
      <c r="AA1084" s="6"/>
      <c r="AB1084" s="6"/>
    </row>
    <row r="1085" spans="10:28" x14ac:dyDescent="0.25">
      <c r="J1085" s="6"/>
      <c r="K1085" s="6"/>
      <c r="L1085" s="6"/>
      <c r="M1085" s="6"/>
      <c r="AA1085" s="6"/>
      <c r="AB1085" s="6"/>
    </row>
    <row r="1086" spans="10:28" x14ac:dyDescent="0.25">
      <c r="J1086" s="6"/>
      <c r="K1086" s="6"/>
      <c r="L1086" s="6"/>
      <c r="M1086" s="6"/>
      <c r="AA1086" s="6"/>
      <c r="AB1086" s="6"/>
    </row>
    <row r="1087" spans="10:28" x14ac:dyDescent="0.25">
      <c r="J1087" s="6"/>
      <c r="K1087" s="6"/>
      <c r="L1087" s="6"/>
      <c r="M1087" s="6"/>
      <c r="AA1087" s="6"/>
      <c r="AB1087" s="6"/>
    </row>
    <row r="1088" spans="10:28" x14ac:dyDescent="0.25">
      <c r="J1088" s="6"/>
      <c r="K1088" s="6"/>
      <c r="L1088" s="6"/>
      <c r="M1088" s="6"/>
      <c r="AA1088" s="6"/>
      <c r="AB1088" s="6"/>
    </row>
    <row r="1089" spans="10:28" x14ac:dyDescent="0.25">
      <c r="J1089" s="6"/>
      <c r="K1089" s="6"/>
      <c r="L1089" s="6"/>
      <c r="M1089" s="6"/>
      <c r="AA1089" s="6"/>
      <c r="AB1089" s="6"/>
    </row>
    <row r="1090" spans="10:28" x14ac:dyDescent="0.25">
      <c r="J1090" s="6"/>
      <c r="K1090" s="6"/>
      <c r="L1090" s="6"/>
      <c r="M1090" s="6"/>
      <c r="AA1090" s="6"/>
      <c r="AB1090" s="6"/>
    </row>
    <row r="1091" spans="10:28" x14ac:dyDescent="0.25">
      <c r="J1091" s="6"/>
      <c r="K1091" s="6"/>
      <c r="L1091" s="6"/>
      <c r="M1091" s="6"/>
      <c r="AA1091" s="6"/>
      <c r="AB1091" s="6"/>
    </row>
    <row r="1092" spans="10:28" x14ac:dyDescent="0.25">
      <c r="J1092" s="6"/>
      <c r="K1092" s="6"/>
      <c r="L1092" s="6"/>
      <c r="M1092" s="6"/>
      <c r="AA1092" s="6"/>
      <c r="AB1092" s="6"/>
    </row>
    <row r="1093" spans="10:28" x14ac:dyDescent="0.25">
      <c r="J1093" s="6"/>
      <c r="K1093" s="6"/>
      <c r="L1093" s="6"/>
      <c r="M1093" s="6"/>
      <c r="AA1093" s="6"/>
      <c r="AB1093" s="6"/>
    </row>
    <row r="1094" spans="10:28" x14ac:dyDescent="0.25">
      <c r="J1094" s="6"/>
      <c r="K1094" s="6"/>
      <c r="L1094" s="6"/>
      <c r="M1094" s="6"/>
      <c r="AA1094" s="6"/>
      <c r="AB1094" s="6"/>
    </row>
    <row r="1095" spans="10:28" x14ac:dyDescent="0.25">
      <c r="J1095" s="6"/>
      <c r="K1095" s="6"/>
      <c r="L1095" s="6"/>
      <c r="M1095" s="6"/>
      <c r="AA1095" s="6"/>
      <c r="AB1095" s="6"/>
    </row>
    <row r="1096" spans="10:28" x14ac:dyDescent="0.25">
      <c r="J1096" s="6"/>
      <c r="K1096" s="6"/>
      <c r="L1096" s="6"/>
      <c r="M1096" s="6"/>
      <c r="AA1096" s="6"/>
      <c r="AB1096" s="6"/>
    </row>
    <row r="1097" spans="10:28" x14ac:dyDescent="0.25">
      <c r="J1097" s="6"/>
      <c r="K1097" s="6"/>
      <c r="L1097" s="6"/>
      <c r="M1097" s="6"/>
      <c r="AA1097" s="6"/>
      <c r="AB1097" s="6"/>
    </row>
    <row r="1098" spans="10:28" x14ac:dyDescent="0.25">
      <c r="J1098" s="6"/>
      <c r="K1098" s="6"/>
      <c r="L1098" s="6"/>
      <c r="M1098" s="6"/>
      <c r="AA1098" s="6"/>
      <c r="AB1098" s="6"/>
    </row>
    <row r="1099" spans="10:28" x14ac:dyDescent="0.25">
      <c r="J1099" s="6"/>
      <c r="K1099" s="6"/>
      <c r="L1099" s="6"/>
      <c r="M1099" s="6"/>
      <c r="AA1099" s="6"/>
      <c r="AB1099" s="6"/>
    </row>
    <row r="1100" spans="10:28" x14ac:dyDescent="0.25">
      <c r="J1100" s="6"/>
      <c r="K1100" s="6"/>
      <c r="L1100" s="6"/>
      <c r="M1100" s="6"/>
      <c r="AA1100" s="6"/>
      <c r="AB1100" s="6"/>
    </row>
    <row r="1101" spans="10:28" x14ac:dyDescent="0.25">
      <c r="J1101" s="6"/>
      <c r="K1101" s="6"/>
      <c r="L1101" s="6"/>
      <c r="M1101" s="6"/>
      <c r="AA1101" s="6"/>
      <c r="AB1101" s="6"/>
    </row>
    <row r="1102" spans="10:28" x14ac:dyDescent="0.25">
      <c r="J1102" s="6"/>
      <c r="K1102" s="6"/>
      <c r="L1102" s="6"/>
      <c r="M1102" s="6"/>
      <c r="AA1102" s="6"/>
      <c r="AB1102" s="6"/>
    </row>
    <row r="1103" spans="10:28" x14ac:dyDescent="0.25">
      <c r="J1103" s="6"/>
      <c r="K1103" s="6"/>
      <c r="L1103" s="6"/>
      <c r="M1103" s="6"/>
      <c r="AA1103" s="6"/>
      <c r="AB1103" s="6"/>
    </row>
    <row r="1104" spans="10:28" x14ac:dyDescent="0.25">
      <c r="J1104" s="6"/>
      <c r="K1104" s="6"/>
      <c r="L1104" s="6"/>
      <c r="M1104" s="6"/>
      <c r="AA1104" s="6"/>
      <c r="AB1104" s="6"/>
    </row>
    <row r="1105" spans="10:28" x14ac:dyDescent="0.25">
      <c r="J1105" s="6"/>
      <c r="K1105" s="6"/>
      <c r="L1105" s="6"/>
      <c r="M1105" s="6"/>
      <c r="AA1105" s="6"/>
      <c r="AB1105" s="6"/>
    </row>
    <row r="1106" spans="10:28" x14ac:dyDescent="0.25">
      <c r="J1106" s="6"/>
      <c r="K1106" s="6"/>
      <c r="L1106" s="6"/>
      <c r="M1106" s="6"/>
      <c r="AA1106" s="6"/>
      <c r="AB1106" s="6"/>
    </row>
    <row r="1107" spans="10:28" x14ac:dyDescent="0.25">
      <c r="J1107" s="6"/>
      <c r="K1107" s="6"/>
      <c r="L1107" s="6"/>
      <c r="M1107" s="6"/>
      <c r="AA1107" s="6"/>
      <c r="AB1107" s="6"/>
    </row>
    <row r="1108" spans="10:28" x14ac:dyDescent="0.25">
      <c r="J1108" s="6"/>
      <c r="K1108" s="6"/>
      <c r="L1108" s="6"/>
      <c r="M1108" s="6"/>
      <c r="AA1108" s="6"/>
      <c r="AB1108" s="6"/>
    </row>
    <row r="1109" spans="10:28" x14ac:dyDescent="0.25">
      <c r="J1109" s="6"/>
      <c r="K1109" s="6"/>
      <c r="L1109" s="6"/>
      <c r="M1109" s="6"/>
      <c r="AA1109" s="6"/>
      <c r="AB1109" s="6"/>
    </row>
    <row r="1110" spans="10:28" x14ac:dyDescent="0.25">
      <c r="J1110" s="6"/>
      <c r="K1110" s="6"/>
      <c r="L1110" s="6"/>
      <c r="M1110" s="6"/>
      <c r="AA1110" s="6"/>
      <c r="AB1110" s="6"/>
    </row>
    <row r="1111" spans="10:28" x14ac:dyDescent="0.25">
      <c r="J1111" s="6"/>
      <c r="K1111" s="6"/>
      <c r="L1111" s="6"/>
      <c r="M1111" s="6"/>
      <c r="AA1111" s="6"/>
      <c r="AB1111" s="6"/>
    </row>
    <row r="1112" spans="10:28" x14ac:dyDescent="0.25">
      <c r="J1112" s="6"/>
      <c r="K1112" s="6"/>
      <c r="L1112" s="6"/>
      <c r="M1112" s="6"/>
      <c r="AA1112" s="6"/>
      <c r="AB1112" s="6"/>
    </row>
    <row r="1113" spans="10:28" x14ac:dyDescent="0.25">
      <c r="J1113" s="6"/>
      <c r="K1113" s="6"/>
      <c r="L1113" s="6"/>
      <c r="M1113" s="6"/>
      <c r="AA1113" s="6"/>
      <c r="AB1113" s="6"/>
    </row>
    <row r="1114" spans="10:28" x14ac:dyDescent="0.25">
      <c r="J1114" s="6"/>
      <c r="K1114" s="6"/>
      <c r="L1114" s="6"/>
      <c r="M1114" s="6"/>
      <c r="AA1114" s="6"/>
      <c r="AB1114" s="6"/>
    </row>
    <row r="1115" spans="10:28" x14ac:dyDescent="0.25">
      <c r="J1115" s="6"/>
      <c r="K1115" s="6"/>
      <c r="L1115" s="6"/>
      <c r="M1115" s="6"/>
      <c r="AA1115" s="6"/>
      <c r="AB1115" s="6"/>
    </row>
    <row r="1116" spans="10:28" x14ac:dyDescent="0.25">
      <c r="J1116" s="6"/>
      <c r="K1116" s="6"/>
      <c r="L1116" s="6"/>
      <c r="M1116" s="6"/>
      <c r="AA1116" s="6"/>
      <c r="AB1116" s="6"/>
    </row>
    <row r="1117" spans="10:28" x14ac:dyDescent="0.25">
      <c r="J1117" s="6"/>
      <c r="K1117" s="6"/>
      <c r="L1117" s="6"/>
      <c r="M1117" s="6"/>
      <c r="AA1117" s="6"/>
      <c r="AB1117" s="6"/>
    </row>
    <row r="1118" spans="10:28" x14ac:dyDescent="0.25">
      <c r="J1118" s="6"/>
      <c r="K1118" s="6"/>
      <c r="L1118" s="6"/>
      <c r="M1118" s="6"/>
      <c r="AA1118" s="6"/>
      <c r="AB1118" s="6"/>
    </row>
    <row r="1119" spans="10:28" x14ac:dyDescent="0.25">
      <c r="J1119" s="6"/>
      <c r="K1119" s="6"/>
      <c r="L1119" s="6"/>
      <c r="M1119" s="6"/>
      <c r="AA1119" s="6"/>
      <c r="AB1119" s="6"/>
    </row>
    <row r="1120" spans="10:28" x14ac:dyDescent="0.25">
      <c r="J1120" s="6"/>
      <c r="K1120" s="6"/>
      <c r="L1120" s="6"/>
      <c r="M1120" s="6"/>
      <c r="AA1120" s="6"/>
      <c r="AB1120" s="6"/>
    </row>
    <row r="1121" spans="10:28" x14ac:dyDescent="0.25">
      <c r="J1121" s="6"/>
      <c r="K1121" s="6"/>
      <c r="L1121" s="6"/>
      <c r="M1121" s="6"/>
      <c r="AA1121" s="6"/>
      <c r="AB1121" s="6"/>
    </row>
    <row r="1122" spans="10:28" x14ac:dyDescent="0.25">
      <c r="J1122" s="6"/>
      <c r="K1122" s="6"/>
      <c r="L1122" s="6"/>
      <c r="M1122" s="6"/>
      <c r="AA1122" s="6"/>
      <c r="AB1122" s="6"/>
    </row>
    <row r="1123" spans="10:28" x14ac:dyDescent="0.25">
      <c r="J1123" s="6"/>
      <c r="K1123" s="6"/>
      <c r="L1123" s="6"/>
      <c r="M1123" s="6"/>
      <c r="AA1123" s="6"/>
      <c r="AB1123" s="6"/>
    </row>
    <row r="1124" spans="10:28" x14ac:dyDescent="0.25">
      <c r="J1124" s="6"/>
      <c r="K1124" s="6"/>
      <c r="L1124" s="6"/>
      <c r="M1124" s="6"/>
      <c r="AA1124" s="6"/>
      <c r="AB1124" s="6"/>
    </row>
    <row r="1125" spans="10:28" x14ac:dyDescent="0.25">
      <c r="J1125" s="6"/>
      <c r="K1125" s="6"/>
      <c r="L1125" s="6"/>
      <c r="M1125" s="6"/>
      <c r="AA1125" s="6"/>
      <c r="AB1125" s="6"/>
    </row>
    <row r="1126" spans="10:28" x14ac:dyDescent="0.25">
      <c r="J1126" s="6"/>
      <c r="K1126" s="6"/>
      <c r="L1126" s="6"/>
      <c r="M1126" s="6"/>
      <c r="AA1126" s="6"/>
      <c r="AB1126" s="6"/>
    </row>
    <row r="1127" spans="10:28" x14ac:dyDescent="0.25">
      <c r="J1127" s="6"/>
      <c r="K1127" s="6"/>
      <c r="L1127" s="6"/>
      <c r="M1127" s="6"/>
      <c r="AA1127" s="6"/>
      <c r="AB1127" s="6"/>
    </row>
    <row r="1128" spans="10:28" x14ac:dyDescent="0.25">
      <c r="J1128" s="6"/>
      <c r="K1128" s="6"/>
      <c r="L1128" s="6"/>
      <c r="M1128" s="6"/>
      <c r="AA1128" s="6"/>
      <c r="AB1128" s="6"/>
    </row>
    <row r="1129" spans="10:28" x14ac:dyDescent="0.25">
      <c r="J1129" s="6"/>
      <c r="K1129" s="6"/>
      <c r="L1129" s="6"/>
      <c r="M1129" s="6"/>
      <c r="AA1129" s="6"/>
      <c r="AB1129" s="6"/>
    </row>
    <row r="1130" spans="10:28" x14ac:dyDescent="0.25">
      <c r="J1130" s="6"/>
      <c r="K1130" s="6"/>
      <c r="L1130" s="6"/>
      <c r="M1130" s="6"/>
      <c r="AA1130" s="6"/>
      <c r="AB1130" s="6"/>
    </row>
    <row r="1131" spans="10:28" x14ac:dyDescent="0.25">
      <c r="J1131" s="6"/>
      <c r="K1131" s="6"/>
      <c r="L1131" s="6"/>
      <c r="M1131" s="6"/>
      <c r="AA1131" s="6"/>
      <c r="AB1131" s="6"/>
    </row>
    <row r="1132" spans="10:28" x14ac:dyDescent="0.25">
      <c r="J1132" s="6"/>
      <c r="K1132" s="6"/>
      <c r="L1132" s="6"/>
      <c r="M1132" s="6"/>
      <c r="AA1132" s="6"/>
      <c r="AB1132" s="6"/>
    </row>
    <row r="1133" spans="10:28" x14ac:dyDescent="0.25">
      <c r="J1133" s="6"/>
      <c r="K1133" s="6"/>
      <c r="L1133" s="6"/>
      <c r="M1133" s="6"/>
      <c r="AA1133" s="6"/>
      <c r="AB1133" s="6"/>
    </row>
    <row r="1134" spans="10:28" x14ac:dyDescent="0.25">
      <c r="J1134" s="6"/>
      <c r="K1134" s="6"/>
      <c r="L1134" s="6"/>
      <c r="M1134" s="6"/>
      <c r="AA1134" s="6"/>
      <c r="AB1134" s="6"/>
    </row>
    <row r="1135" spans="10:28" x14ac:dyDescent="0.25">
      <c r="J1135" s="6"/>
      <c r="K1135" s="6"/>
      <c r="L1135" s="6"/>
      <c r="M1135" s="6"/>
      <c r="AA1135" s="6"/>
      <c r="AB1135" s="6"/>
    </row>
    <row r="1136" spans="10:28" x14ac:dyDescent="0.25">
      <c r="J1136" s="6"/>
      <c r="K1136" s="6"/>
      <c r="L1136" s="6"/>
      <c r="M1136" s="6"/>
      <c r="AA1136" s="6"/>
      <c r="AB1136" s="6"/>
    </row>
    <row r="1137" spans="10:28" x14ac:dyDescent="0.25">
      <c r="J1137" s="6"/>
      <c r="K1137" s="6"/>
      <c r="L1137" s="6"/>
      <c r="M1137" s="6"/>
      <c r="AA1137" s="6"/>
      <c r="AB1137" s="6"/>
    </row>
    <row r="1138" spans="10:28" x14ac:dyDescent="0.25">
      <c r="J1138" s="6"/>
      <c r="K1138" s="6"/>
      <c r="L1138" s="6"/>
      <c r="M1138" s="6"/>
      <c r="AA1138" s="6"/>
      <c r="AB1138" s="6"/>
    </row>
    <row r="1139" spans="10:28" x14ac:dyDescent="0.25">
      <c r="J1139" s="6"/>
      <c r="K1139" s="6"/>
      <c r="L1139" s="6"/>
      <c r="M1139" s="6"/>
      <c r="AA1139" s="6"/>
      <c r="AB1139" s="6"/>
    </row>
    <row r="1140" spans="10:28" x14ac:dyDescent="0.25">
      <c r="J1140" s="6"/>
      <c r="K1140" s="6"/>
      <c r="L1140" s="6"/>
      <c r="M1140" s="6"/>
      <c r="AA1140" s="6"/>
      <c r="AB1140" s="6"/>
    </row>
    <row r="1141" spans="10:28" x14ac:dyDescent="0.25">
      <c r="J1141" s="6"/>
      <c r="K1141" s="6"/>
      <c r="L1141" s="6"/>
      <c r="M1141" s="6"/>
      <c r="AA1141" s="6"/>
      <c r="AB1141" s="6"/>
    </row>
    <row r="1142" spans="10:28" x14ac:dyDescent="0.25">
      <c r="J1142" s="6"/>
      <c r="K1142" s="6"/>
      <c r="L1142" s="6"/>
      <c r="M1142" s="6"/>
      <c r="AA1142" s="6"/>
      <c r="AB1142" s="6"/>
    </row>
    <row r="1143" spans="10:28" x14ac:dyDescent="0.25">
      <c r="J1143" s="6"/>
      <c r="K1143" s="6"/>
      <c r="L1143" s="6"/>
      <c r="M1143" s="6"/>
      <c r="AA1143" s="6"/>
      <c r="AB1143" s="6"/>
    </row>
    <row r="1144" spans="10:28" x14ac:dyDescent="0.25">
      <c r="J1144" s="6"/>
      <c r="K1144" s="6"/>
      <c r="L1144" s="6"/>
      <c r="M1144" s="6"/>
      <c r="AA1144" s="6"/>
      <c r="AB1144" s="6"/>
    </row>
    <row r="1145" spans="10:28" x14ac:dyDescent="0.25">
      <c r="J1145" s="6"/>
      <c r="K1145" s="6"/>
      <c r="L1145" s="6"/>
      <c r="M1145" s="6"/>
      <c r="AA1145" s="6"/>
      <c r="AB1145" s="6"/>
    </row>
    <row r="1146" spans="10:28" x14ac:dyDescent="0.25">
      <c r="J1146" s="6"/>
      <c r="K1146" s="6"/>
      <c r="L1146" s="6"/>
      <c r="M1146" s="6"/>
      <c r="AA1146" s="6"/>
      <c r="AB1146" s="6"/>
    </row>
    <row r="1147" spans="10:28" x14ac:dyDescent="0.25">
      <c r="J1147" s="6"/>
      <c r="K1147" s="6"/>
      <c r="L1147" s="6"/>
      <c r="M1147" s="6"/>
      <c r="AA1147" s="6"/>
      <c r="AB1147" s="6"/>
    </row>
    <row r="1148" spans="10:28" x14ac:dyDescent="0.25">
      <c r="J1148" s="6"/>
      <c r="K1148" s="6"/>
      <c r="L1148" s="6"/>
      <c r="M1148" s="6"/>
      <c r="AA1148" s="6"/>
      <c r="AB1148" s="6"/>
    </row>
    <row r="1149" spans="10:28" x14ac:dyDescent="0.25">
      <c r="J1149" s="6"/>
      <c r="K1149" s="6"/>
      <c r="L1149" s="6"/>
      <c r="M1149" s="6"/>
      <c r="AA1149" s="6"/>
      <c r="AB1149" s="6"/>
    </row>
    <row r="1150" spans="10:28" x14ac:dyDescent="0.25">
      <c r="J1150" s="6"/>
      <c r="K1150" s="6"/>
      <c r="L1150" s="6"/>
      <c r="M1150" s="6"/>
      <c r="AA1150" s="6"/>
      <c r="AB1150" s="6"/>
    </row>
    <row r="1151" spans="10:28" x14ac:dyDescent="0.25">
      <c r="J1151" s="6"/>
      <c r="K1151" s="6"/>
      <c r="L1151" s="6"/>
      <c r="M1151" s="6"/>
      <c r="AA1151" s="6"/>
      <c r="AB1151" s="6"/>
    </row>
    <row r="1152" spans="10:28" x14ac:dyDescent="0.25">
      <c r="J1152" s="6"/>
      <c r="K1152" s="6"/>
      <c r="L1152" s="6"/>
      <c r="M1152" s="6"/>
      <c r="AA1152" s="6"/>
      <c r="AB1152" s="6"/>
    </row>
    <row r="1153" spans="10:28" x14ac:dyDescent="0.25">
      <c r="J1153" s="6"/>
      <c r="K1153" s="6"/>
      <c r="L1153" s="6"/>
      <c r="M1153" s="6"/>
      <c r="AA1153" s="6"/>
      <c r="AB1153" s="6"/>
    </row>
    <row r="1154" spans="10:28" x14ac:dyDescent="0.25">
      <c r="J1154" s="6"/>
      <c r="K1154" s="6"/>
      <c r="L1154" s="6"/>
      <c r="M1154" s="6"/>
      <c r="AA1154" s="6"/>
      <c r="AB1154" s="6"/>
    </row>
    <row r="1155" spans="10:28" x14ac:dyDescent="0.25">
      <c r="J1155" s="6"/>
      <c r="K1155" s="6"/>
      <c r="L1155" s="6"/>
      <c r="M1155" s="6"/>
      <c r="AA1155" s="6"/>
      <c r="AB1155" s="6"/>
    </row>
    <row r="1156" spans="10:28" x14ac:dyDescent="0.25">
      <c r="J1156" s="6"/>
      <c r="K1156" s="6"/>
      <c r="L1156" s="6"/>
      <c r="M1156" s="6"/>
      <c r="AA1156" s="6"/>
      <c r="AB1156" s="6"/>
    </row>
    <row r="1157" spans="10:28" x14ac:dyDescent="0.25">
      <c r="J1157" s="6"/>
      <c r="K1157" s="6"/>
      <c r="L1157" s="6"/>
      <c r="M1157" s="6"/>
      <c r="AA1157" s="6"/>
      <c r="AB1157" s="6"/>
    </row>
    <row r="1158" spans="10:28" x14ac:dyDescent="0.25">
      <c r="J1158" s="6"/>
      <c r="K1158" s="6"/>
      <c r="L1158" s="6"/>
      <c r="M1158" s="6"/>
      <c r="AA1158" s="6"/>
      <c r="AB1158" s="6"/>
    </row>
    <row r="1159" spans="10:28" x14ac:dyDescent="0.25">
      <c r="J1159" s="6"/>
      <c r="K1159" s="6"/>
      <c r="L1159" s="6"/>
      <c r="M1159" s="6"/>
      <c r="AA1159" s="6"/>
      <c r="AB1159" s="6"/>
    </row>
    <row r="1160" spans="10:28" x14ac:dyDescent="0.25">
      <c r="J1160" s="6"/>
      <c r="K1160" s="6"/>
      <c r="L1160" s="6"/>
      <c r="M1160" s="6"/>
      <c r="AA1160" s="6"/>
      <c r="AB1160" s="6"/>
    </row>
    <row r="1161" spans="10:28" x14ac:dyDescent="0.25">
      <c r="J1161" s="6"/>
      <c r="K1161" s="6"/>
      <c r="L1161" s="6"/>
      <c r="M1161" s="6"/>
      <c r="AA1161" s="6"/>
      <c r="AB1161" s="6"/>
    </row>
    <row r="1162" spans="10:28" x14ac:dyDescent="0.25">
      <c r="J1162" s="6"/>
      <c r="K1162" s="6"/>
      <c r="L1162" s="6"/>
      <c r="M1162" s="6"/>
      <c r="AA1162" s="6"/>
      <c r="AB1162" s="6"/>
    </row>
    <row r="1163" spans="10:28" x14ac:dyDescent="0.25">
      <c r="J1163" s="6"/>
      <c r="K1163" s="6"/>
      <c r="L1163" s="6"/>
      <c r="M1163" s="6"/>
      <c r="AA1163" s="6"/>
      <c r="AB1163" s="6"/>
    </row>
    <row r="1164" spans="10:28" x14ac:dyDescent="0.25">
      <c r="J1164" s="6"/>
      <c r="K1164" s="6"/>
      <c r="L1164" s="6"/>
      <c r="M1164" s="6"/>
      <c r="AA1164" s="6"/>
      <c r="AB1164" s="6"/>
    </row>
    <row r="1165" spans="10:28" x14ac:dyDescent="0.25">
      <c r="J1165" s="6"/>
      <c r="K1165" s="6"/>
      <c r="L1165" s="6"/>
      <c r="M1165" s="6"/>
      <c r="AA1165" s="6"/>
      <c r="AB1165" s="6"/>
    </row>
    <row r="1166" spans="10:28" x14ac:dyDescent="0.25">
      <c r="J1166" s="6"/>
      <c r="K1166" s="6"/>
      <c r="L1166" s="6"/>
      <c r="M1166" s="6"/>
      <c r="AA1166" s="6"/>
      <c r="AB1166" s="6"/>
    </row>
    <row r="1167" spans="10:28" x14ac:dyDescent="0.25">
      <c r="J1167" s="6"/>
      <c r="K1167" s="6"/>
      <c r="L1167" s="6"/>
      <c r="M1167" s="6"/>
      <c r="AA1167" s="6"/>
      <c r="AB1167" s="6"/>
    </row>
    <row r="1168" spans="10:28" x14ac:dyDescent="0.25">
      <c r="J1168" s="6"/>
      <c r="K1168" s="6"/>
      <c r="L1168" s="6"/>
      <c r="M1168" s="6"/>
      <c r="AA1168" s="6"/>
      <c r="AB1168" s="6"/>
    </row>
    <row r="1169" spans="10:28" x14ac:dyDescent="0.25">
      <c r="J1169" s="6"/>
      <c r="K1169" s="6"/>
      <c r="L1169" s="6"/>
      <c r="M1169" s="6"/>
      <c r="AA1169" s="6"/>
      <c r="AB1169" s="6"/>
    </row>
    <row r="1170" spans="10:28" x14ac:dyDescent="0.25">
      <c r="J1170" s="6"/>
      <c r="K1170" s="6"/>
      <c r="L1170" s="6"/>
      <c r="M1170" s="6"/>
      <c r="AA1170" s="6"/>
      <c r="AB1170" s="6"/>
    </row>
    <row r="1171" spans="10:28" x14ac:dyDescent="0.25">
      <c r="J1171" s="6"/>
      <c r="K1171" s="6"/>
      <c r="L1171" s="6"/>
      <c r="M1171" s="6"/>
      <c r="AA1171" s="6"/>
      <c r="AB1171" s="6"/>
    </row>
    <row r="1172" spans="10:28" x14ac:dyDescent="0.25">
      <c r="J1172" s="6"/>
      <c r="K1172" s="6"/>
      <c r="L1172" s="6"/>
      <c r="M1172" s="6"/>
      <c r="AA1172" s="6"/>
      <c r="AB1172" s="6"/>
    </row>
    <row r="1173" spans="10:28" x14ac:dyDescent="0.25">
      <c r="J1173" s="6"/>
      <c r="K1173" s="6"/>
      <c r="L1173" s="6"/>
      <c r="M1173" s="6"/>
      <c r="AA1173" s="6"/>
      <c r="AB1173" s="6"/>
    </row>
    <row r="1174" spans="10:28" x14ac:dyDescent="0.25">
      <c r="J1174" s="6"/>
      <c r="K1174" s="6"/>
      <c r="L1174" s="6"/>
      <c r="M1174" s="6"/>
      <c r="AA1174" s="6"/>
      <c r="AB1174" s="6"/>
    </row>
    <row r="1175" spans="10:28" x14ac:dyDescent="0.25">
      <c r="J1175" s="6"/>
      <c r="K1175" s="6"/>
      <c r="L1175" s="6"/>
      <c r="M1175" s="6"/>
      <c r="AA1175" s="6"/>
      <c r="AB1175" s="6"/>
    </row>
    <row r="1176" spans="10:28" x14ac:dyDescent="0.25">
      <c r="J1176" s="6"/>
      <c r="K1176" s="6"/>
      <c r="L1176" s="6"/>
      <c r="M1176" s="6"/>
      <c r="AA1176" s="6"/>
      <c r="AB1176" s="6"/>
    </row>
    <row r="1177" spans="10:28" x14ac:dyDescent="0.25">
      <c r="J1177" s="6"/>
      <c r="K1177" s="6"/>
      <c r="L1177" s="6"/>
      <c r="M1177" s="6"/>
      <c r="AA1177" s="6"/>
      <c r="AB1177" s="6"/>
    </row>
    <row r="1178" spans="10:28" x14ac:dyDescent="0.25">
      <c r="J1178" s="6"/>
      <c r="K1178" s="6"/>
      <c r="L1178" s="6"/>
      <c r="M1178" s="6"/>
      <c r="AA1178" s="6"/>
      <c r="AB1178" s="6"/>
    </row>
    <row r="1179" spans="10:28" x14ac:dyDescent="0.25">
      <c r="J1179" s="6"/>
      <c r="K1179" s="6"/>
      <c r="L1179" s="6"/>
      <c r="M1179" s="6"/>
      <c r="AA1179" s="6"/>
      <c r="AB1179" s="6"/>
    </row>
    <row r="1180" spans="10:28" x14ac:dyDescent="0.25">
      <c r="J1180" s="6"/>
      <c r="K1180" s="6"/>
      <c r="L1180" s="6"/>
      <c r="M1180" s="6"/>
      <c r="AA1180" s="6"/>
      <c r="AB1180" s="6"/>
    </row>
    <row r="1181" spans="10:28" x14ac:dyDescent="0.25">
      <c r="J1181" s="6"/>
      <c r="K1181" s="6"/>
      <c r="L1181" s="6"/>
      <c r="M1181" s="6"/>
      <c r="AA1181" s="6"/>
      <c r="AB1181" s="6"/>
    </row>
    <row r="1182" spans="10:28" x14ac:dyDescent="0.25">
      <c r="J1182" s="6"/>
      <c r="K1182" s="6"/>
      <c r="L1182" s="6"/>
      <c r="M1182" s="6"/>
      <c r="AA1182" s="6"/>
      <c r="AB1182" s="6"/>
    </row>
    <row r="1183" spans="10:28" x14ac:dyDescent="0.25">
      <c r="J1183" s="6"/>
      <c r="K1183" s="6"/>
      <c r="L1183" s="6"/>
      <c r="M1183" s="6"/>
      <c r="AA1183" s="6"/>
      <c r="AB1183" s="6"/>
    </row>
    <row r="1184" spans="10:28" x14ac:dyDescent="0.25">
      <c r="J1184" s="6"/>
      <c r="K1184" s="6"/>
      <c r="L1184" s="6"/>
      <c r="M1184" s="6"/>
      <c r="AA1184" s="6"/>
      <c r="AB1184" s="6"/>
    </row>
    <row r="1185" spans="10:28" x14ac:dyDescent="0.25">
      <c r="J1185" s="6"/>
      <c r="K1185" s="6"/>
      <c r="L1185" s="6"/>
      <c r="M1185" s="6"/>
      <c r="AA1185" s="6"/>
      <c r="AB1185" s="6"/>
    </row>
    <row r="1186" spans="10:28" x14ac:dyDescent="0.25">
      <c r="J1186" s="6"/>
      <c r="K1186" s="6"/>
      <c r="L1186" s="6"/>
      <c r="M1186" s="6"/>
      <c r="AA1186" s="6"/>
      <c r="AB1186" s="6"/>
    </row>
    <row r="1187" spans="10:28" x14ac:dyDescent="0.25">
      <c r="J1187" s="6"/>
      <c r="K1187" s="6"/>
      <c r="L1187" s="6"/>
      <c r="M1187" s="6"/>
      <c r="AA1187" s="6"/>
      <c r="AB1187" s="6"/>
    </row>
    <row r="1188" spans="10:28" x14ac:dyDescent="0.25">
      <c r="J1188" s="6"/>
      <c r="K1188" s="6"/>
      <c r="L1188" s="6"/>
      <c r="M1188" s="6"/>
      <c r="AA1188" s="6"/>
      <c r="AB1188" s="6"/>
    </row>
    <row r="1189" spans="10:28" x14ac:dyDescent="0.25">
      <c r="J1189" s="6"/>
      <c r="K1189" s="6"/>
      <c r="L1189" s="6"/>
      <c r="M1189" s="6"/>
      <c r="AA1189" s="6"/>
      <c r="AB1189" s="6"/>
    </row>
    <row r="1190" spans="10:28" x14ac:dyDescent="0.25">
      <c r="J1190" s="6"/>
      <c r="K1190" s="6"/>
      <c r="L1190" s="6"/>
      <c r="M1190" s="6"/>
      <c r="AA1190" s="6"/>
      <c r="AB1190" s="6"/>
    </row>
    <row r="1191" spans="10:28" x14ac:dyDescent="0.25">
      <c r="J1191" s="6"/>
      <c r="K1191" s="6"/>
      <c r="L1191" s="6"/>
      <c r="M1191" s="6"/>
      <c r="AA1191" s="6"/>
      <c r="AB1191" s="6"/>
    </row>
    <row r="1192" spans="10:28" x14ac:dyDescent="0.25">
      <c r="J1192" s="6"/>
      <c r="K1192" s="6"/>
      <c r="L1192" s="6"/>
      <c r="M1192" s="6"/>
      <c r="AA1192" s="6"/>
      <c r="AB1192" s="6"/>
    </row>
    <row r="1193" spans="10:28" x14ac:dyDescent="0.25">
      <c r="J1193" s="6"/>
      <c r="K1193" s="6"/>
      <c r="L1193" s="6"/>
      <c r="M1193" s="6"/>
      <c r="AA1193" s="6"/>
      <c r="AB1193" s="6"/>
    </row>
    <row r="1194" spans="10:28" x14ac:dyDescent="0.25">
      <c r="J1194" s="6"/>
      <c r="K1194" s="6"/>
      <c r="L1194" s="6"/>
      <c r="M1194" s="6"/>
      <c r="AA1194" s="6"/>
      <c r="AB1194" s="6"/>
    </row>
    <row r="1195" spans="10:28" x14ac:dyDescent="0.25">
      <c r="J1195" s="6"/>
      <c r="K1195" s="6"/>
      <c r="L1195" s="6"/>
      <c r="M1195" s="6"/>
      <c r="AA1195" s="6"/>
      <c r="AB1195" s="6"/>
    </row>
    <row r="1196" spans="10:28" x14ac:dyDescent="0.25">
      <c r="J1196" s="6"/>
      <c r="K1196" s="6"/>
      <c r="L1196" s="6"/>
      <c r="M1196" s="6"/>
      <c r="AA1196" s="6"/>
      <c r="AB1196" s="6"/>
    </row>
    <row r="1197" spans="10:28" x14ac:dyDescent="0.25">
      <c r="J1197" s="6"/>
      <c r="K1197" s="6"/>
      <c r="L1197" s="6"/>
      <c r="M1197" s="6"/>
      <c r="AA1197" s="6"/>
      <c r="AB1197" s="6"/>
    </row>
    <row r="1198" spans="10:28" x14ac:dyDescent="0.25">
      <c r="J1198" s="6"/>
      <c r="K1198" s="6"/>
      <c r="L1198" s="6"/>
      <c r="M1198" s="6"/>
      <c r="AA1198" s="6"/>
      <c r="AB1198" s="6"/>
    </row>
    <row r="1199" spans="10:28" x14ac:dyDescent="0.25">
      <c r="J1199" s="6"/>
      <c r="K1199" s="6"/>
      <c r="L1199" s="6"/>
      <c r="M1199" s="6"/>
      <c r="AA1199" s="6"/>
      <c r="AB1199" s="6"/>
    </row>
    <row r="1200" spans="10:28" x14ac:dyDescent="0.25">
      <c r="J1200" s="6"/>
      <c r="K1200" s="6"/>
      <c r="L1200" s="6"/>
      <c r="M1200" s="6"/>
      <c r="AA1200" s="6"/>
      <c r="AB1200" s="6"/>
    </row>
    <row r="1201" spans="10:28" x14ac:dyDescent="0.25">
      <c r="J1201" s="6"/>
      <c r="K1201" s="6"/>
      <c r="L1201" s="6"/>
      <c r="M1201" s="6"/>
      <c r="AA1201" s="6"/>
      <c r="AB1201" s="6"/>
    </row>
    <row r="1202" spans="10:28" x14ac:dyDescent="0.25">
      <c r="J1202" s="6"/>
      <c r="K1202" s="6"/>
      <c r="L1202" s="6"/>
      <c r="M1202" s="6"/>
      <c r="AA1202" s="6"/>
      <c r="AB1202" s="6"/>
    </row>
    <row r="1203" spans="10:28" x14ac:dyDescent="0.25">
      <c r="J1203" s="6"/>
      <c r="K1203" s="6"/>
      <c r="L1203" s="6"/>
      <c r="M1203" s="6"/>
      <c r="AA1203" s="6"/>
      <c r="AB1203" s="6"/>
    </row>
    <row r="1204" spans="10:28" x14ac:dyDescent="0.25">
      <c r="J1204" s="6"/>
      <c r="K1204" s="6"/>
      <c r="L1204" s="6"/>
      <c r="M1204" s="6"/>
      <c r="AA1204" s="6"/>
      <c r="AB1204" s="6"/>
    </row>
    <row r="1205" spans="10:28" x14ac:dyDescent="0.25">
      <c r="J1205" s="6"/>
      <c r="K1205" s="6"/>
      <c r="L1205" s="6"/>
      <c r="M1205" s="6"/>
      <c r="AA1205" s="6"/>
      <c r="AB1205" s="6"/>
    </row>
    <row r="1206" spans="10:28" x14ac:dyDescent="0.25">
      <c r="J1206" s="6"/>
      <c r="K1206" s="6"/>
      <c r="L1206" s="6"/>
      <c r="M1206" s="6"/>
      <c r="AA1206" s="6"/>
      <c r="AB1206" s="6"/>
    </row>
    <row r="1207" spans="10:28" x14ac:dyDescent="0.25">
      <c r="J1207" s="6"/>
      <c r="K1207" s="6"/>
      <c r="L1207" s="6"/>
      <c r="M1207" s="6"/>
      <c r="AA1207" s="6"/>
      <c r="AB1207" s="6"/>
    </row>
    <row r="1208" spans="10:28" x14ac:dyDescent="0.25">
      <c r="J1208" s="6"/>
      <c r="K1208" s="6"/>
      <c r="L1208" s="6"/>
      <c r="M1208" s="6"/>
      <c r="AA1208" s="6"/>
      <c r="AB1208" s="6"/>
    </row>
    <row r="1209" spans="10:28" x14ac:dyDescent="0.25">
      <c r="J1209" s="6"/>
      <c r="K1209" s="6"/>
      <c r="L1209" s="6"/>
      <c r="M1209" s="6"/>
      <c r="AA1209" s="6"/>
      <c r="AB1209" s="6"/>
    </row>
    <row r="1210" spans="10:28" x14ac:dyDescent="0.25">
      <c r="J1210" s="6"/>
      <c r="K1210" s="6"/>
      <c r="L1210" s="6"/>
      <c r="M1210" s="6"/>
      <c r="AA1210" s="6"/>
      <c r="AB1210" s="6"/>
    </row>
    <row r="1211" spans="10:28" x14ac:dyDescent="0.25">
      <c r="J1211" s="6"/>
      <c r="K1211" s="6"/>
      <c r="L1211" s="6"/>
      <c r="M1211" s="6"/>
      <c r="AA1211" s="6"/>
      <c r="AB1211" s="6"/>
    </row>
    <row r="1212" spans="10:28" x14ac:dyDescent="0.25">
      <c r="J1212" s="6"/>
      <c r="K1212" s="6"/>
      <c r="L1212" s="6"/>
      <c r="M1212" s="6"/>
      <c r="AA1212" s="6"/>
      <c r="AB1212" s="6"/>
    </row>
    <row r="1213" spans="10:28" x14ac:dyDescent="0.25">
      <c r="J1213" s="6"/>
      <c r="K1213" s="6"/>
      <c r="L1213" s="6"/>
      <c r="M1213" s="6"/>
      <c r="AA1213" s="6"/>
      <c r="AB1213" s="6"/>
    </row>
    <row r="1214" spans="10:28" x14ac:dyDescent="0.25">
      <c r="J1214" s="6"/>
      <c r="K1214" s="6"/>
      <c r="L1214" s="6"/>
      <c r="M1214" s="6"/>
      <c r="AA1214" s="6"/>
      <c r="AB1214" s="6"/>
    </row>
    <row r="1215" spans="10:28" x14ac:dyDescent="0.25">
      <c r="J1215" s="6"/>
      <c r="K1215" s="6"/>
      <c r="L1215" s="6"/>
      <c r="M1215" s="6"/>
      <c r="AA1215" s="6"/>
      <c r="AB1215" s="6"/>
    </row>
    <row r="1216" spans="10:28" x14ac:dyDescent="0.25">
      <c r="J1216" s="6"/>
      <c r="K1216" s="6"/>
      <c r="L1216" s="6"/>
      <c r="M1216" s="6"/>
      <c r="AA1216" s="6"/>
      <c r="AB1216" s="6"/>
    </row>
    <row r="1217" spans="10:28" x14ac:dyDescent="0.25">
      <c r="J1217" s="6"/>
      <c r="K1217" s="6"/>
      <c r="L1217" s="6"/>
      <c r="M1217" s="6"/>
      <c r="AA1217" s="6"/>
      <c r="AB1217" s="6"/>
    </row>
    <row r="1218" spans="10:28" x14ac:dyDescent="0.25">
      <c r="J1218" s="6"/>
      <c r="K1218" s="6"/>
      <c r="L1218" s="6"/>
      <c r="M1218" s="6"/>
      <c r="AA1218" s="6"/>
      <c r="AB1218" s="6"/>
    </row>
    <row r="1219" spans="10:28" x14ac:dyDescent="0.25">
      <c r="J1219" s="6"/>
      <c r="K1219" s="6"/>
      <c r="L1219" s="6"/>
      <c r="M1219" s="6"/>
      <c r="AA1219" s="6"/>
      <c r="AB1219" s="6"/>
    </row>
    <row r="1220" spans="10:28" x14ac:dyDescent="0.25">
      <c r="J1220" s="6"/>
      <c r="K1220" s="6"/>
      <c r="L1220" s="6"/>
      <c r="M1220" s="6"/>
      <c r="AA1220" s="6"/>
      <c r="AB1220" s="6"/>
    </row>
    <row r="1221" spans="10:28" x14ac:dyDescent="0.25">
      <c r="J1221" s="6"/>
      <c r="K1221" s="6"/>
      <c r="L1221" s="6"/>
      <c r="M1221" s="6"/>
      <c r="AA1221" s="6"/>
      <c r="AB1221" s="6"/>
    </row>
    <row r="1222" spans="10:28" x14ac:dyDescent="0.25">
      <c r="J1222" s="6"/>
      <c r="K1222" s="6"/>
      <c r="L1222" s="6"/>
      <c r="M1222" s="6"/>
      <c r="AA1222" s="6"/>
      <c r="AB1222" s="6"/>
    </row>
    <row r="1223" spans="10:28" x14ac:dyDescent="0.25">
      <c r="J1223" s="6"/>
      <c r="K1223" s="6"/>
      <c r="L1223" s="6"/>
      <c r="M1223" s="6"/>
      <c r="AA1223" s="6"/>
      <c r="AB1223" s="6"/>
    </row>
    <row r="1224" spans="10:28" x14ac:dyDescent="0.25">
      <c r="J1224" s="6"/>
      <c r="K1224" s="6"/>
      <c r="L1224" s="6"/>
      <c r="M1224" s="6"/>
      <c r="AA1224" s="6"/>
      <c r="AB1224" s="6"/>
    </row>
    <row r="1225" spans="10:28" x14ac:dyDescent="0.25">
      <c r="J1225" s="6"/>
      <c r="K1225" s="6"/>
      <c r="L1225" s="6"/>
      <c r="M1225" s="6"/>
      <c r="AA1225" s="6"/>
      <c r="AB1225" s="6"/>
    </row>
    <row r="1226" spans="10:28" x14ac:dyDescent="0.25">
      <c r="J1226" s="6"/>
      <c r="K1226" s="6"/>
      <c r="L1226" s="6"/>
      <c r="M1226" s="6"/>
      <c r="AA1226" s="6"/>
      <c r="AB1226" s="6"/>
    </row>
    <row r="1227" spans="10:28" x14ac:dyDescent="0.25">
      <c r="J1227" s="6"/>
      <c r="K1227" s="6"/>
      <c r="L1227" s="6"/>
      <c r="M1227" s="6"/>
      <c r="AA1227" s="6"/>
      <c r="AB1227" s="6"/>
    </row>
    <row r="1228" spans="10:28" x14ac:dyDescent="0.25">
      <c r="J1228" s="6"/>
      <c r="K1228" s="6"/>
      <c r="L1228" s="6"/>
      <c r="M1228" s="6"/>
      <c r="AA1228" s="6"/>
      <c r="AB1228" s="6"/>
    </row>
    <row r="1229" spans="10:28" x14ac:dyDescent="0.25">
      <c r="J1229" s="6"/>
      <c r="K1229" s="6"/>
      <c r="L1229" s="6"/>
      <c r="M1229" s="6"/>
      <c r="AA1229" s="6"/>
      <c r="AB1229" s="6"/>
    </row>
    <row r="1230" spans="10:28" x14ac:dyDescent="0.25">
      <c r="J1230" s="6"/>
      <c r="K1230" s="6"/>
      <c r="L1230" s="6"/>
      <c r="M1230" s="6"/>
      <c r="AA1230" s="6"/>
      <c r="AB1230" s="6"/>
    </row>
    <row r="1231" spans="10:28" x14ac:dyDescent="0.25">
      <c r="J1231" s="6"/>
      <c r="K1231" s="6"/>
      <c r="L1231" s="6"/>
      <c r="M1231" s="6"/>
      <c r="AA1231" s="6"/>
      <c r="AB1231" s="6"/>
    </row>
    <row r="1232" spans="10:28" x14ac:dyDescent="0.25">
      <c r="J1232" s="6"/>
      <c r="K1232" s="6"/>
      <c r="L1232" s="6"/>
      <c r="M1232" s="6"/>
      <c r="AA1232" s="6"/>
      <c r="AB1232" s="6"/>
    </row>
    <row r="1233" spans="10:28" x14ac:dyDescent="0.25">
      <c r="J1233" s="6"/>
      <c r="K1233" s="6"/>
      <c r="L1233" s="6"/>
      <c r="M1233" s="6"/>
      <c r="AA1233" s="6"/>
      <c r="AB1233" s="6"/>
    </row>
    <row r="1234" spans="10:28" x14ac:dyDescent="0.25">
      <c r="J1234" s="6"/>
      <c r="K1234" s="6"/>
      <c r="L1234" s="6"/>
      <c r="M1234" s="6"/>
      <c r="AA1234" s="6"/>
      <c r="AB1234" s="6"/>
    </row>
    <row r="1235" spans="10:28" x14ac:dyDescent="0.25">
      <c r="J1235" s="6"/>
      <c r="K1235" s="6"/>
      <c r="L1235" s="6"/>
      <c r="M1235" s="6"/>
      <c r="AA1235" s="6"/>
      <c r="AB1235" s="6"/>
    </row>
    <row r="1236" spans="10:28" x14ac:dyDescent="0.25">
      <c r="J1236" s="6"/>
      <c r="K1236" s="6"/>
      <c r="L1236" s="6"/>
      <c r="M1236" s="6"/>
      <c r="AA1236" s="6"/>
      <c r="AB1236" s="6"/>
    </row>
    <row r="1237" spans="10:28" x14ac:dyDescent="0.25">
      <c r="J1237" s="6"/>
      <c r="K1237" s="6"/>
      <c r="L1237" s="6"/>
      <c r="M1237" s="6"/>
      <c r="AA1237" s="6"/>
      <c r="AB1237" s="6"/>
    </row>
    <row r="1238" spans="10:28" x14ac:dyDescent="0.25">
      <c r="J1238" s="6"/>
      <c r="K1238" s="6"/>
      <c r="L1238" s="6"/>
      <c r="M1238" s="6"/>
      <c r="AA1238" s="6"/>
      <c r="AB1238" s="6"/>
    </row>
    <row r="1239" spans="10:28" x14ac:dyDescent="0.25">
      <c r="J1239" s="6"/>
      <c r="K1239" s="6"/>
      <c r="L1239" s="6"/>
      <c r="M1239" s="6"/>
      <c r="AA1239" s="6"/>
      <c r="AB1239" s="6"/>
    </row>
    <row r="1240" spans="10:28" x14ac:dyDescent="0.25">
      <c r="J1240" s="6"/>
      <c r="K1240" s="6"/>
      <c r="L1240" s="6"/>
      <c r="M1240" s="6"/>
      <c r="AA1240" s="6"/>
      <c r="AB1240" s="6"/>
    </row>
    <row r="1241" spans="10:28" x14ac:dyDescent="0.25">
      <c r="J1241" s="6"/>
      <c r="K1241" s="6"/>
      <c r="L1241" s="6"/>
      <c r="M1241" s="6"/>
      <c r="AA1241" s="6"/>
      <c r="AB1241" s="6"/>
    </row>
    <row r="1242" spans="10:28" x14ac:dyDescent="0.25">
      <c r="J1242" s="6"/>
      <c r="K1242" s="6"/>
      <c r="L1242" s="6"/>
      <c r="M1242" s="6"/>
      <c r="AA1242" s="6"/>
      <c r="AB1242" s="6"/>
    </row>
    <row r="1243" spans="10:28" x14ac:dyDescent="0.25">
      <c r="J1243" s="6"/>
      <c r="K1243" s="6"/>
      <c r="L1243" s="6"/>
      <c r="M1243" s="6"/>
      <c r="AA1243" s="6"/>
      <c r="AB1243" s="6"/>
    </row>
    <row r="1244" spans="10:28" x14ac:dyDescent="0.25">
      <c r="J1244" s="6"/>
      <c r="K1244" s="6"/>
      <c r="L1244" s="6"/>
      <c r="M1244" s="6"/>
      <c r="AA1244" s="6"/>
      <c r="AB1244" s="6"/>
    </row>
    <row r="1245" spans="10:28" x14ac:dyDescent="0.25">
      <c r="J1245" s="6"/>
      <c r="K1245" s="6"/>
      <c r="L1245" s="6"/>
      <c r="M1245" s="6"/>
      <c r="AA1245" s="6"/>
      <c r="AB1245" s="6"/>
    </row>
    <row r="1246" spans="10:28" x14ac:dyDescent="0.25">
      <c r="J1246" s="6"/>
      <c r="K1246" s="6"/>
      <c r="L1246" s="6"/>
      <c r="M1246" s="6"/>
      <c r="AA1246" s="6"/>
      <c r="AB1246" s="6"/>
    </row>
    <row r="1247" spans="10:28" x14ac:dyDescent="0.25">
      <c r="J1247" s="6"/>
      <c r="K1247" s="6"/>
      <c r="L1247" s="6"/>
      <c r="M1247" s="6"/>
      <c r="AA1247" s="6"/>
      <c r="AB1247" s="6"/>
    </row>
    <row r="1248" spans="10:28" x14ac:dyDescent="0.25">
      <c r="J1248" s="6"/>
      <c r="K1248" s="6"/>
      <c r="L1248" s="6"/>
      <c r="M1248" s="6"/>
      <c r="AA1248" s="6"/>
      <c r="AB1248" s="6"/>
    </row>
    <row r="1249" spans="10:28" x14ac:dyDescent="0.25">
      <c r="J1249" s="6"/>
      <c r="K1249" s="6"/>
      <c r="L1249" s="6"/>
      <c r="M1249" s="6"/>
      <c r="AA1249" s="6"/>
      <c r="AB1249" s="6"/>
    </row>
    <row r="1250" spans="10:28" x14ac:dyDescent="0.25">
      <c r="J1250" s="6"/>
      <c r="K1250" s="6"/>
      <c r="L1250" s="6"/>
      <c r="M1250" s="6"/>
      <c r="AA1250" s="6"/>
      <c r="AB1250" s="6"/>
    </row>
    <row r="1251" spans="10:28" x14ac:dyDescent="0.25">
      <c r="J1251" s="6"/>
      <c r="K1251" s="6"/>
      <c r="L1251" s="6"/>
      <c r="M1251" s="6"/>
      <c r="AA1251" s="6"/>
      <c r="AB1251" s="6"/>
    </row>
    <row r="1252" spans="10:28" x14ac:dyDescent="0.25">
      <c r="J1252" s="6"/>
      <c r="K1252" s="6"/>
      <c r="L1252" s="6"/>
      <c r="M1252" s="6"/>
      <c r="AA1252" s="6"/>
      <c r="AB1252" s="6"/>
    </row>
    <row r="1253" spans="10:28" x14ac:dyDescent="0.25">
      <c r="J1253" s="6"/>
      <c r="K1253" s="6"/>
      <c r="L1253" s="6"/>
      <c r="M1253" s="6"/>
      <c r="AA1253" s="6"/>
      <c r="AB1253" s="6"/>
    </row>
    <row r="1254" spans="10:28" x14ac:dyDescent="0.25">
      <c r="J1254" s="6"/>
      <c r="K1254" s="6"/>
      <c r="L1254" s="6"/>
      <c r="M1254" s="6"/>
      <c r="AA1254" s="6"/>
      <c r="AB1254" s="6"/>
    </row>
    <row r="1255" spans="10:28" x14ac:dyDescent="0.25">
      <c r="J1255" s="6"/>
      <c r="K1255" s="6"/>
      <c r="L1255" s="6"/>
      <c r="M1255" s="6"/>
      <c r="AA1255" s="6"/>
      <c r="AB1255" s="6"/>
    </row>
    <row r="1256" spans="10:28" x14ac:dyDescent="0.25">
      <c r="J1256" s="6"/>
      <c r="K1256" s="6"/>
      <c r="L1256" s="6"/>
      <c r="M1256" s="6"/>
      <c r="AA1256" s="6"/>
      <c r="AB1256" s="6"/>
    </row>
    <row r="1257" spans="10:28" x14ac:dyDescent="0.25">
      <c r="J1257" s="6"/>
      <c r="K1257" s="6"/>
      <c r="L1257" s="6"/>
      <c r="M1257" s="6"/>
      <c r="AA1257" s="6"/>
      <c r="AB1257" s="6"/>
    </row>
    <row r="1258" spans="10:28" x14ac:dyDescent="0.25">
      <c r="J1258" s="6"/>
      <c r="K1258" s="6"/>
      <c r="L1258" s="6"/>
      <c r="M1258" s="6"/>
      <c r="AA1258" s="6"/>
      <c r="AB1258" s="6"/>
    </row>
    <row r="1259" spans="10:28" x14ac:dyDescent="0.25">
      <c r="J1259" s="6"/>
      <c r="K1259" s="6"/>
      <c r="L1259" s="6"/>
      <c r="M1259" s="6"/>
      <c r="AA1259" s="6"/>
      <c r="AB1259" s="6"/>
    </row>
    <row r="1260" spans="10:28" x14ac:dyDescent="0.25">
      <c r="J1260" s="6"/>
      <c r="K1260" s="6"/>
      <c r="L1260" s="6"/>
      <c r="M1260" s="6"/>
      <c r="AA1260" s="6"/>
      <c r="AB1260" s="6"/>
    </row>
    <row r="1261" spans="10:28" x14ac:dyDescent="0.25">
      <c r="J1261" s="6"/>
      <c r="K1261" s="6"/>
      <c r="L1261" s="6"/>
      <c r="M1261" s="6"/>
      <c r="AA1261" s="6"/>
      <c r="AB1261" s="6"/>
    </row>
    <row r="1262" spans="10:28" x14ac:dyDescent="0.25">
      <c r="J1262" s="6"/>
      <c r="K1262" s="6"/>
      <c r="L1262" s="6"/>
      <c r="M1262" s="6"/>
      <c r="AA1262" s="6"/>
      <c r="AB1262" s="6"/>
    </row>
    <row r="1263" spans="10:28" x14ac:dyDescent="0.25">
      <c r="J1263" s="6"/>
      <c r="K1263" s="6"/>
      <c r="L1263" s="6"/>
      <c r="M1263" s="6"/>
      <c r="AA1263" s="6"/>
      <c r="AB1263" s="6"/>
    </row>
    <row r="1264" spans="10:28" x14ac:dyDescent="0.25">
      <c r="J1264" s="6"/>
      <c r="K1264" s="6"/>
      <c r="L1264" s="6"/>
      <c r="M1264" s="6"/>
      <c r="AA1264" s="6"/>
      <c r="AB1264" s="6"/>
    </row>
    <row r="1265" spans="10:28" x14ac:dyDescent="0.25">
      <c r="J1265" s="6"/>
      <c r="K1265" s="6"/>
      <c r="L1265" s="6"/>
      <c r="M1265" s="6"/>
      <c r="AA1265" s="6"/>
      <c r="AB1265" s="6"/>
    </row>
    <row r="1266" spans="10:28" x14ac:dyDescent="0.25">
      <c r="J1266" s="6"/>
      <c r="K1266" s="6"/>
      <c r="L1266" s="6"/>
      <c r="M1266" s="6"/>
      <c r="AA1266" s="6"/>
      <c r="AB1266" s="6"/>
    </row>
    <row r="1267" spans="10:28" x14ac:dyDescent="0.25">
      <c r="J1267" s="6"/>
      <c r="K1267" s="6"/>
      <c r="L1267" s="6"/>
      <c r="M1267" s="6"/>
      <c r="AA1267" s="6"/>
      <c r="AB1267" s="6"/>
    </row>
    <row r="1268" spans="10:28" x14ac:dyDescent="0.25">
      <c r="J1268" s="6"/>
      <c r="K1268" s="6"/>
      <c r="L1268" s="6"/>
      <c r="M1268" s="6"/>
      <c r="AA1268" s="6"/>
      <c r="AB1268" s="6"/>
    </row>
    <row r="1269" spans="10:28" x14ac:dyDescent="0.25">
      <c r="J1269" s="6"/>
      <c r="K1269" s="6"/>
      <c r="L1269" s="6"/>
      <c r="M1269" s="6"/>
      <c r="AA1269" s="6"/>
      <c r="AB1269" s="6"/>
    </row>
    <row r="1270" spans="10:28" x14ac:dyDescent="0.25">
      <c r="J1270" s="6"/>
      <c r="K1270" s="6"/>
      <c r="L1270" s="6"/>
      <c r="M1270" s="6"/>
      <c r="AA1270" s="6"/>
      <c r="AB1270" s="6"/>
    </row>
    <row r="1271" spans="10:28" x14ac:dyDescent="0.25">
      <c r="J1271" s="6"/>
      <c r="K1271" s="6"/>
      <c r="L1271" s="6"/>
      <c r="M1271" s="6"/>
      <c r="AA1271" s="6"/>
      <c r="AB1271" s="6"/>
    </row>
    <row r="1272" spans="10:28" x14ac:dyDescent="0.25">
      <c r="J1272" s="6"/>
      <c r="K1272" s="6"/>
      <c r="L1272" s="6"/>
      <c r="M1272" s="6"/>
      <c r="AA1272" s="6"/>
      <c r="AB1272" s="6"/>
    </row>
    <row r="1273" spans="10:28" x14ac:dyDescent="0.25">
      <c r="J1273" s="6"/>
      <c r="K1273" s="6"/>
      <c r="L1273" s="6"/>
      <c r="M1273" s="6"/>
      <c r="AA1273" s="6"/>
      <c r="AB1273" s="6"/>
    </row>
    <row r="1274" spans="10:28" x14ac:dyDescent="0.25">
      <c r="J1274" s="6"/>
      <c r="K1274" s="6"/>
      <c r="L1274" s="6"/>
      <c r="M1274" s="6"/>
      <c r="AA1274" s="6"/>
      <c r="AB1274" s="6"/>
    </row>
    <row r="1275" spans="10:28" x14ac:dyDescent="0.25">
      <c r="J1275" s="6"/>
      <c r="K1275" s="6"/>
      <c r="L1275" s="6"/>
      <c r="M1275" s="6"/>
      <c r="AA1275" s="6"/>
      <c r="AB1275" s="6"/>
    </row>
    <row r="1276" spans="10:28" x14ac:dyDescent="0.25">
      <c r="J1276" s="6"/>
      <c r="K1276" s="6"/>
      <c r="L1276" s="6"/>
      <c r="M1276" s="6"/>
      <c r="AA1276" s="6"/>
      <c r="AB1276" s="6"/>
    </row>
    <row r="1277" spans="10:28" x14ac:dyDescent="0.25">
      <c r="J1277" s="6"/>
      <c r="K1277" s="6"/>
      <c r="L1277" s="6"/>
      <c r="M1277" s="6"/>
      <c r="AA1277" s="6"/>
      <c r="AB1277" s="6"/>
    </row>
    <row r="1278" spans="10:28" x14ac:dyDescent="0.25">
      <c r="J1278" s="6"/>
      <c r="K1278" s="6"/>
      <c r="L1278" s="6"/>
      <c r="M1278" s="6"/>
      <c r="AA1278" s="6"/>
      <c r="AB1278" s="6"/>
    </row>
    <row r="1279" spans="10:28" x14ac:dyDescent="0.25">
      <c r="J1279" s="6"/>
      <c r="K1279" s="6"/>
      <c r="L1279" s="6"/>
      <c r="M1279" s="6"/>
      <c r="AA1279" s="6"/>
      <c r="AB1279" s="6"/>
    </row>
    <row r="1280" spans="10:28" x14ac:dyDescent="0.25">
      <c r="J1280" s="6"/>
      <c r="K1280" s="6"/>
      <c r="L1280" s="6"/>
      <c r="M1280" s="6"/>
      <c r="AA1280" s="6"/>
      <c r="AB1280" s="6"/>
    </row>
    <row r="1281" spans="10:28" x14ac:dyDescent="0.25">
      <c r="J1281" s="6"/>
      <c r="K1281" s="6"/>
      <c r="L1281" s="6"/>
      <c r="M1281" s="6"/>
      <c r="AA1281" s="6"/>
      <c r="AB1281" s="6"/>
    </row>
    <row r="1282" spans="10:28" x14ac:dyDescent="0.25">
      <c r="J1282" s="6"/>
      <c r="K1282" s="6"/>
      <c r="L1282" s="6"/>
      <c r="M1282" s="6"/>
      <c r="AA1282" s="6"/>
      <c r="AB1282" s="6"/>
    </row>
    <row r="1283" spans="10:28" x14ac:dyDescent="0.25">
      <c r="J1283" s="6"/>
      <c r="K1283" s="6"/>
      <c r="L1283" s="6"/>
      <c r="M1283" s="6"/>
      <c r="AA1283" s="6"/>
      <c r="AB1283" s="6"/>
    </row>
    <row r="1284" spans="10:28" x14ac:dyDescent="0.25">
      <c r="J1284" s="6"/>
      <c r="K1284" s="6"/>
      <c r="L1284" s="6"/>
      <c r="M1284" s="6"/>
      <c r="AA1284" s="6"/>
      <c r="AB1284" s="6"/>
    </row>
    <row r="1285" spans="10:28" x14ac:dyDescent="0.25">
      <c r="J1285" s="6"/>
      <c r="K1285" s="6"/>
      <c r="L1285" s="6"/>
      <c r="M1285" s="6"/>
      <c r="AA1285" s="6"/>
      <c r="AB1285" s="6"/>
    </row>
    <row r="1286" spans="10:28" x14ac:dyDescent="0.25">
      <c r="J1286" s="6"/>
      <c r="K1286" s="6"/>
      <c r="L1286" s="6"/>
      <c r="M1286" s="6"/>
      <c r="AA1286" s="6"/>
      <c r="AB1286" s="6"/>
    </row>
    <row r="1287" spans="10:28" x14ac:dyDescent="0.25">
      <c r="J1287" s="6"/>
      <c r="K1287" s="6"/>
      <c r="L1287" s="6"/>
      <c r="M1287" s="6"/>
      <c r="AA1287" s="6"/>
      <c r="AB1287" s="6"/>
    </row>
    <row r="1288" spans="10:28" x14ac:dyDescent="0.25">
      <c r="J1288" s="6"/>
      <c r="K1288" s="6"/>
      <c r="L1288" s="6"/>
      <c r="M1288" s="6"/>
      <c r="AA1288" s="6"/>
      <c r="AB1288" s="6"/>
    </row>
    <row r="1289" spans="10:28" x14ac:dyDescent="0.25">
      <c r="J1289" s="6"/>
      <c r="K1289" s="6"/>
      <c r="L1289" s="6"/>
      <c r="M1289" s="6"/>
      <c r="AA1289" s="6"/>
      <c r="AB1289" s="6"/>
    </row>
    <row r="1290" spans="10:28" x14ac:dyDescent="0.25">
      <c r="J1290" s="6"/>
      <c r="K1290" s="6"/>
      <c r="L1290" s="6"/>
      <c r="M1290" s="6"/>
      <c r="AA1290" s="6"/>
      <c r="AB1290" s="6"/>
    </row>
    <row r="1291" spans="10:28" x14ac:dyDescent="0.25">
      <c r="J1291" s="6"/>
      <c r="K1291" s="6"/>
      <c r="L1291" s="6"/>
      <c r="M1291" s="6"/>
      <c r="AA1291" s="6"/>
      <c r="AB1291" s="6"/>
    </row>
    <row r="1292" spans="10:28" x14ac:dyDescent="0.25">
      <c r="J1292" s="6"/>
      <c r="K1292" s="6"/>
      <c r="L1292" s="6"/>
      <c r="M1292" s="6"/>
      <c r="AA1292" s="6"/>
      <c r="AB1292" s="6"/>
    </row>
    <row r="1293" spans="10:28" x14ac:dyDescent="0.25">
      <c r="J1293" s="6"/>
      <c r="K1293" s="6"/>
      <c r="L1293" s="6"/>
      <c r="M1293" s="6"/>
      <c r="AA1293" s="6"/>
      <c r="AB1293" s="6"/>
    </row>
    <row r="1294" spans="10:28" x14ac:dyDescent="0.25">
      <c r="J1294" s="6"/>
      <c r="K1294" s="6"/>
      <c r="L1294" s="6"/>
      <c r="M1294" s="6"/>
      <c r="AA1294" s="6"/>
      <c r="AB1294" s="6"/>
    </row>
    <row r="1295" spans="10:28" x14ac:dyDescent="0.25">
      <c r="J1295" s="6"/>
      <c r="K1295" s="6"/>
      <c r="L1295" s="6"/>
      <c r="M1295" s="6"/>
      <c r="AA1295" s="6"/>
      <c r="AB1295" s="6"/>
    </row>
    <row r="1296" spans="10:28" x14ac:dyDescent="0.25">
      <c r="J1296" s="6"/>
      <c r="K1296" s="6"/>
      <c r="L1296" s="6"/>
      <c r="M1296" s="6"/>
      <c r="AA1296" s="6"/>
      <c r="AB1296" s="6"/>
    </row>
    <row r="1297" spans="10:28" x14ac:dyDescent="0.25">
      <c r="J1297" s="6"/>
      <c r="K1297" s="6"/>
      <c r="L1297" s="6"/>
      <c r="M1297" s="6"/>
      <c r="AA1297" s="6"/>
      <c r="AB1297" s="6"/>
    </row>
    <row r="1298" spans="10:28" x14ac:dyDescent="0.25">
      <c r="J1298" s="6"/>
      <c r="K1298" s="6"/>
      <c r="L1298" s="6"/>
      <c r="M1298" s="6"/>
      <c r="AA1298" s="6"/>
      <c r="AB1298" s="6"/>
    </row>
    <row r="1299" spans="10:28" x14ac:dyDescent="0.25">
      <c r="J1299" s="6"/>
      <c r="K1299" s="6"/>
      <c r="L1299" s="6"/>
      <c r="M1299" s="6"/>
      <c r="AA1299" s="6"/>
      <c r="AB1299" s="6"/>
    </row>
    <row r="1300" spans="10:28" x14ac:dyDescent="0.25">
      <c r="J1300" s="6"/>
      <c r="K1300" s="6"/>
      <c r="L1300" s="6"/>
      <c r="M1300" s="6"/>
      <c r="AA1300" s="6"/>
      <c r="AB1300" s="6"/>
    </row>
    <row r="1301" spans="10:28" x14ac:dyDescent="0.25">
      <c r="J1301" s="6"/>
      <c r="K1301" s="6"/>
      <c r="L1301" s="6"/>
      <c r="M1301" s="6"/>
      <c r="AA1301" s="6"/>
      <c r="AB1301" s="6"/>
    </row>
    <row r="1302" spans="10:28" x14ac:dyDescent="0.25">
      <c r="J1302" s="6"/>
      <c r="K1302" s="6"/>
      <c r="L1302" s="6"/>
      <c r="M1302" s="6"/>
      <c r="AA1302" s="6"/>
      <c r="AB1302" s="6"/>
    </row>
    <row r="1303" spans="10:28" x14ac:dyDescent="0.25">
      <c r="J1303" s="6"/>
      <c r="K1303" s="6"/>
      <c r="L1303" s="6"/>
      <c r="M1303" s="6"/>
      <c r="AA1303" s="6"/>
      <c r="AB1303" s="6"/>
    </row>
    <row r="1304" spans="10:28" x14ac:dyDescent="0.25">
      <c r="J1304" s="6"/>
      <c r="K1304" s="6"/>
      <c r="L1304" s="6"/>
      <c r="M1304" s="6"/>
      <c r="AA1304" s="6"/>
      <c r="AB1304" s="6"/>
    </row>
    <row r="1305" spans="10:28" x14ac:dyDescent="0.25">
      <c r="J1305" s="6"/>
      <c r="K1305" s="6"/>
      <c r="L1305" s="6"/>
      <c r="M1305" s="6"/>
      <c r="AA1305" s="6"/>
      <c r="AB1305" s="6"/>
    </row>
    <row r="1306" spans="10:28" x14ac:dyDescent="0.25">
      <c r="J1306" s="6"/>
      <c r="K1306" s="6"/>
      <c r="L1306" s="6"/>
      <c r="M1306" s="6"/>
      <c r="AA1306" s="6"/>
      <c r="AB1306" s="6"/>
    </row>
    <row r="1307" spans="10:28" x14ac:dyDescent="0.25">
      <c r="J1307" s="6"/>
      <c r="K1307" s="6"/>
      <c r="L1307" s="6"/>
      <c r="M1307" s="6"/>
      <c r="AA1307" s="6"/>
      <c r="AB1307" s="6"/>
    </row>
    <row r="1308" spans="10:28" x14ac:dyDescent="0.25">
      <c r="J1308" s="6"/>
      <c r="K1308" s="6"/>
      <c r="L1308" s="6"/>
      <c r="M1308" s="6"/>
      <c r="AA1308" s="6"/>
      <c r="AB1308" s="6"/>
    </row>
    <row r="1309" spans="10:28" x14ac:dyDescent="0.25">
      <c r="J1309" s="6"/>
      <c r="K1309" s="6"/>
      <c r="L1309" s="6"/>
      <c r="M1309" s="6"/>
      <c r="AA1309" s="6"/>
      <c r="AB1309" s="6"/>
    </row>
    <row r="1310" spans="10:28" x14ac:dyDescent="0.25">
      <c r="J1310" s="6"/>
      <c r="K1310" s="6"/>
      <c r="L1310" s="6"/>
      <c r="M1310" s="6"/>
      <c r="AA1310" s="6"/>
      <c r="AB1310" s="6"/>
    </row>
    <row r="1311" spans="10:28" x14ac:dyDescent="0.25">
      <c r="J1311" s="6"/>
      <c r="K1311" s="6"/>
      <c r="L1311" s="6"/>
      <c r="M1311" s="6"/>
      <c r="AA1311" s="6"/>
      <c r="AB1311" s="6"/>
    </row>
    <row r="1312" spans="10:28" x14ac:dyDescent="0.25">
      <c r="J1312" s="6"/>
      <c r="K1312" s="6"/>
      <c r="L1312" s="6"/>
      <c r="M1312" s="6"/>
      <c r="AA1312" s="6"/>
      <c r="AB1312" s="6"/>
    </row>
    <row r="1313" spans="10:28" x14ac:dyDescent="0.25">
      <c r="J1313" s="6"/>
      <c r="K1313" s="6"/>
      <c r="L1313" s="6"/>
      <c r="M1313" s="6"/>
      <c r="AA1313" s="6"/>
      <c r="AB1313" s="6"/>
    </row>
    <row r="1314" spans="10:28" x14ac:dyDescent="0.25">
      <c r="J1314" s="6"/>
      <c r="K1314" s="6"/>
      <c r="L1314" s="6"/>
      <c r="M1314" s="6"/>
      <c r="AA1314" s="6"/>
      <c r="AB1314" s="6"/>
    </row>
    <row r="1315" spans="10:28" x14ac:dyDescent="0.25">
      <c r="J1315" s="6"/>
      <c r="K1315" s="6"/>
      <c r="L1315" s="6"/>
      <c r="M1315" s="6"/>
      <c r="AA1315" s="6"/>
      <c r="AB1315" s="6"/>
    </row>
    <row r="1316" spans="10:28" x14ac:dyDescent="0.25">
      <c r="J1316" s="6"/>
      <c r="K1316" s="6"/>
      <c r="L1316" s="6"/>
      <c r="M1316" s="6"/>
      <c r="AA1316" s="6"/>
      <c r="AB1316" s="6"/>
    </row>
    <row r="1317" spans="10:28" x14ac:dyDescent="0.25">
      <c r="J1317" s="6"/>
      <c r="K1317" s="6"/>
      <c r="L1317" s="6"/>
      <c r="M1317" s="6"/>
      <c r="AA1317" s="6"/>
      <c r="AB1317" s="6"/>
    </row>
    <row r="1318" spans="10:28" x14ac:dyDescent="0.25">
      <c r="J1318" s="6"/>
      <c r="K1318" s="6"/>
      <c r="L1318" s="6"/>
      <c r="M1318" s="6"/>
      <c r="AA1318" s="6"/>
      <c r="AB1318" s="6"/>
    </row>
    <row r="1319" spans="10:28" x14ac:dyDescent="0.25">
      <c r="J1319" s="6"/>
      <c r="K1319" s="6"/>
      <c r="L1319" s="6"/>
      <c r="M1319" s="6"/>
      <c r="AA1319" s="6"/>
      <c r="AB1319" s="6"/>
    </row>
    <row r="1320" spans="10:28" x14ac:dyDescent="0.25">
      <c r="J1320" s="6"/>
      <c r="K1320" s="6"/>
      <c r="L1320" s="6"/>
      <c r="M1320" s="6"/>
      <c r="AA1320" s="6"/>
      <c r="AB1320" s="6"/>
    </row>
    <row r="1321" spans="10:28" x14ac:dyDescent="0.25">
      <c r="J1321" s="6"/>
      <c r="K1321" s="6"/>
      <c r="L1321" s="6"/>
      <c r="M1321" s="6"/>
      <c r="AA1321" s="6"/>
      <c r="AB1321" s="6"/>
    </row>
    <row r="1322" spans="10:28" x14ac:dyDescent="0.25">
      <c r="J1322" s="6"/>
      <c r="K1322" s="6"/>
      <c r="L1322" s="6"/>
      <c r="M1322" s="6"/>
      <c r="AA1322" s="6"/>
      <c r="AB1322" s="6"/>
    </row>
    <row r="1323" spans="10:28" x14ac:dyDescent="0.25">
      <c r="J1323" s="6"/>
      <c r="K1323" s="6"/>
      <c r="L1323" s="6"/>
      <c r="M1323" s="6"/>
      <c r="AA1323" s="6"/>
      <c r="AB1323" s="6"/>
    </row>
    <row r="1324" spans="10:28" x14ac:dyDescent="0.25">
      <c r="J1324" s="6"/>
      <c r="K1324" s="6"/>
      <c r="L1324" s="6"/>
      <c r="M1324" s="6"/>
      <c r="AA1324" s="6"/>
      <c r="AB1324" s="6"/>
    </row>
    <row r="1325" spans="10:28" x14ac:dyDescent="0.25">
      <c r="J1325" s="6"/>
      <c r="K1325" s="6"/>
      <c r="L1325" s="6"/>
      <c r="M1325" s="6"/>
      <c r="AA1325" s="6"/>
      <c r="AB1325" s="6"/>
    </row>
    <row r="1326" spans="10:28" x14ac:dyDescent="0.25">
      <c r="J1326" s="6"/>
      <c r="K1326" s="6"/>
      <c r="L1326" s="6"/>
      <c r="M1326" s="6"/>
      <c r="AA1326" s="6"/>
      <c r="AB1326" s="6"/>
    </row>
    <row r="1327" spans="10:28" x14ac:dyDescent="0.25">
      <c r="J1327" s="6"/>
      <c r="K1327" s="6"/>
      <c r="L1327" s="6"/>
      <c r="M1327" s="6"/>
      <c r="AA1327" s="6"/>
      <c r="AB1327" s="6"/>
    </row>
    <row r="1328" spans="10:28" x14ac:dyDescent="0.25">
      <c r="J1328" s="6"/>
      <c r="K1328" s="6"/>
      <c r="L1328" s="6"/>
      <c r="M1328" s="6"/>
      <c r="AA1328" s="6"/>
      <c r="AB1328" s="6"/>
    </row>
    <row r="1329" spans="10:28" x14ac:dyDescent="0.25">
      <c r="J1329" s="6"/>
      <c r="K1329" s="6"/>
      <c r="L1329" s="6"/>
      <c r="M1329" s="6"/>
      <c r="AA1329" s="6"/>
      <c r="AB1329" s="6"/>
    </row>
    <row r="1330" spans="10:28" x14ac:dyDescent="0.25">
      <c r="J1330" s="6"/>
      <c r="K1330" s="6"/>
      <c r="L1330" s="6"/>
      <c r="M1330" s="6"/>
      <c r="AA1330" s="6"/>
      <c r="AB1330" s="6"/>
    </row>
  </sheetData>
  <mergeCells count="31">
    <mergeCell ref="A35:A36"/>
    <mergeCell ref="B35:B36"/>
    <mergeCell ref="F35:F36"/>
    <mergeCell ref="C44:G44"/>
    <mergeCell ref="B8:C8"/>
    <mergeCell ref="C40:G40"/>
    <mergeCell ref="D35:D36"/>
    <mergeCell ref="E35:E36"/>
    <mergeCell ref="C10:C12"/>
    <mergeCell ref="C43:G43"/>
    <mergeCell ref="D8:G8"/>
    <mergeCell ref="A10:A12"/>
    <mergeCell ref="A24:A31"/>
    <mergeCell ref="B24:B31"/>
    <mergeCell ref="C24:C31"/>
    <mergeCell ref="A32:A33"/>
    <mergeCell ref="B32:B33"/>
    <mergeCell ref="C32:C33"/>
    <mergeCell ref="B6:C6"/>
    <mergeCell ref="D6:G6"/>
    <mergeCell ref="A1:D1"/>
    <mergeCell ref="A2:C2"/>
    <mergeCell ref="D2:H2"/>
    <mergeCell ref="B4:E4"/>
    <mergeCell ref="B7:C7"/>
    <mergeCell ref="E12:G12"/>
    <mergeCell ref="E10:G10"/>
    <mergeCell ref="D10:D12"/>
    <mergeCell ref="C9:G9"/>
    <mergeCell ref="E11:G11"/>
    <mergeCell ref="D7:G7"/>
  </mergeCells>
  <phoneticPr fontId="14" type="noConversion"/>
  <pageMargins left="0.2" right="0.17" top="0.35" bottom="0.3" header="0.2" footer="0.25"/>
  <pageSetup paperSize="9" scale="88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6"/>
  <sheetViews>
    <sheetView workbookViewId="0">
      <selection activeCell="K1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85546875" customWidth="1"/>
    <col min="11" max="11" width="9.85546875" style="2" hidden="1" customWidth="1"/>
    <col min="12" max="12" width="9.140625" style="2" hidden="1" customWidth="1"/>
  </cols>
  <sheetData>
    <row r="1" spans="1:12" ht="29.25" customHeight="1" x14ac:dyDescent="0.25">
      <c r="A1" s="224" t="s">
        <v>18</v>
      </c>
      <c r="B1" s="224"/>
      <c r="C1" s="224"/>
      <c r="D1" s="224"/>
      <c r="J1" s="6"/>
      <c r="K1" s="6"/>
      <c r="L1" s="6"/>
    </row>
    <row r="2" spans="1:12" ht="43.15" customHeight="1" x14ac:dyDescent="0.25">
      <c r="A2" s="187" t="s">
        <v>66</v>
      </c>
      <c r="B2" s="187"/>
      <c r="C2" s="187"/>
      <c r="D2" s="224" t="s">
        <v>39</v>
      </c>
      <c r="E2" s="224"/>
      <c r="F2" s="224"/>
      <c r="G2" s="224"/>
      <c r="H2" s="224"/>
      <c r="J2" s="6"/>
      <c r="K2" s="6"/>
      <c r="L2" s="6"/>
    </row>
    <row r="3" spans="1:12" ht="6.7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43" t="s">
        <v>128</v>
      </c>
      <c r="C4" s="244"/>
      <c r="D4" s="244"/>
      <c r="E4" s="244"/>
      <c r="G4" s="1"/>
      <c r="H4" s="1"/>
      <c r="J4" s="6"/>
      <c r="K4" s="6"/>
      <c r="L4" s="6"/>
    </row>
    <row r="5" spans="1:12" ht="10.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5" t="s">
        <v>30</v>
      </c>
      <c r="C6" s="225"/>
      <c r="D6" s="223" t="s">
        <v>32</v>
      </c>
      <c r="E6" s="223"/>
      <c r="F6" s="223"/>
      <c r="G6" s="223"/>
      <c r="H6" s="1"/>
      <c r="J6" s="6"/>
      <c r="K6" s="6"/>
      <c r="L6" s="6"/>
    </row>
    <row r="7" spans="1:12" ht="12.75" customHeight="1" x14ac:dyDescent="0.25">
      <c r="B7" s="192" t="s">
        <v>125</v>
      </c>
      <c r="C7" s="192"/>
      <c r="D7" s="223" t="s">
        <v>33</v>
      </c>
      <c r="E7" s="223"/>
      <c r="F7" s="223"/>
      <c r="G7" s="223"/>
      <c r="H7" s="1"/>
      <c r="J7" s="6"/>
      <c r="K7" s="6"/>
      <c r="L7" s="6"/>
    </row>
    <row r="8" spans="1:12" ht="12.75" customHeight="1" x14ac:dyDescent="0.25">
      <c r="B8" s="232"/>
      <c r="C8" s="232"/>
      <c r="D8" s="223" t="s">
        <v>34</v>
      </c>
      <c r="E8" s="223"/>
      <c r="F8" s="223"/>
      <c r="G8" s="223"/>
      <c r="H8" s="1"/>
      <c r="J8" s="6"/>
      <c r="K8" s="6"/>
      <c r="L8" s="6"/>
    </row>
    <row r="9" spans="1:12" ht="6.75" customHeight="1" x14ac:dyDescent="0.25">
      <c r="C9" s="221"/>
      <c r="D9" s="221"/>
      <c r="E9" s="221"/>
      <c r="F9" s="221"/>
      <c r="G9" s="221"/>
      <c r="J9" s="6"/>
      <c r="K9" s="6"/>
      <c r="L9" s="6"/>
    </row>
    <row r="10" spans="1:12" x14ac:dyDescent="0.25">
      <c r="A10" s="212" t="s">
        <v>0</v>
      </c>
      <c r="B10" s="17"/>
      <c r="C10" s="212" t="s">
        <v>2</v>
      </c>
      <c r="D10" s="212" t="s">
        <v>3</v>
      </c>
      <c r="E10" s="212" t="s">
        <v>4</v>
      </c>
      <c r="F10" s="222"/>
      <c r="G10" s="222"/>
      <c r="J10" s="6"/>
      <c r="K10" s="6"/>
      <c r="L10" s="6"/>
    </row>
    <row r="11" spans="1:12" ht="15" customHeight="1" x14ac:dyDescent="0.25">
      <c r="A11" s="212"/>
      <c r="B11" s="17" t="s">
        <v>1</v>
      </c>
      <c r="C11" s="212"/>
      <c r="D11" s="212"/>
      <c r="E11" s="216" t="s">
        <v>115</v>
      </c>
      <c r="F11" s="217"/>
      <c r="G11" s="217"/>
      <c r="J11" s="6"/>
      <c r="K11" s="6"/>
      <c r="L11" s="6"/>
    </row>
    <row r="12" spans="1:12" ht="14.25" customHeight="1" x14ac:dyDescent="0.25">
      <c r="A12" s="212"/>
      <c r="B12" s="18"/>
      <c r="C12" s="212"/>
      <c r="D12" s="212"/>
      <c r="E12" s="216" t="s">
        <v>116</v>
      </c>
      <c r="F12" s="217"/>
      <c r="G12" s="217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4" customHeight="1" x14ac:dyDescent="0.25">
      <c r="A15" s="25">
        <v>2</v>
      </c>
      <c r="B15" s="35" t="s">
        <v>7</v>
      </c>
      <c r="C15" s="17" t="s">
        <v>8</v>
      </c>
      <c r="D15" s="27">
        <v>64.77</v>
      </c>
      <c r="E15" s="28">
        <v>0.44</v>
      </c>
      <c r="F15" s="28">
        <v>31</v>
      </c>
      <c r="G15" s="29">
        <f>D15*E15*F15</f>
        <v>883.46280000000002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20.69</v>
      </c>
      <c r="E16" s="28">
        <v>0.24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20.69</v>
      </c>
      <c r="E17" s="28">
        <v>0.24</v>
      </c>
      <c r="F17" s="28">
        <v>31</v>
      </c>
      <c r="G17" s="29">
        <f>D17*E17*F17</f>
        <v>153.93360000000001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0.64516129032258063</v>
      </c>
      <c r="E18" s="33">
        <v>1.82</v>
      </c>
      <c r="F18" s="28">
        <v>31</v>
      </c>
      <c r="G18" s="29">
        <v>36.67</v>
      </c>
      <c r="K18" s="2">
        <v>20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51.70967741935484</v>
      </c>
      <c r="E19" s="33">
        <v>0.15</v>
      </c>
      <c r="F19" s="28">
        <v>31</v>
      </c>
      <c r="G19" s="78">
        <v>240.45</v>
      </c>
      <c r="L19" s="2">
        <v>1603</v>
      </c>
    </row>
    <row r="20" spans="1:12" ht="33.75" customHeight="1" x14ac:dyDescent="0.25">
      <c r="A20" s="25">
        <v>7</v>
      </c>
      <c r="B20" s="35" t="s">
        <v>15</v>
      </c>
      <c r="C20" s="31" t="s">
        <v>48</v>
      </c>
      <c r="D20" s="17" t="s">
        <v>12</v>
      </c>
      <c r="E20" s="28" t="s">
        <v>12</v>
      </c>
      <c r="F20" s="28"/>
      <c r="G20" s="28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0.47096774193548385</v>
      </c>
      <c r="E21" s="33">
        <v>0.72</v>
      </c>
      <c r="F21" s="28">
        <v>31</v>
      </c>
      <c r="G21" s="29">
        <v>10.49</v>
      </c>
      <c r="L21" s="2">
        <v>14.6</v>
      </c>
    </row>
    <row r="22" spans="1:12" ht="54.75" hidden="1" customHeight="1" x14ac:dyDescent="0.25">
      <c r="A22" s="258">
        <v>9</v>
      </c>
      <c r="B22" s="260" t="s">
        <v>111</v>
      </c>
      <c r="C22" s="261" t="s">
        <v>70</v>
      </c>
      <c r="D22" s="83" t="s">
        <v>79</v>
      </c>
      <c r="E22" s="99">
        <v>1</v>
      </c>
      <c r="F22" s="68">
        <v>57.92</v>
      </c>
      <c r="G22" s="64">
        <v>57.92</v>
      </c>
      <c r="H22" s="54"/>
      <c r="K22" s="43"/>
      <c r="L22" s="43"/>
    </row>
    <row r="23" spans="1:12" ht="51" hidden="1" x14ac:dyDescent="0.25">
      <c r="A23" s="258"/>
      <c r="B23" s="260"/>
      <c r="C23" s="259"/>
      <c r="D23" s="83" t="s">
        <v>71</v>
      </c>
      <c r="E23" s="99">
        <v>1</v>
      </c>
      <c r="F23" s="68">
        <v>34.75</v>
      </c>
      <c r="G23" s="64">
        <v>34.75</v>
      </c>
      <c r="H23" s="54"/>
      <c r="K23" s="43"/>
      <c r="L23" s="43"/>
    </row>
    <row r="24" spans="1:12" ht="25.5" hidden="1" x14ac:dyDescent="0.25">
      <c r="A24" s="258"/>
      <c r="B24" s="260"/>
      <c r="C24" s="259"/>
      <c r="D24" s="83" t="s">
        <v>72</v>
      </c>
      <c r="E24" s="99">
        <v>2</v>
      </c>
      <c r="F24" s="68">
        <v>8.69</v>
      </c>
      <c r="G24" s="64">
        <v>17.38</v>
      </c>
      <c r="H24" s="54"/>
      <c r="K24" s="43"/>
      <c r="L24" s="43"/>
    </row>
    <row r="25" spans="1:12" ht="38.25" hidden="1" x14ac:dyDescent="0.25">
      <c r="A25" s="258"/>
      <c r="B25" s="260"/>
      <c r="C25" s="259"/>
      <c r="D25" s="83" t="s">
        <v>100</v>
      </c>
      <c r="E25" s="99">
        <v>1</v>
      </c>
      <c r="F25" s="68">
        <v>34.75</v>
      </c>
      <c r="G25" s="64">
        <v>34.75</v>
      </c>
      <c r="H25" s="54"/>
      <c r="K25" s="43"/>
      <c r="L25" s="43"/>
    </row>
    <row r="26" spans="1:12" ht="25.5" hidden="1" x14ac:dyDescent="0.25">
      <c r="A26" s="258"/>
      <c r="B26" s="260"/>
      <c r="C26" s="259"/>
      <c r="D26" s="83" t="s">
        <v>80</v>
      </c>
      <c r="E26" s="99">
        <v>1</v>
      </c>
      <c r="F26" s="68">
        <v>23.17</v>
      </c>
      <c r="G26" s="64">
        <v>23.17</v>
      </c>
      <c r="H26" s="54"/>
      <c r="K26" s="43"/>
      <c r="L26" s="43"/>
    </row>
    <row r="27" spans="1:12" ht="25.5" hidden="1" x14ac:dyDescent="0.25">
      <c r="A27" s="259"/>
      <c r="B27" s="259"/>
      <c r="C27" s="259"/>
      <c r="D27" s="83" t="s">
        <v>75</v>
      </c>
      <c r="E27" s="97">
        <v>1</v>
      </c>
      <c r="F27" s="68">
        <v>10.14</v>
      </c>
      <c r="G27" s="64">
        <v>10.14</v>
      </c>
      <c r="H27" s="54"/>
      <c r="K27" s="43"/>
      <c r="L27" s="43"/>
    </row>
    <row r="28" spans="1:12" x14ac:dyDescent="0.25">
      <c r="A28" s="107"/>
      <c r="B28" s="107"/>
      <c r="C28" s="107"/>
      <c r="D28" s="100"/>
      <c r="E28" s="97"/>
      <c r="F28" s="68"/>
      <c r="G28" s="64"/>
      <c r="H28" s="54"/>
      <c r="K28" s="43"/>
      <c r="L28" s="43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1325</v>
      </c>
    </row>
    <row r="30" spans="1:12" ht="15" customHeight="1" x14ac:dyDescent="0.25">
      <c r="A30" s="76"/>
      <c r="B30" s="35"/>
      <c r="C30" s="40"/>
      <c r="D30" s="37"/>
      <c r="E30" s="38"/>
      <c r="F30" s="38"/>
      <c r="G30" s="38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G29-G30</f>
        <v>1325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278.25</v>
      </c>
    </row>
    <row r="33" spans="1:13" x14ac:dyDescent="0.25">
      <c r="A33" s="42"/>
      <c r="B33" s="35" t="s">
        <v>29</v>
      </c>
      <c r="C33" s="31"/>
      <c r="D33" s="17"/>
      <c r="E33" s="28"/>
      <c r="F33" s="28"/>
      <c r="G33" s="39">
        <f>G31*1.21</f>
        <v>1603.25</v>
      </c>
      <c r="H33" s="79"/>
    </row>
    <row r="34" spans="1:13" x14ac:dyDescent="0.25">
      <c r="J34" s="6"/>
      <c r="K34" s="6"/>
      <c r="L34" s="6"/>
      <c r="M34" s="6"/>
    </row>
    <row r="35" spans="1:13" ht="84.75" customHeight="1" x14ac:dyDescent="0.25">
      <c r="B35" s="12" t="s">
        <v>20</v>
      </c>
      <c r="C35" s="197" t="s">
        <v>106</v>
      </c>
      <c r="D35" s="197"/>
      <c r="E35" s="197"/>
      <c r="F35" s="197"/>
      <c r="G35" s="197"/>
      <c r="J35" s="6"/>
      <c r="K35" s="6"/>
      <c r="L35" s="6"/>
      <c r="M35" s="6"/>
    </row>
    <row r="36" spans="1:13" x14ac:dyDescent="0.25">
      <c r="B36" s="45" t="s">
        <v>81</v>
      </c>
      <c r="C36" s="228" t="s">
        <v>21</v>
      </c>
      <c r="D36" s="228"/>
      <c r="E36" s="228"/>
      <c r="F36" s="228"/>
      <c r="G36" s="228"/>
      <c r="J36" s="6"/>
      <c r="K36" s="6"/>
      <c r="L36" s="6"/>
      <c r="M36" s="6"/>
    </row>
    <row r="37" spans="1:13" x14ac:dyDescent="0.25">
      <c r="C37" s="54" t="s">
        <v>44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</sheetData>
  <mergeCells count="22">
    <mergeCell ref="C36:G36"/>
    <mergeCell ref="C35:G35"/>
    <mergeCell ref="C10:C12"/>
    <mergeCell ref="E11:G11"/>
    <mergeCell ref="D10:D12"/>
    <mergeCell ref="E12:G12"/>
    <mergeCell ref="E10:G10"/>
    <mergeCell ref="C9:G9"/>
    <mergeCell ref="B7:C7"/>
    <mergeCell ref="A22:A27"/>
    <mergeCell ref="B22:B27"/>
    <mergeCell ref="C22:C27"/>
    <mergeCell ref="A10:A12"/>
    <mergeCell ref="D7:G7"/>
    <mergeCell ref="D8:G8"/>
    <mergeCell ref="B8:C8"/>
    <mergeCell ref="B6:C6"/>
    <mergeCell ref="D6:G6"/>
    <mergeCell ref="A1:D1"/>
    <mergeCell ref="A2:C2"/>
    <mergeCell ref="D2:H2"/>
    <mergeCell ref="B4:E4"/>
  </mergeCells>
  <phoneticPr fontId="14" type="noConversion"/>
  <pageMargins left="0.17" right="0.17" top="0.24" bottom="0.27" header="0.17" footer="0.17"/>
  <pageSetup paperSize="9" scale="9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2"/>
  <sheetViews>
    <sheetView topLeftCell="A4" workbookViewId="0">
      <selection activeCell="K4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5703125" style="4" customWidth="1"/>
    <col min="6" max="6" width="10.85546875" style="4" customWidth="1"/>
    <col min="7" max="7" width="24.5703125" customWidth="1"/>
    <col min="8" max="8" width="6.28515625" customWidth="1"/>
    <col min="9" max="9" width="9.42578125" customWidth="1"/>
    <col min="10" max="10" width="9.5703125" customWidth="1"/>
    <col min="11" max="11" width="9.85546875" style="2" hidden="1" customWidth="1"/>
    <col min="12" max="12" width="9.140625" style="2" hidden="1" customWidth="1"/>
  </cols>
  <sheetData>
    <row r="1" spans="1:12" ht="39" customHeight="1" x14ac:dyDescent="0.25">
      <c r="A1" s="224" t="s">
        <v>18</v>
      </c>
      <c r="B1" s="224"/>
      <c r="C1" s="224"/>
      <c r="D1" s="224"/>
      <c r="J1" s="6"/>
      <c r="K1" s="6"/>
      <c r="L1" s="6"/>
    </row>
    <row r="2" spans="1:12" ht="62.45" customHeight="1" x14ac:dyDescent="0.25">
      <c r="A2" s="187" t="s">
        <v>67</v>
      </c>
      <c r="B2" s="187"/>
      <c r="C2" s="187"/>
      <c r="D2" s="224" t="s">
        <v>43</v>
      </c>
      <c r="E2" s="224"/>
      <c r="F2" s="224"/>
      <c r="G2" s="224"/>
      <c r="H2" s="224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43" t="s">
        <v>129</v>
      </c>
      <c r="C4" s="244"/>
      <c r="D4" s="244"/>
      <c r="E4" s="244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5" t="s">
        <v>30</v>
      </c>
      <c r="C6" s="225"/>
      <c r="D6" s="223" t="s">
        <v>32</v>
      </c>
      <c r="E6" s="223"/>
      <c r="F6" s="223"/>
      <c r="G6" s="223"/>
      <c r="H6" s="1"/>
      <c r="J6" s="6"/>
      <c r="K6" s="6"/>
      <c r="L6" s="6"/>
    </row>
    <row r="7" spans="1:12" ht="12.75" customHeight="1" x14ac:dyDescent="0.25">
      <c r="B7" s="192" t="s">
        <v>122</v>
      </c>
      <c r="C7" s="192"/>
      <c r="D7" s="223" t="s">
        <v>33</v>
      </c>
      <c r="E7" s="223"/>
      <c r="F7" s="223"/>
      <c r="G7" s="223"/>
      <c r="H7" s="1"/>
      <c r="J7" s="6"/>
      <c r="K7" s="6"/>
      <c r="L7" s="6"/>
    </row>
    <row r="8" spans="1:12" ht="12.75" customHeight="1" x14ac:dyDescent="0.25">
      <c r="B8" s="232"/>
      <c r="C8" s="232"/>
      <c r="D8" s="223" t="s">
        <v>34</v>
      </c>
      <c r="E8" s="223"/>
      <c r="F8" s="223"/>
      <c r="G8" s="223"/>
      <c r="H8" s="1"/>
      <c r="J8" s="6"/>
      <c r="K8" s="6"/>
      <c r="L8" s="6"/>
    </row>
    <row r="9" spans="1:12" ht="7.9" customHeight="1" x14ac:dyDescent="0.25">
      <c r="C9" s="221"/>
      <c r="D9" s="221"/>
      <c r="E9" s="221"/>
      <c r="F9" s="221"/>
      <c r="G9" s="221"/>
      <c r="J9" s="6"/>
      <c r="K9" s="6"/>
      <c r="L9" s="6"/>
    </row>
    <row r="10" spans="1:12" x14ac:dyDescent="0.25">
      <c r="A10" s="212" t="s">
        <v>0</v>
      </c>
      <c r="B10" s="17"/>
      <c r="C10" s="212" t="s">
        <v>2</v>
      </c>
      <c r="D10" s="212" t="s">
        <v>3</v>
      </c>
      <c r="E10" s="212" t="s">
        <v>4</v>
      </c>
      <c r="F10" s="222"/>
      <c r="G10" s="222"/>
      <c r="J10" s="6"/>
      <c r="K10" s="6"/>
      <c r="L10" s="6"/>
    </row>
    <row r="11" spans="1:12" ht="15" customHeight="1" x14ac:dyDescent="0.25">
      <c r="A11" s="212"/>
      <c r="B11" s="17" t="s">
        <v>1</v>
      </c>
      <c r="C11" s="212"/>
      <c r="D11" s="212"/>
      <c r="E11" s="216" t="s">
        <v>115</v>
      </c>
      <c r="F11" s="217"/>
      <c r="G11" s="217"/>
      <c r="J11" s="6"/>
      <c r="K11" s="6"/>
      <c r="L11" s="6"/>
    </row>
    <row r="12" spans="1:12" ht="14.25" customHeight="1" x14ac:dyDescent="0.25">
      <c r="A12" s="212"/>
      <c r="B12" s="18"/>
      <c r="C12" s="212"/>
      <c r="D12" s="212"/>
      <c r="E12" s="216" t="s">
        <v>116</v>
      </c>
      <c r="F12" s="217"/>
      <c r="G12" s="217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6.25" customHeight="1" x14ac:dyDescent="0.25">
      <c r="A15" s="25">
        <v>2</v>
      </c>
      <c r="B15" s="35" t="s">
        <v>7</v>
      </c>
      <c r="C15" s="17" t="s">
        <v>8</v>
      </c>
      <c r="D15" s="27">
        <v>79.239999999999995</v>
      </c>
      <c r="E15" s="28">
        <v>0.36</v>
      </c>
      <c r="F15" s="28">
        <v>31</v>
      </c>
      <c r="G15" s="29">
        <f>D15*E15*F15</f>
        <v>884.3184</v>
      </c>
    </row>
    <row r="16" spans="1:12" ht="25.5" customHeight="1" x14ac:dyDescent="0.25">
      <c r="A16" s="25">
        <v>3</v>
      </c>
      <c r="B16" s="35" t="s">
        <v>9</v>
      </c>
      <c r="C16" s="17" t="s">
        <v>8</v>
      </c>
      <c r="D16" s="27">
        <v>21.56</v>
      </c>
      <c r="E16" s="28">
        <v>0.23</v>
      </c>
      <c r="F16" s="28">
        <v>0</v>
      </c>
      <c r="G16" s="29">
        <f>D16*E16*F16</f>
        <v>0</v>
      </c>
    </row>
    <row r="17" spans="1:13" ht="29.25" customHeight="1" x14ac:dyDescent="0.25">
      <c r="A17" s="25">
        <v>4</v>
      </c>
      <c r="B17" s="35" t="s">
        <v>23</v>
      </c>
      <c r="C17" s="17" t="s">
        <v>22</v>
      </c>
      <c r="D17" s="30">
        <v>21.56</v>
      </c>
      <c r="E17" s="28">
        <v>0.23</v>
      </c>
      <c r="F17" s="28">
        <v>31</v>
      </c>
      <c r="G17" s="29">
        <f>D17*E17*F17</f>
        <v>153.72280000000001</v>
      </c>
    </row>
    <row r="18" spans="1:13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3.967741935483871</v>
      </c>
      <c r="E18" s="33">
        <v>1.82</v>
      </c>
      <c r="F18" s="28">
        <v>31</v>
      </c>
      <c r="G18" s="29">
        <v>223.99</v>
      </c>
      <c r="K18" s="2">
        <v>123</v>
      </c>
    </row>
    <row r="19" spans="1:13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19.548387096774192</v>
      </c>
      <c r="E19" s="33">
        <v>0.15</v>
      </c>
      <c r="F19" s="28">
        <v>31</v>
      </c>
      <c r="G19" s="29">
        <v>90.91</v>
      </c>
      <c r="L19" s="2">
        <v>606</v>
      </c>
    </row>
    <row r="20" spans="1:13" ht="29.25" customHeight="1" x14ac:dyDescent="0.25">
      <c r="A20" s="25">
        <v>7</v>
      </c>
      <c r="B20" s="35" t="s">
        <v>15</v>
      </c>
      <c r="C20" s="31" t="s">
        <v>16</v>
      </c>
      <c r="D20" s="17" t="s">
        <v>12</v>
      </c>
      <c r="E20" s="28" t="s">
        <v>12</v>
      </c>
      <c r="F20" s="28" t="s">
        <v>12</v>
      </c>
      <c r="G20" s="26" t="s">
        <v>12</v>
      </c>
    </row>
    <row r="21" spans="1:13" x14ac:dyDescent="0.25">
      <c r="A21" s="25">
        <v>8</v>
      </c>
      <c r="B21" s="35" t="s">
        <v>26</v>
      </c>
      <c r="C21" s="31"/>
      <c r="D21" s="32">
        <f>L21/F21</f>
        <v>0.30645161290322581</v>
      </c>
      <c r="E21" s="33">
        <v>0.72</v>
      </c>
      <c r="F21" s="28">
        <v>31</v>
      </c>
      <c r="G21" s="29">
        <v>6.92</v>
      </c>
      <c r="L21" s="2">
        <v>9.5</v>
      </c>
    </row>
    <row r="22" spans="1:13" ht="51" hidden="1" x14ac:dyDescent="0.25">
      <c r="A22" s="210">
        <v>9</v>
      </c>
      <c r="B22" s="213" t="s">
        <v>84</v>
      </c>
      <c r="C22" s="218" t="s">
        <v>70</v>
      </c>
      <c r="D22" s="83" t="s">
        <v>74</v>
      </c>
      <c r="E22" s="99">
        <v>1</v>
      </c>
      <c r="F22" s="68">
        <v>11.58</v>
      </c>
      <c r="G22" s="64">
        <f>SUM(E22*F22)</f>
        <v>11.58</v>
      </c>
      <c r="H22" s="54"/>
      <c r="K22" s="43"/>
      <c r="L22" s="43"/>
    </row>
    <row r="23" spans="1:13" ht="38.25" hidden="1" x14ac:dyDescent="0.25">
      <c r="A23" s="211"/>
      <c r="B23" s="214"/>
      <c r="C23" s="219"/>
      <c r="D23" s="83" t="s">
        <v>85</v>
      </c>
      <c r="E23" s="99">
        <v>3</v>
      </c>
      <c r="F23" s="68">
        <v>5.21</v>
      </c>
      <c r="G23" s="64">
        <f t="shared" ref="G23:G26" si="0">SUM(E23*F23)</f>
        <v>15.629999999999999</v>
      </c>
      <c r="H23" s="54"/>
      <c r="K23" s="43"/>
      <c r="L23" s="43"/>
    </row>
    <row r="24" spans="1:13" ht="25.5" hidden="1" x14ac:dyDescent="0.25">
      <c r="A24" s="211"/>
      <c r="B24" s="214"/>
      <c r="C24" s="219"/>
      <c r="D24" s="83" t="s">
        <v>73</v>
      </c>
      <c r="E24" s="97">
        <v>1</v>
      </c>
      <c r="F24" s="68">
        <v>57.92</v>
      </c>
      <c r="G24" s="64">
        <f t="shared" si="0"/>
        <v>57.92</v>
      </c>
      <c r="H24" s="54"/>
      <c r="K24" s="43"/>
      <c r="L24" s="43"/>
    </row>
    <row r="25" spans="1:13" ht="25.5" hidden="1" x14ac:dyDescent="0.25">
      <c r="A25" s="211"/>
      <c r="B25" s="214"/>
      <c r="C25" s="219"/>
      <c r="D25" s="83" t="s">
        <v>79</v>
      </c>
      <c r="E25" s="97">
        <v>1</v>
      </c>
      <c r="F25" s="68">
        <v>57.92</v>
      </c>
      <c r="G25" s="64">
        <f t="shared" si="0"/>
        <v>57.92</v>
      </c>
      <c r="H25" s="54"/>
      <c r="K25" s="43"/>
      <c r="L25" s="43"/>
    </row>
    <row r="26" spans="1:13" ht="38.25" hidden="1" x14ac:dyDescent="0.25">
      <c r="A26" s="211"/>
      <c r="B26" s="214"/>
      <c r="C26" s="219"/>
      <c r="D26" s="100" t="s">
        <v>89</v>
      </c>
      <c r="E26" s="99">
        <v>1</v>
      </c>
      <c r="F26" s="68">
        <v>9.85</v>
      </c>
      <c r="G26" s="64">
        <f t="shared" si="0"/>
        <v>9.85</v>
      </c>
      <c r="H26" s="54"/>
      <c r="K26" s="43"/>
      <c r="L26" s="43"/>
    </row>
    <row r="27" spans="1:13" x14ac:dyDescent="0.25">
      <c r="A27" s="26"/>
      <c r="B27" s="35" t="s">
        <v>27</v>
      </c>
      <c r="C27" s="31"/>
      <c r="D27" s="37"/>
      <c r="E27" s="38"/>
      <c r="F27" s="38"/>
      <c r="G27" s="39">
        <v>1359.86</v>
      </c>
    </row>
    <row r="28" spans="1:13" x14ac:dyDescent="0.25">
      <c r="A28" s="26"/>
      <c r="B28" s="35" t="s">
        <v>28</v>
      </c>
      <c r="C28" s="31"/>
      <c r="D28" s="17"/>
      <c r="E28" s="28"/>
      <c r="F28" s="28"/>
      <c r="G28" s="39">
        <f>G29-G27</f>
        <v>285.57060000000001</v>
      </c>
    </row>
    <row r="29" spans="1:13" x14ac:dyDescent="0.25">
      <c r="A29" s="26"/>
      <c r="B29" s="35" t="s">
        <v>29</v>
      </c>
      <c r="C29" s="31"/>
      <c r="D29" s="17"/>
      <c r="E29" s="28"/>
      <c r="F29" s="28"/>
      <c r="G29" s="39">
        <f>G27*1.21</f>
        <v>1645.4305999999999</v>
      </c>
    </row>
    <row r="30" spans="1:13" x14ac:dyDescent="0.25">
      <c r="J30" s="6"/>
      <c r="K30" s="6"/>
      <c r="L30" s="6"/>
      <c r="M30" s="6"/>
    </row>
    <row r="31" spans="1:13" ht="84.75" customHeight="1" x14ac:dyDescent="0.25">
      <c r="B31" s="12" t="s">
        <v>20</v>
      </c>
      <c r="C31" s="197" t="s">
        <v>106</v>
      </c>
      <c r="D31" s="197"/>
      <c r="E31" s="197"/>
      <c r="F31" s="197"/>
      <c r="G31" s="197"/>
      <c r="J31" s="6"/>
      <c r="K31" s="6"/>
      <c r="L31" s="6"/>
      <c r="M31" s="6"/>
    </row>
    <row r="32" spans="1:13" x14ac:dyDescent="0.25">
      <c r="B32" s="45" t="s">
        <v>81</v>
      </c>
      <c r="C32" s="228" t="s">
        <v>21</v>
      </c>
      <c r="D32" s="228"/>
      <c r="E32" s="228"/>
      <c r="F32" s="228"/>
      <c r="G32" s="228"/>
      <c r="J32" s="6"/>
      <c r="K32" s="6"/>
      <c r="L32" s="6"/>
      <c r="M32" s="6"/>
    </row>
    <row r="33" spans="3:13" x14ac:dyDescent="0.25">
      <c r="C33" s="54" t="s">
        <v>44</v>
      </c>
      <c r="J33" s="6"/>
      <c r="K33" s="6"/>
      <c r="L33" s="6"/>
      <c r="M33" s="6"/>
    </row>
    <row r="34" spans="3:13" x14ac:dyDescent="0.25">
      <c r="J34" s="6"/>
      <c r="K34" s="6"/>
      <c r="L34" s="6"/>
      <c r="M34" s="6"/>
    </row>
    <row r="35" spans="3:13" x14ac:dyDescent="0.25">
      <c r="J35" s="6"/>
      <c r="K35" s="6"/>
      <c r="L35" s="6"/>
      <c r="M35" s="6"/>
    </row>
    <row r="36" spans="3:13" x14ac:dyDescent="0.25">
      <c r="J36" s="6"/>
      <c r="K36" s="6"/>
      <c r="L36" s="6"/>
      <c r="M36" s="6"/>
    </row>
    <row r="37" spans="3:13" x14ac:dyDescent="0.25">
      <c r="J37" s="6"/>
      <c r="K37" s="6"/>
      <c r="L37" s="6"/>
      <c r="M37" s="6"/>
    </row>
    <row r="38" spans="3:13" x14ac:dyDescent="0.25">
      <c r="J38" s="6"/>
      <c r="K38" s="6"/>
      <c r="L38" s="6"/>
      <c r="M38" s="6"/>
    </row>
    <row r="39" spans="3:13" x14ac:dyDescent="0.25">
      <c r="J39" s="6"/>
      <c r="K39" s="6"/>
      <c r="L39" s="6"/>
      <c r="M39" s="6"/>
    </row>
    <row r="40" spans="3:13" x14ac:dyDescent="0.25">
      <c r="J40" s="6"/>
      <c r="K40" s="6"/>
      <c r="L40" s="6"/>
      <c r="M40" s="6"/>
    </row>
    <row r="41" spans="3:13" x14ac:dyDescent="0.25">
      <c r="J41" s="6"/>
      <c r="K41" s="6"/>
      <c r="L41" s="6"/>
      <c r="M41" s="6"/>
    </row>
    <row r="42" spans="3:13" x14ac:dyDescent="0.25">
      <c r="J42" s="6"/>
      <c r="K42" s="6"/>
      <c r="L42" s="6"/>
      <c r="M42" s="6"/>
    </row>
    <row r="43" spans="3:13" x14ac:dyDescent="0.25">
      <c r="J43" s="6"/>
      <c r="K43" s="6"/>
      <c r="L43" s="6"/>
      <c r="M43" s="6"/>
    </row>
    <row r="44" spans="3:13" x14ac:dyDescent="0.25">
      <c r="J44" s="6"/>
      <c r="K44" s="6"/>
      <c r="L44" s="6"/>
      <c r="M44" s="6"/>
    </row>
    <row r="45" spans="3:13" x14ac:dyDescent="0.25">
      <c r="J45" s="6"/>
      <c r="K45" s="6"/>
      <c r="L45" s="6"/>
      <c r="M45" s="6"/>
    </row>
    <row r="46" spans="3:13" x14ac:dyDescent="0.25">
      <c r="J46" s="6"/>
      <c r="K46" s="6"/>
      <c r="L46" s="6"/>
      <c r="M46" s="6"/>
    </row>
    <row r="47" spans="3:13" x14ac:dyDescent="0.25">
      <c r="J47" s="6"/>
      <c r="K47" s="6"/>
      <c r="L47" s="6"/>
      <c r="M47" s="6"/>
    </row>
    <row r="48" spans="3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</sheetData>
  <mergeCells count="22">
    <mergeCell ref="C32:G32"/>
    <mergeCell ref="C31:G31"/>
    <mergeCell ref="D8:G8"/>
    <mergeCell ref="C9:G9"/>
    <mergeCell ref="B8:C8"/>
    <mergeCell ref="E12:G12"/>
    <mergeCell ref="E10:G10"/>
    <mergeCell ref="D10:D12"/>
    <mergeCell ref="E11:G11"/>
    <mergeCell ref="C10:C12"/>
    <mergeCell ref="A1:D1"/>
    <mergeCell ref="A2:C2"/>
    <mergeCell ref="D2:H2"/>
    <mergeCell ref="B4:E4"/>
    <mergeCell ref="B7:C7"/>
    <mergeCell ref="D7:G7"/>
    <mergeCell ref="A22:A26"/>
    <mergeCell ref="B22:B26"/>
    <mergeCell ref="C22:C26"/>
    <mergeCell ref="B6:C6"/>
    <mergeCell ref="D6:G6"/>
    <mergeCell ref="A10:A12"/>
  </mergeCells>
  <phoneticPr fontId="14" type="noConversion"/>
  <pageMargins left="0.28000000000000003" right="0.17" top="0.26" bottom="0.17" header="0.32" footer="0.17"/>
  <pageSetup paperSize="9" scale="8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7"/>
  <sheetViews>
    <sheetView topLeftCell="A7" workbookViewId="0">
      <selection activeCell="K7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9.8554687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  <col min="13" max="14" width="9.140625" customWidth="1"/>
  </cols>
  <sheetData>
    <row r="1" spans="1:12" ht="42" customHeight="1" x14ac:dyDescent="0.25">
      <c r="A1" s="224" t="s">
        <v>18</v>
      </c>
      <c r="B1" s="224"/>
      <c r="C1" s="224"/>
      <c r="D1" s="224"/>
      <c r="J1" s="6"/>
      <c r="K1" s="6"/>
      <c r="L1" s="6"/>
    </row>
    <row r="2" spans="1:12" ht="44.25" customHeight="1" x14ac:dyDescent="0.25">
      <c r="A2" s="187" t="s">
        <v>68</v>
      </c>
      <c r="B2" s="187"/>
      <c r="C2" s="187"/>
      <c r="D2" s="224" t="s">
        <v>40</v>
      </c>
      <c r="E2" s="224"/>
      <c r="F2" s="224"/>
      <c r="G2" s="224"/>
      <c r="H2" s="224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43" t="s">
        <v>130</v>
      </c>
      <c r="C4" s="244"/>
      <c r="D4" s="244"/>
      <c r="E4" s="244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5" t="s">
        <v>30</v>
      </c>
      <c r="C6" s="225"/>
      <c r="D6" s="223" t="s">
        <v>32</v>
      </c>
      <c r="E6" s="223"/>
      <c r="F6" s="223"/>
      <c r="G6" s="223"/>
      <c r="H6" s="1"/>
      <c r="J6" s="6"/>
      <c r="K6" s="6"/>
      <c r="L6" s="6"/>
    </row>
    <row r="7" spans="1:12" ht="12.75" customHeight="1" x14ac:dyDescent="0.25">
      <c r="B7" s="192" t="s">
        <v>122</v>
      </c>
      <c r="C7" s="192"/>
      <c r="D7" s="223" t="s">
        <v>33</v>
      </c>
      <c r="E7" s="223"/>
      <c r="F7" s="223"/>
      <c r="G7" s="223"/>
      <c r="H7" s="1"/>
      <c r="J7" s="6"/>
      <c r="K7" s="6"/>
      <c r="L7" s="6"/>
    </row>
    <row r="8" spans="1:12" ht="12.75" customHeight="1" x14ac:dyDescent="0.25">
      <c r="B8" s="232"/>
      <c r="C8" s="232"/>
      <c r="D8" s="223" t="s">
        <v>34</v>
      </c>
      <c r="E8" s="223"/>
      <c r="F8" s="223"/>
      <c r="G8" s="223"/>
      <c r="H8" s="1"/>
      <c r="J8" s="6"/>
      <c r="K8" s="6"/>
      <c r="L8" s="6"/>
    </row>
    <row r="9" spans="1:12" ht="20.25" customHeight="1" x14ac:dyDescent="0.25">
      <c r="C9" s="221"/>
      <c r="D9" s="221"/>
      <c r="E9" s="221"/>
      <c r="F9" s="221"/>
      <c r="G9" s="221"/>
      <c r="J9" s="6"/>
      <c r="K9" s="6"/>
      <c r="L9" s="6"/>
    </row>
    <row r="10" spans="1:12" x14ac:dyDescent="0.25">
      <c r="A10" s="212" t="s">
        <v>0</v>
      </c>
      <c r="B10" s="17"/>
      <c r="C10" s="212" t="s">
        <v>2</v>
      </c>
      <c r="D10" s="212" t="s">
        <v>3</v>
      </c>
      <c r="E10" s="212" t="s">
        <v>4</v>
      </c>
      <c r="F10" s="222"/>
      <c r="G10" s="222"/>
      <c r="J10" s="6"/>
      <c r="K10" s="6"/>
      <c r="L10" s="6"/>
    </row>
    <row r="11" spans="1:12" ht="15" customHeight="1" x14ac:dyDescent="0.25">
      <c r="A11" s="212"/>
      <c r="B11" s="17" t="s">
        <v>1</v>
      </c>
      <c r="C11" s="212"/>
      <c r="D11" s="212"/>
      <c r="E11" s="216" t="s">
        <v>115</v>
      </c>
      <c r="F11" s="217"/>
      <c r="G11" s="217"/>
      <c r="J11" s="6"/>
      <c r="K11" s="6"/>
      <c r="L11" s="6"/>
    </row>
    <row r="12" spans="1:12" ht="14.25" customHeight="1" x14ac:dyDescent="0.25">
      <c r="A12" s="212"/>
      <c r="B12" s="18"/>
      <c r="C12" s="212"/>
      <c r="D12" s="212"/>
      <c r="E12" s="216" t="s">
        <v>116</v>
      </c>
      <c r="F12" s="217"/>
      <c r="G12" s="217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82</v>
      </c>
      <c r="F13" s="20" t="s">
        <v>5</v>
      </c>
      <c r="G13" s="17" t="s">
        <v>83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8.5" customHeight="1" x14ac:dyDescent="0.25">
      <c r="A15" s="25">
        <v>1</v>
      </c>
      <c r="B15" s="35" t="s">
        <v>7</v>
      </c>
      <c r="C15" s="17" t="s">
        <v>8</v>
      </c>
      <c r="D15" s="27">
        <v>90.45</v>
      </c>
      <c r="E15" s="28">
        <v>0.26</v>
      </c>
      <c r="F15" s="28">
        <v>31</v>
      </c>
      <c r="G15" s="29">
        <f>D15*E15*F15</f>
        <v>729.02700000000004</v>
      </c>
    </row>
    <row r="16" spans="1:12" ht="37.5" customHeight="1" x14ac:dyDescent="0.25">
      <c r="A16" s="25">
        <v>2</v>
      </c>
      <c r="B16" s="35" t="s">
        <v>9</v>
      </c>
      <c r="C16" s="17" t="s">
        <v>8</v>
      </c>
      <c r="D16" s="27">
        <v>24.75</v>
      </c>
      <c r="E16" s="33">
        <v>0.2</v>
      </c>
      <c r="F16" s="28">
        <v>0</v>
      </c>
      <c r="G16" s="29">
        <f>D16*E16*F16</f>
        <v>0</v>
      </c>
    </row>
    <row r="17" spans="1:12" ht="29.25" customHeight="1" x14ac:dyDescent="0.25">
      <c r="A17" s="25">
        <v>3</v>
      </c>
      <c r="B17" s="35" t="s">
        <v>23</v>
      </c>
      <c r="C17" s="17" t="s">
        <v>22</v>
      </c>
      <c r="D17" s="30">
        <v>24.75</v>
      </c>
      <c r="E17" s="33">
        <v>0.2</v>
      </c>
      <c r="F17" s="28">
        <v>31</v>
      </c>
      <c r="G17" s="29">
        <f>D17*E17*F17</f>
        <v>153.45000000000002</v>
      </c>
    </row>
    <row r="18" spans="1:12" ht="30" customHeight="1" x14ac:dyDescent="0.25">
      <c r="A18" s="25">
        <v>4</v>
      </c>
      <c r="B18" s="35" t="s">
        <v>10</v>
      </c>
      <c r="C18" s="31" t="s">
        <v>11</v>
      </c>
      <c r="D18" s="32">
        <v>0.42</v>
      </c>
      <c r="E18" s="33">
        <v>1.82</v>
      </c>
      <c r="F18" s="28">
        <v>31</v>
      </c>
      <c r="G18" s="29">
        <v>23.7</v>
      </c>
      <c r="K18" s="2">
        <v>13</v>
      </c>
    </row>
    <row r="19" spans="1:12" ht="33.75" customHeight="1" x14ac:dyDescent="0.25">
      <c r="A19" s="25">
        <v>5</v>
      </c>
      <c r="B19" s="35" t="s">
        <v>13</v>
      </c>
      <c r="C19" s="31" t="s">
        <v>14</v>
      </c>
      <c r="D19" s="83">
        <f>L19/F19</f>
        <v>0</v>
      </c>
      <c r="E19" s="78">
        <v>0.15</v>
      </c>
      <c r="F19" s="81">
        <v>31</v>
      </c>
      <c r="G19" s="78">
        <v>0</v>
      </c>
      <c r="L19" s="2">
        <v>0</v>
      </c>
    </row>
    <row r="20" spans="1:12" ht="29.25" customHeight="1" x14ac:dyDescent="0.25">
      <c r="A20" s="25">
        <v>6</v>
      </c>
      <c r="B20" s="35" t="s">
        <v>26</v>
      </c>
      <c r="C20" s="31"/>
      <c r="D20" s="32">
        <v>0.35</v>
      </c>
      <c r="E20" s="33">
        <v>0.72</v>
      </c>
      <c r="F20" s="28">
        <v>31</v>
      </c>
      <c r="G20" s="29">
        <v>7.81</v>
      </c>
    </row>
    <row r="21" spans="1:12" ht="25.5" hidden="1" x14ac:dyDescent="0.25">
      <c r="A21" s="250">
        <v>7</v>
      </c>
      <c r="B21" s="252" t="s">
        <v>95</v>
      </c>
      <c r="C21" s="254" t="s">
        <v>70</v>
      </c>
      <c r="D21" s="32" t="s">
        <v>96</v>
      </c>
      <c r="E21" s="98">
        <v>1</v>
      </c>
      <c r="F21" s="33">
        <v>10.14</v>
      </c>
      <c r="G21" s="29">
        <f>SUM(E21*F21)</f>
        <v>10.14</v>
      </c>
    </row>
    <row r="22" spans="1:12" ht="37.5" hidden="1" customHeight="1" x14ac:dyDescent="0.25">
      <c r="A22" s="251"/>
      <c r="B22" s="253"/>
      <c r="C22" s="255"/>
      <c r="D22" s="32" t="s">
        <v>72</v>
      </c>
      <c r="E22" s="98">
        <v>2</v>
      </c>
      <c r="F22" s="33">
        <v>8.69</v>
      </c>
      <c r="G22" s="29">
        <f t="shared" ref="G22:G25" si="0">SUM(E22*F22)</f>
        <v>17.38</v>
      </c>
    </row>
    <row r="23" spans="1:12" ht="37.5" hidden="1" customHeight="1" x14ac:dyDescent="0.25">
      <c r="A23" s="251"/>
      <c r="B23" s="253"/>
      <c r="C23" s="255"/>
      <c r="D23" s="32" t="s">
        <v>76</v>
      </c>
      <c r="E23" s="98">
        <v>1</v>
      </c>
      <c r="F23" s="33">
        <v>28.96</v>
      </c>
      <c r="G23" s="29">
        <f t="shared" si="0"/>
        <v>28.96</v>
      </c>
      <c r="K23" s="104"/>
      <c r="L23" s="104"/>
    </row>
    <row r="24" spans="1:12" ht="37.5" hidden="1" customHeight="1" x14ac:dyDescent="0.25">
      <c r="A24" s="251"/>
      <c r="B24" s="253"/>
      <c r="C24" s="255"/>
      <c r="D24" s="32" t="s">
        <v>80</v>
      </c>
      <c r="E24" s="98">
        <v>1</v>
      </c>
      <c r="F24" s="33">
        <v>23.17</v>
      </c>
      <c r="G24" s="29">
        <f t="shared" si="0"/>
        <v>23.17</v>
      </c>
      <c r="K24" s="104"/>
      <c r="L24" s="104"/>
    </row>
    <row r="25" spans="1:12" ht="37.5" hidden="1" customHeight="1" x14ac:dyDescent="0.25">
      <c r="A25" s="251"/>
      <c r="B25" s="253"/>
      <c r="C25" s="255"/>
      <c r="D25" s="32" t="s">
        <v>77</v>
      </c>
      <c r="E25" s="98">
        <v>1</v>
      </c>
      <c r="F25" s="33">
        <v>5.79</v>
      </c>
      <c r="G25" s="29">
        <f t="shared" si="0"/>
        <v>5.79</v>
      </c>
      <c r="K25" s="104"/>
      <c r="L25" s="104"/>
    </row>
    <row r="26" spans="1:12" ht="37.5" hidden="1" customHeight="1" x14ac:dyDescent="0.25">
      <c r="A26" s="251"/>
      <c r="B26" s="253"/>
      <c r="C26" s="255"/>
      <c r="D26" s="32"/>
      <c r="E26" s="98">
        <v>1</v>
      </c>
      <c r="F26" s="33">
        <v>34.75</v>
      </c>
      <c r="G26" s="29">
        <f t="shared" ref="G26" si="1">SUM(E26*F26)</f>
        <v>34.75</v>
      </c>
      <c r="K26" s="104"/>
      <c r="L26" s="104"/>
    </row>
    <row r="27" spans="1:12" ht="40.5" hidden="1" customHeight="1" x14ac:dyDescent="0.25">
      <c r="A27" s="256">
        <v>8</v>
      </c>
      <c r="B27" s="245" t="s">
        <v>90</v>
      </c>
      <c r="C27" s="247" t="s">
        <v>70</v>
      </c>
      <c r="D27" s="32" t="s">
        <v>88</v>
      </c>
      <c r="E27" s="97" t="s">
        <v>86</v>
      </c>
      <c r="F27" s="33">
        <v>40.549999999999997</v>
      </c>
      <c r="G27" s="29">
        <v>40.549999999999997</v>
      </c>
      <c r="K27" s="104"/>
      <c r="L27" s="104"/>
    </row>
    <row r="28" spans="1:12" ht="40.5" hidden="1" customHeight="1" x14ac:dyDescent="0.25">
      <c r="A28" s="257"/>
      <c r="B28" s="246"/>
      <c r="C28" s="248"/>
      <c r="D28" s="32" t="s">
        <v>91</v>
      </c>
      <c r="E28" s="98">
        <v>1</v>
      </c>
      <c r="F28" s="33">
        <v>5.79</v>
      </c>
      <c r="G28" s="29">
        <v>5.79</v>
      </c>
      <c r="K28" s="104"/>
      <c r="L28" s="104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913.99</v>
      </c>
      <c r="L29" s="2">
        <v>11</v>
      </c>
    </row>
    <row r="30" spans="1:12" x14ac:dyDescent="0.25">
      <c r="A30" s="34"/>
      <c r="B30" s="35"/>
      <c r="C30" s="36"/>
      <c r="D30" s="37"/>
      <c r="E30" s="38"/>
      <c r="F30" s="38"/>
      <c r="G30" s="39"/>
    </row>
    <row r="31" spans="1:12" ht="18.75" customHeight="1" x14ac:dyDescent="0.25">
      <c r="A31" s="26"/>
      <c r="B31" s="35" t="s">
        <v>27</v>
      </c>
      <c r="C31" s="31"/>
      <c r="D31" s="37"/>
      <c r="E31" s="38"/>
      <c r="F31" s="38"/>
      <c r="G31" s="39">
        <f>G29</f>
        <v>913.99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161">
        <f>SUM(G31*0.21)</f>
        <v>191.93789999999998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SUM(G31+G32)</f>
        <v>1105.9278999999999</v>
      </c>
      <c r="H33" s="79"/>
    </row>
    <row r="35" spans="1:13" ht="60" x14ac:dyDescent="0.25">
      <c r="B35" s="12" t="s">
        <v>20</v>
      </c>
      <c r="C35" s="197" t="s">
        <v>107</v>
      </c>
      <c r="D35" s="197"/>
      <c r="E35" s="197"/>
      <c r="F35" s="197"/>
      <c r="G35" s="197"/>
      <c r="J35" s="6"/>
      <c r="K35" s="6"/>
      <c r="L35" s="6"/>
      <c r="M35" s="6"/>
    </row>
    <row r="36" spans="1:13" ht="84.75" customHeight="1" x14ac:dyDescent="0.25">
      <c r="B36" s="45" t="s">
        <v>81</v>
      </c>
      <c r="C36" s="228" t="s">
        <v>21</v>
      </c>
      <c r="D36" s="228"/>
      <c r="E36" s="228"/>
      <c r="F36" s="228"/>
      <c r="G36" s="228"/>
      <c r="J36" s="6"/>
      <c r="K36" s="6"/>
      <c r="L36" s="6"/>
      <c r="M36" s="6"/>
    </row>
    <row r="37" spans="1:13" x14ac:dyDescent="0.25">
      <c r="C37" s="54" t="s">
        <v>44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</sheetData>
  <mergeCells count="25">
    <mergeCell ref="D10:D12"/>
    <mergeCell ref="D7:G7"/>
    <mergeCell ref="B7:C7"/>
    <mergeCell ref="A1:D1"/>
    <mergeCell ref="A2:C2"/>
    <mergeCell ref="D2:H2"/>
    <mergeCell ref="B4:E4"/>
    <mergeCell ref="B6:C6"/>
    <mergeCell ref="D6:G6"/>
    <mergeCell ref="A27:A28"/>
    <mergeCell ref="B27:B28"/>
    <mergeCell ref="C27:C28"/>
    <mergeCell ref="B8:C8"/>
    <mergeCell ref="C36:G36"/>
    <mergeCell ref="C35:G35"/>
    <mergeCell ref="D8:G8"/>
    <mergeCell ref="C9:G9"/>
    <mergeCell ref="B21:B26"/>
    <mergeCell ref="E11:G11"/>
    <mergeCell ref="C10:C12"/>
    <mergeCell ref="A21:A26"/>
    <mergeCell ref="C21:C26"/>
    <mergeCell ref="A10:A12"/>
    <mergeCell ref="E12:G12"/>
    <mergeCell ref="E10:G10"/>
  </mergeCells>
  <phoneticPr fontId="14" type="noConversion"/>
  <pageMargins left="0.2" right="0.19" top="0.2" bottom="0.25" header="0.22" footer="0.19"/>
  <pageSetup paperSize="9" scale="86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3"/>
  <sheetViews>
    <sheetView topLeftCell="A10" workbookViewId="0">
      <selection activeCell="K10" sqref="K1:M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hidden="1" customWidth="1"/>
  </cols>
  <sheetData>
    <row r="1" spans="1:12" ht="45.75" customHeight="1" x14ac:dyDescent="0.25">
      <c r="A1" s="224" t="s">
        <v>18</v>
      </c>
      <c r="B1" s="224"/>
      <c r="C1" s="224"/>
      <c r="D1" s="224"/>
      <c r="J1" s="6"/>
      <c r="K1" s="6"/>
      <c r="L1" s="6"/>
    </row>
    <row r="2" spans="1:12" ht="52.5" customHeight="1" x14ac:dyDescent="0.25">
      <c r="A2" s="187" t="s">
        <v>69</v>
      </c>
      <c r="B2" s="187"/>
      <c r="C2" s="187"/>
      <c r="D2" s="224" t="s">
        <v>56</v>
      </c>
      <c r="E2" s="224"/>
      <c r="F2" s="224"/>
      <c r="G2" s="224"/>
      <c r="H2" s="224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43" t="s">
        <v>131</v>
      </c>
      <c r="C4" s="244"/>
      <c r="D4" s="244"/>
      <c r="E4" s="244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5" t="s">
        <v>30</v>
      </c>
      <c r="C6" s="225"/>
      <c r="D6" s="223" t="s">
        <v>32</v>
      </c>
      <c r="E6" s="223"/>
      <c r="F6" s="223"/>
      <c r="G6" s="223"/>
      <c r="H6" s="1"/>
      <c r="J6" s="6"/>
      <c r="K6" s="6"/>
      <c r="L6" s="6"/>
    </row>
    <row r="7" spans="1:12" ht="12.75" customHeight="1" x14ac:dyDescent="0.25">
      <c r="B7" s="192" t="s">
        <v>122</v>
      </c>
      <c r="C7" s="192"/>
      <c r="D7" s="223" t="s">
        <v>33</v>
      </c>
      <c r="E7" s="223"/>
      <c r="F7" s="223"/>
      <c r="G7" s="223"/>
      <c r="H7" s="1"/>
      <c r="J7" s="6"/>
      <c r="K7" s="6"/>
      <c r="L7" s="6"/>
    </row>
    <row r="8" spans="1:12" ht="12.75" customHeight="1" x14ac:dyDescent="0.25">
      <c r="B8" s="232"/>
      <c r="C8" s="232"/>
      <c r="D8" s="223" t="s">
        <v>34</v>
      </c>
      <c r="E8" s="223"/>
      <c r="F8" s="223"/>
      <c r="G8" s="223"/>
      <c r="H8" s="1"/>
      <c r="J8" s="6"/>
      <c r="K8" s="6"/>
      <c r="L8" s="6"/>
    </row>
    <row r="9" spans="1:12" ht="20.25" customHeight="1" x14ac:dyDescent="0.25">
      <c r="C9" s="221"/>
      <c r="D9" s="221"/>
      <c r="E9" s="221"/>
      <c r="F9" s="221"/>
      <c r="G9" s="221"/>
      <c r="J9" s="6"/>
      <c r="K9" s="6"/>
      <c r="L9" s="6"/>
    </row>
    <row r="10" spans="1:12" x14ac:dyDescent="0.25">
      <c r="A10" s="212" t="s">
        <v>0</v>
      </c>
      <c r="B10" s="50"/>
      <c r="C10" s="216" t="s">
        <v>2</v>
      </c>
      <c r="D10" s="216" t="s">
        <v>3</v>
      </c>
      <c r="E10" s="216" t="s">
        <v>4</v>
      </c>
      <c r="F10" s="217"/>
      <c r="G10" s="217"/>
      <c r="H10" s="54"/>
      <c r="J10" s="6"/>
      <c r="K10" s="6"/>
      <c r="L10" s="6"/>
    </row>
    <row r="11" spans="1:12" ht="15" customHeight="1" x14ac:dyDescent="0.25">
      <c r="A11" s="212"/>
      <c r="B11" s="50" t="s">
        <v>1</v>
      </c>
      <c r="C11" s="216"/>
      <c r="D11" s="216"/>
      <c r="E11" s="216" t="s">
        <v>115</v>
      </c>
      <c r="F11" s="217"/>
      <c r="G11" s="217"/>
      <c r="H11" s="54"/>
      <c r="J11" s="6"/>
      <c r="K11" s="6"/>
      <c r="L11" s="6"/>
    </row>
    <row r="12" spans="1:12" ht="14.25" customHeight="1" x14ac:dyDescent="0.25">
      <c r="A12" s="212"/>
      <c r="B12" s="55"/>
      <c r="C12" s="216"/>
      <c r="D12" s="216"/>
      <c r="E12" s="216" t="s">
        <v>116</v>
      </c>
      <c r="F12" s="217"/>
      <c r="G12" s="217"/>
      <c r="H12" s="54"/>
      <c r="J12" s="6"/>
      <c r="K12" s="6"/>
      <c r="L12" s="6"/>
    </row>
    <row r="13" spans="1:12" ht="64.150000000000006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82</v>
      </c>
      <c r="F13" s="57" t="s">
        <v>5</v>
      </c>
      <c r="G13" s="50" t="s">
        <v>83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5.5" x14ac:dyDescent="0.25">
      <c r="A15" s="25">
        <v>2</v>
      </c>
      <c r="B15" s="69" t="s">
        <v>7</v>
      </c>
      <c r="C15" s="50" t="s">
        <v>45</v>
      </c>
      <c r="D15" s="62">
        <v>38.090000000000003</v>
      </c>
      <c r="E15" s="63">
        <v>0.48</v>
      </c>
      <c r="F15" s="63">
        <v>31</v>
      </c>
      <c r="G15" s="64">
        <f>D15*E15*F15</f>
        <v>566.77920000000006</v>
      </c>
      <c r="H15" s="54"/>
    </row>
    <row r="16" spans="1:12" ht="25.5" x14ac:dyDescent="0.25">
      <c r="A16" s="25">
        <v>3</v>
      </c>
      <c r="B16" s="69" t="s">
        <v>9</v>
      </c>
      <c r="C16" s="50" t="s">
        <v>45</v>
      </c>
      <c r="D16" s="62">
        <v>26.3</v>
      </c>
      <c r="E16" s="63">
        <v>0.65</v>
      </c>
      <c r="F16" s="63">
        <v>0</v>
      </c>
      <c r="G16" s="64">
        <f>D16*E16*F16</f>
        <v>0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46</v>
      </c>
      <c r="D17" s="62">
        <v>26.3</v>
      </c>
      <c r="E17" s="63">
        <v>0.67</v>
      </c>
      <c r="F17" s="63">
        <v>31</v>
      </c>
      <c r="G17" s="64">
        <f>D17*E17*F17</f>
        <v>546.25100000000009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f>K18/F18</f>
        <v>0</v>
      </c>
      <c r="E18" s="68">
        <v>1.82</v>
      </c>
      <c r="F18" s="63">
        <v>31</v>
      </c>
      <c r="G18" s="77">
        <v>0</v>
      </c>
      <c r="H18" s="54"/>
      <c r="K18" s="43">
        <v>0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67">
        <f>L19/F19</f>
        <v>28.838709677419356</v>
      </c>
      <c r="E19" s="68">
        <v>0.15</v>
      </c>
      <c r="F19" s="63">
        <v>31</v>
      </c>
      <c r="G19" s="82">
        <v>134.11000000000001</v>
      </c>
      <c r="H19" s="54"/>
      <c r="K19" s="43"/>
      <c r="L19" s="43">
        <v>894</v>
      </c>
    </row>
    <row r="20" spans="1:12" ht="22.5" x14ac:dyDescent="0.25">
      <c r="A20" s="25">
        <v>7</v>
      </c>
      <c r="B20" s="69" t="s">
        <v>15</v>
      </c>
      <c r="C20" s="31" t="s">
        <v>48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67">
        <f>L21/F21</f>
        <v>0.35483870967741937</v>
      </c>
      <c r="E21" s="68">
        <v>0.72</v>
      </c>
      <c r="F21" s="63">
        <v>31</v>
      </c>
      <c r="G21" s="64">
        <v>7.81</v>
      </c>
      <c r="H21" s="54"/>
      <c r="K21" s="43"/>
      <c r="L21" s="43">
        <v>11</v>
      </c>
    </row>
    <row r="22" spans="1:12" ht="25.5" x14ac:dyDescent="0.25">
      <c r="A22" s="210">
        <v>9</v>
      </c>
      <c r="B22" s="213" t="s">
        <v>134</v>
      </c>
      <c r="C22" s="218" t="s">
        <v>70</v>
      </c>
      <c r="D22" s="185" t="s">
        <v>77</v>
      </c>
      <c r="E22" s="153">
        <v>1</v>
      </c>
      <c r="F22" s="118">
        <v>5.79</v>
      </c>
      <c r="G22" s="119">
        <v>5.79</v>
      </c>
      <c r="H22" s="54"/>
      <c r="K22" s="43"/>
      <c r="L22" s="43"/>
    </row>
    <row r="23" spans="1:12" ht="51" x14ac:dyDescent="0.25">
      <c r="A23" s="211"/>
      <c r="B23" s="214"/>
      <c r="C23" s="219"/>
      <c r="D23" s="185" t="s">
        <v>74</v>
      </c>
      <c r="E23" s="183">
        <v>1</v>
      </c>
      <c r="F23" s="118">
        <v>11.58</v>
      </c>
      <c r="G23" s="119">
        <v>11.58</v>
      </c>
      <c r="H23" s="54"/>
      <c r="K23" s="43"/>
      <c r="L23" s="43"/>
    </row>
    <row r="24" spans="1:12" ht="25.5" hidden="1" x14ac:dyDescent="0.25">
      <c r="A24" s="211"/>
      <c r="B24" s="214"/>
      <c r="C24" s="219"/>
      <c r="D24" s="185" t="s">
        <v>75</v>
      </c>
      <c r="E24" s="99">
        <v>1</v>
      </c>
      <c r="F24" s="68">
        <v>10.14</v>
      </c>
      <c r="G24" s="64">
        <v>10.14</v>
      </c>
      <c r="H24" s="54"/>
      <c r="K24" s="43"/>
      <c r="L24" s="43"/>
    </row>
    <row r="25" spans="1:12" ht="38.25" hidden="1" x14ac:dyDescent="0.25">
      <c r="A25" s="211"/>
      <c r="B25" s="214"/>
      <c r="C25" s="219"/>
      <c r="D25" s="185" t="s">
        <v>102</v>
      </c>
      <c r="E25" s="99">
        <v>1</v>
      </c>
      <c r="F25" s="68">
        <v>86.89</v>
      </c>
      <c r="G25" s="64">
        <v>86.89</v>
      </c>
      <c r="H25" s="54"/>
      <c r="K25" s="43"/>
      <c r="L25" s="43"/>
    </row>
    <row r="26" spans="1:12" ht="25.5" hidden="1" x14ac:dyDescent="0.25">
      <c r="A26" s="211"/>
      <c r="B26" s="214"/>
      <c r="C26" s="219"/>
      <c r="D26" s="185" t="s">
        <v>101</v>
      </c>
      <c r="E26" s="153">
        <v>0.38</v>
      </c>
      <c r="F26" s="118">
        <v>246.18</v>
      </c>
      <c r="G26" s="119">
        <f>+ROUND(F26*E26,2)</f>
        <v>93.55</v>
      </c>
      <c r="H26" s="54"/>
      <c r="K26" s="43"/>
      <c r="L26" s="43"/>
    </row>
    <row r="27" spans="1:12" ht="25.5" x14ac:dyDescent="0.25">
      <c r="A27" s="211"/>
      <c r="B27" s="214"/>
      <c r="C27" s="219"/>
      <c r="D27" s="185" t="s">
        <v>88</v>
      </c>
      <c r="E27" s="153">
        <v>1</v>
      </c>
      <c r="F27" s="288" t="s">
        <v>137</v>
      </c>
      <c r="G27" s="119">
        <v>40.549999999999997</v>
      </c>
      <c r="H27" s="54"/>
      <c r="K27" s="43"/>
      <c r="L27" s="43"/>
    </row>
    <row r="28" spans="1:12" ht="38.25" x14ac:dyDescent="0.25">
      <c r="A28" s="211"/>
      <c r="B28" s="214"/>
      <c r="C28" s="219"/>
      <c r="D28" s="185" t="s">
        <v>138</v>
      </c>
      <c r="E28" s="153">
        <v>3</v>
      </c>
      <c r="F28" s="118">
        <v>2.0299999999999998</v>
      </c>
      <c r="G28" s="119">
        <v>6.09</v>
      </c>
      <c r="H28" s="54"/>
      <c r="K28" s="43"/>
      <c r="L28" s="43"/>
    </row>
    <row r="29" spans="1:12" ht="25.5" x14ac:dyDescent="0.25">
      <c r="A29" s="211"/>
      <c r="B29" s="214"/>
      <c r="C29" s="219"/>
      <c r="D29" s="185" t="s">
        <v>80</v>
      </c>
      <c r="E29" s="184">
        <v>2</v>
      </c>
      <c r="F29" s="118">
        <v>23.17</v>
      </c>
      <c r="G29" s="119">
        <f t="shared" ref="G29:G30" si="0">SUM(E29*F29)</f>
        <v>46.34</v>
      </c>
      <c r="H29" s="54"/>
      <c r="K29" s="43"/>
      <c r="L29" s="43"/>
    </row>
    <row r="30" spans="1:12" ht="25.5" hidden="1" x14ac:dyDescent="0.25">
      <c r="A30" s="220"/>
      <c r="B30" s="220"/>
      <c r="C30" s="220"/>
      <c r="D30" s="83" t="s">
        <v>79</v>
      </c>
      <c r="E30" s="97">
        <v>1</v>
      </c>
      <c r="F30" s="68">
        <v>57.92</v>
      </c>
      <c r="G30" s="64">
        <f t="shared" si="0"/>
        <v>57.92</v>
      </c>
      <c r="H30" s="54"/>
      <c r="K30" s="43"/>
      <c r="L30" s="43"/>
    </row>
    <row r="31" spans="1:12" x14ac:dyDescent="0.25">
      <c r="A31" s="34"/>
      <c r="B31" s="69" t="s">
        <v>17</v>
      </c>
      <c r="C31" s="70"/>
      <c r="D31" s="71"/>
      <c r="E31" s="72"/>
      <c r="F31" s="72"/>
      <c r="G31" s="73">
        <v>1365.3</v>
      </c>
      <c r="H31" s="54"/>
    </row>
    <row r="32" spans="1:12" ht="66.75" customHeight="1" x14ac:dyDescent="0.25">
      <c r="A32" s="209">
        <v>10</v>
      </c>
      <c r="B32" s="235" t="s">
        <v>59</v>
      </c>
      <c r="C32" s="40" t="s">
        <v>60</v>
      </c>
      <c r="D32" s="234"/>
      <c r="E32" s="226"/>
      <c r="F32" s="226"/>
      <c r="G32" s="95">
        <v>104.25</v>
      </c>
    </row>
    <row r="33" spans="1:13" ht="19.5" customHeight="1" x14ac:dyDescent="0.25">
      <c r="A33" s="209"/>
      <c r="B33" s="236"/>
      <c r="C33" s="40" t="s">
        <v>120</v>
      </c>
      <c r="D33" s="234"/>
      <c r="E33" s="226"/>
      <c r="F33" s="226"/>
      <c r="G33" s="44"/>
    </row>
    <row r="34" spans="1:13" ht="33.75" customHeight="1" x14ac:dyDescent="0.25">
      <c r="A34" s="26"/>
      <c r="B34" s="69" t="s">
        <v>27</v>
      </c>
      <c r="C34" s="66"/>
      <c r="D34" s="71"/>
      <c r="E34" s="72"/>
      <c r="F34" s="72"/>
      <c r="G34" s="73">
        <f>SUM(G31-G32)</f>
        <v>1261.05</v>
      </c>
      <c r="H34" s="54"/>
    </row>
    <row r="35" spans="1:13" x14ac:dyDescent="0.25">
      <c r="A35" s="26"/>
      <c r="B35" s="69" t="s">
        <v>28</v>
      </c>
      <c r="C35" s="66"/>
      <c r="D35" s="50"/>
      <c r="E35" s="63"/>
      <c r="F35" s="63"/>
      <c r="G35" s="73">
        <f>SUM(G34*0.21)</f>
        <v>264.82049999999998</v>
      </c>
      <c r="H35" s="54"/>
    </row>
    <row r="36" spans="1:13" x14ac:dyDescent="0.25">
      <c r="A36" s="26"/>
      <c r="B36" s="69" t="s">
        <v>29</v>
      </c>
      <c r="C36" s="66"/>
      <c r="D36" s="50"/>
      <c r="E36" s="63"/>
      <c r="F36" s="63"/>
      <c r="G36" s="73">
        <f>SUM(G34+G35)</f>
        <v>1525.8705</v>
      </c>
      <c r="H36" s="79"/>
    </row>
    <row r="37" spans="1:13" x14ac:dyDescent="0.25">
      <c r="C37" s="54"/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ht="60" x14ac:dyDescent="0.25">
      <c r="B39" s="12" t="s">
        <v>20</v>
      </c>
      <c r="C39" s="197" t="s">
        <v>107</v>
      </c>
      <c r="D39" s="197"/>
      <c r="E39" s="197"/>
      <c r="F39" s="197"/>
      <c r="G39" s="197"/>
      <c r="J39" s="6"/>
      <c r="K39" s="6"/>
      <c r="L39" s="6"/>
      <c r="M39" s="6"/>
    </row>
    <row r="40" spans="1:13" ht="84.75" customHeight="1" x14ac:dyDescent="0.25">
      <c r="B40" s="45" t="s">
        <v>81</v>
      </c>
      <c r="C40" s="228" t="s">
        <v>21</v>
      </c>
      <c r="D40" s="228"/>
      <c r="E40" s="228"/>
      <c r="F40" s="228"/>
      <c r="G40" s="228"/>
      <c r="J40" s="6"/>
      <c r="K40" s="6"/>
      <c r="L40" s="6"/>
      <c r="M40" s="6"/>
    </row>
    <row r="41" spans="1:13" x14ac:dyDescent="0.25">
      <c r="C41" s="54" t="s">
        <v>44</v>
      </c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</sheetData>
  <mergeCells count="27">
    <mergeCell ref="A32:A33"/>
    <mergeCell ref="B7:C7"/>
    <mergeCell ref="D7:G7"/>
    <mergeCell ref="A10:A12"/>
    <mergeCell ref="E10:G10"/>
    <mergeCell ref="C10:C12"/>
    <mergeCell ref="D10:D12"/>
    <mergeCell ref="E11:G11"/>
    <mergeCell ref="B22:B30"/>
    <mergeCell ref="C9:G9"/>
    <mergeCell ref="A22:A30"/>
    <mergeCell ref="C40:G40"/>
    <mergeCell ref="F32:F33"/>
    <mergeCell ref="C39:G39"/>
    <mergeCell ref="B8:C8"/>
    <mergeCell ref="E12:G12"/>
    <mergeCell ref="B32:B33"/>
    <mergeCell ref="D32:D33"/>
    <mergeCell ref="E32:E33"/>
    <mergeCell ref="D8:G8"/>
    <mergeCell ref="C22:C30"/>
    <mergeCell ref="B6:C6"/>
    <mergeCell ref="D6:G6"/>
    <mergeCell ref="A1:D1"/>
    <mergeCell ref="A2:C2"/>
    <mergeCell ref="D2:H2"/>
    <mergeCell ref="B4:E4"/>
  </mergeCells>
  <phoneticPr fontId="14" type="noConversion"/>
  <pageMargins left="0.18" right="0.18" top="0.23" bottom="1" header="0.5" footer="0.5"/>
  <pageSetup paperSize="9" scale="73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Lukiškių</vt:lpstr>
      <vt:lpstr>Bazilijonų</vt:lpstr>
      <vt:lpstr>Radvilaitės</vt:lpstr>
      <vt:lpstr>Konstitucijos</vt:lpstr>
      <vt:lpstr>Vokiečių</vt:lpstr>
      <vt:lpstr>Olandų</vt:lpstr>
      <vt:lpstr>Pamėnkalnio</vt:lpstr>
      <vt:lpstr>Kauno</vt:lpstr>
      <vt:lpstr>Kudirkos</vt:lpstr>
      <vt:lpstr>Maironio</vt:lpstr>
      <vt:lpstr>Lukiškių!_Hlk286817090</vt:lpstr>
      <vt:lpstr>Lukiškių!_Hlk294846125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Vartotojas</cp:lastModifiedBy>
  <cp:lastPrinted>2016-01-07T07:41:22Z</cp:lastPrinted>
  <dcterms:created xsi:type="dcterms:W3CDTF">2011-10-05T12:25:53Z</dcterms:created>
  <dcterms:modified xsi:type="dcterms:W3CDTF">2016-02-03T12:07:01Z</dcterms:modified>
</cp:coreProperties>
</file>