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300293\Documents\Performance\GIB_Retail\Retail PT\WLS\"/>
    </mc:Choice>
  </mc:AlternateContent>
  <xr:revisionPtr revIDLastSave="0" documentId="13_ncr:1_{2CB61A23-BFB4-43CE-A01E-689898A46F34}" xr6:coauthVersionLast="44" xr6:coauthVersionMax="44" xr10:uidLastSave="{00000000-0000-0000-0000-000000000000}"/>
  <bookViews>
    <workbookView xWindow="-120" yWindow="-120" windowWidth="24240" windowHeight="13140" xr2:uid="{00000000-000D-0000-FFFF-FFFF00000000}"/>
  </bookViews>
  <sheets>
    <sheet name="User Concurrency" sheetId="3" r:id="rId1"/>
    <sheet name="IB Peak Transaction Volume" sheetId="1" r:id="rId2"/>
    <sheet name="MB Peak Transaction Volume" sheetId="2" r:id="rId3"/>
    <sheet name="Transactions Scope" sheetId="4" r:id="rId4"/>
    <sheet name="WLS" sheetId="5" r:id="rId5"/>
  </sheets>
  <definedNames>
    <definedName name="_xlnm._FilterDatabase" localSheetId="1" hidden="1">'IB Peak Transaction Volume'!$B$2:$J$90</definedName>
    <definedName name="_xlnm._FilterDatabase" localSheetId="2" hidden="1">'MB Peak Transaction Volume'!$A$1:$J$2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4" i="5" l="1"/>
  <c r="J5" i="5"/>
  <c r="H4" i="5"/>
  <c r="F4" i="5"/>
  <c r="E4" i="5"/>
  <c r="J17" i="5"/>
  <c r="J18" i="5"/>
  <c r="J19" i="5"/>
  <c r="J20" i="5"/>
  <c r="J21" i="5"/>
  <c r="J22" i="5"/>
  <c r="J23" i="5"/>
  <c r="J16" i="5"/>
  <c r="K16" i="5"/>
  <c r="K15" i="5"/>
  <c r="J15" i="5"/>
  <c r="J4" i="5"/>
  <c r="K4" i="5"/>
  <c r="E15" i="5"/>
  <c r="G5" i="5"/>
  <c r="H5" i="5" s="1"/>
  <c r="I5" i="5" s="1"/>
  <c r="G6" i="5"/>
  <c r="H6" i="5" s="1"/>
  <c r="I6" i="5" s="1"/>
  <c r="G9" i="5"/>
  <c r="H9" i="5" s="1"/>
  <c r="I9" i="5" s="1"/>
  <c r="G10" i="5"/>
  <c r="H10" i="5" s="1"/>
  <c r="I10" i="5" s="1"/>
  <c r="G13" i="5"/>
  <c r="H13" i="5" s="1"/>
  <c r="I13" i="5" s="1"/>
  <c r="F5" i="5"/>
  <c r="F6" i="5"/>
  <c r="F7" i="5"/>
  <c r="G7" i="5" s="1"/>
  <c r="H7" i="5" s="1"/>
  <c r="I7" i="5" s="1"/>
  <c r="F9" i="5"/>
  <c r="F10" i="5"/>
  <c r="F11" i="5"/>
  <c r="G11" i="5" s="1"/>
  <c r="H11" i="5" s="1"/>
  <c r="I11" i="5" s="1"/>
  <c r="F13" i="5"/>
  <c r="G4" i="5"/>
  <c r="E5" i="5"/>
  <c r="E6" i="5"/>
  <c r="E7" i="5"/>
  <c r="E8" i="5"/>
  <c r="E9" i="5"/>
  <c r="E10" i="5"/>
  <c r="E11" i="5"/>
  <c r="E12" i="5"/>
  <c r="E13" i="5"/>
  <c r="F8" i="5"/>
  <c r="G8" i="5" s="1"/>
  <c r="H8" i="5" s="1"/>
  <c r="I8" i="5" s="1"/>
  <c r="M7" i="5" l="1"/>
  <c r="M6" i="5"/>
  <c r="M11" i="5"/>
  <c r="M5" i="5"/>
  <c r="M10" i="5"/>
  <c r="M8" i="5"/>
  <c r="M13" i="5"/>
  <c r="M9" i="5"/>
  <c r="F12" i="5"/>
  <c r="G12" i="5" s="1"/>
  <c r="H12" i="5" s="1"/>
  <c r="I12" i="5" s="1"/>
  <c r="L4" i="5"/>
  <c r="K14" i="3"/>
  <c r="P23" i="3"/>
  <c r="P25" i="3" s="1"/>
  <c r="O23" i="3"/>
  <c r="O25" i="3" s="1"/>
  <c r="N23" i="3"/>
  <c r="N25" i="3" s="1"/>
  <c r="M23" i="3"/>
  <c r="M25" i="3" s="1"/>
  <c r="L23" i="3"/>
  <c r="L25" i="3" s="1"/>
  <c r="K23" i="3"/>
  <c r="K25" i="3" s="1"/>
  <c r="K28" i="3" s="1"/>
  <c r="H23" i="3"/>
  <c r="H25" i="3" s="1"/>
  <c r="G23" i="3"/>
  <c r="G25" i="3" s="1"/>
  <c r="F23" i="3"/>
  <c r="F25" i="3" s="1"/>
  <c r="E23" i="3"/>
  <c r="E25" i="3" s="1"/>
  <c r="D23" i="3"/>
  <c r="D25" i="3" s="1"/>
  <c r="C23" i="3"/>
  <c r="C25" i="3" s="1"/>
  <c r="C28" i="3" s="1"/>
  <c r="M12" i="5" l="1"/>
  <c r="E16" i="5"/>
  <c r="E17" i="5"/>
  <c r="E18" i="5"/>
  <c r="E19" i="5"/>
  <c r="E20" i="5"/>
  <c r="E21" i="5"/>
  <c r="E22" i="5"/>
  <c r="E23" i="5"/>
  <c r="E24" i="5"/>
  <c r="F19" i="5" l="1"/>
  <c r="G19" i="5" s="1"/>
  <c r="H19" i="5" s="1"/>
  <c r="I19" i="5" s="1"/>
  <c r="F23" i="5"/>
  <c r="G23" i="5" s="1"/>
  <c r="H23" i="5" s="1"/>
  <c r="I23" i="5" s="1"/>
  <c r="F16" i="5"/>
  <c r="G16" i="5" s="1"/>
  <c r="H16" i="5" s="1"/>
  <c r="I16" i="5" s="1"/>
  <c r="F20" i="5"/>
  <c r="G20" i="5" s="1"/>
  <c r="H20" i="5" s="1"/>
  <c r="I20" i="5" s="1"/>
  <c r="F24" i="5"/>
  <c r="G24" i="5" s="1"/>
  <c r="H24" i="5" s="1"/>
  <c r="I24" i="5" s="1"/>
  <c r="F17" i="5"/>
  <c r="G17" i="5" s="1"/>
  <c r="H17" i="5" s="1"/>
  <c r="I17" i="5" s="1"/>
  <c r="F21" i="5"/>
  <c r="G21" i="5" s="1"/>
  <c r="H21" i="5" s="1"/>
  <c r="I21" i="5" s="1"/>
  <c r="F15" i="5"/>
  <c r="G15" i="5" s="1"/>
  <c r="H15" i="5" s="1"/>
  <c r="I15" i="5" s="1"/>
  <c r="F18" i="5"/>
  <c r="G18" i="5" s="1"/>
  <c r="H18" i="5" s="1"/>
  <c r="I18" i="5" s="1"/>
  <c r="F22" i="5"/>
  <c r="G22" i="5" s="1"/>
  <c r="H22" i="5" s="1"/>
  <c r="I22" i="5" s="1"/>
  <c r="I4" i="5"/>
  <c r="P9" i="3"/>
  <c r="P11" i="3" s="1"/>
  <c r="O9" i="3"/>
  <c r="O11" i="3" s="1"/>
  <c r="N9" i="3"/>
  <c r="N11" i="3" s="1"/>
  <c r="M9" i="3"/>
  <c r="M11" i="3" s="1"/>
  <c r="L9" i="3"/>
  <c r="L11" i="3" s="1"/>
  <c r="K9" i="3"/>
  <c r="K11" i="3" s="1"/>
  <c r="D9" i="3"/>
  <c r="D11" i="3" s="1"/>
  <c r="E9" i="3"/>
  <c r="E11" i="3" s="1"/>
  <c r="F9" i="3"/>
  <c r="F11" i="3" s="1"/>
  <c r="G9" i="3"/>
  <c r="G11" i="3" s="1"/>
  <c r="H9" i="3"/>
  <c r="H11" i="3" s="1"/>
  <c r="C9" i="3"/>
  <c r="C11" i="3" s="1"/>
  <c r="J10" i="5" l="1"/>
  <c r="J11" i="5"/>
  <c r="J6" i="5"/>
  <c r="J12" i="5"/>
  <c r="J9" i="5"/>
  <c r="J13" i="5"/>
  <c r="M20" i="5"/>
  <c r="M21" i="5"/>
  <c r="M16" i="5"/>
  <c r="M15" i="5"/>
  <c r="I25" i="5"/>
  <c r="M25" i="5" s="1"/>
  <c r="M22" i="5"/>
  <c r="M17" i="5"/>
  <c r="K17" i="5"/>
  <c r="M23" i="5"/>
  <c r="M18" i="5"/>
  <c r="M24" i="5"/>
  <c r="M19" i="5"/>
  <c r="M4" i="5"/>
  <c r="I14" i="5"/>
  <c r="C14" i="3"/>
  <c r="L17" i="5" l="1"/>
  <c r="K19" i="5"/>
  <c r="L19" i="5" s="1"/>
  <c r="K18" i="5"/>
  <c r="L18" i="5" s="1"/>
  <c r="K21" i="5"/>
  <c r="L21" i="5" s="1"/>
  <c r="K24" i="5"/>
  <c r="L24" i="5" s="1"/>
  <c r="K23" i="5"/>
  <c r="L23" i="5" s="1"/>
  <c r="K22" i="5"/>
  <c r="L22" i="5" s="1"/>
  <c r="L16" i="5"/>
  <c r="K20" i="5"/>
  <c r="L20" i="5" s="1"/>
  <c r="K7" i="5"/>
  <c r="L7" i="5" s="1"/>
  <c r="K11" i="5"/>
  <c r="L11" i="5" s="1"/>
  <c r="K6" i="5"/>
  <c r="L6" i="5" s="1"/>
  <c r="K10" i="5"/>
  <c r="L10" i="5" s="1"/>
  <c r="K13" i="5"/>
  <c r="L13" i="5" s="1"/>
  <c r="K9" i="5"/>
  <c r="L9" i="5" s="1"/>
  <c r="K8" i="5"/>
  <c r="L8" i="5" s="1"/>
  <c r="K12" i="5"/>
  <c r="L12" i="5" s="1"/>
  <c r="M14" i="5"/>
  <c r="K25" i="5" l="1"/>
  <c r="L25" i="5" s="1"/>
  <c r="L15" i="5"/>
  <c r="J25" i="5"/>
  <c r="K5" i="5"/>
  <c r="K14" i="5" s="1"/>
  <c r="J14" i="5"/>
  <c r="L5" i="5" l="1"/>
  <c r="L14" i="5"/>
</calcChain>
</file>

<file path=xl/sharedStrings.xml><?xml version="1.0" encoding="utf-8"?>
<sst xmlns="http://schemas.openxmlformats.org/spreadsheetml/2006/main" count="568" uniqueCount="169">
  <si>
    <t>Account Details</t>
  </si>
  <si>
    <t>Account Sweep Instruction Inquiry</t>
  </si>
  <si>
    <t>Account Transaction Detail Inquiry</t>
  </si>
  <si>
    <t>Add Account Hold Operation</t>
  </si>
  <si>
    <t>Apply for Credit Card</t>
  </si>
  <si>
    <t>APR inquiry</t>
  </si>
  <si>
    <t>APR Inquiry for CC</t>
  </si>
  <si>
    <t>Between My Accounts</t>
  </si>
  <si>
    <t>Bill Payment</t>
  </si>
  <si>
    <t>Bill Payment Add Defined</t>
  </si>
  <si>
    <t>Bill Payment Inquiry</t>
  </si>
  <si>
    <t>Biller Group List Inquiry</t>
  </si>
  <si>
    <t>Blob Inquiry</t>
  </si>
  <si>
    <t>Card Activation Operation</t>
  </si>
  <si>
    <t>Card Block Operation</t>
  </si>
  <si>
    <t>Card Limits Update Operation</t>
  </si>
  <si>
    <t>Card List Inquiry</t>
  </si>
  <si>
    <t>Card Payment Transaction</t>
  </si>
  <si>
    <t>Card Pin Generation Operation</t>
  </si>
  <si>
    <t>Create Prospect Customer Operation</t>
  </si>
  <si>
    <t>Credit Card Block And Re-issuance Transaction</t>
  </si>
  <si>
    <t>Define Beneficiary</t>
  </si>
  <si>
    <t>Define Beneficiary Account</t>
  </si>
  <si>
    <t>Delete Beneficiary</t>
  </si>
  <si>
    <t>Delete Bill</t>
  </si>
  <si>
    <t>DeleteSecureEmail</t>
  </si>
  <si>
    <t>Domestic Transfer</t>
  </si>
  <si>
    <t>Execute Goal Standing Instructions Operation</t>
  </si>
  <si>
    <t>Favorite Transaction List</t>
  </si>
  <si>
    <t>FDClosureOperation</t>
  </si>
  <si>
    <t>Fee payment refund request</t>
  </si>
  <si>
    <t>ForgotPassword</t>
  </si>
  <si>
    <t>Future Dated Cancelled Transaction</t>
  </si>
  <si>
    <t>Generate beneficiary activation code</t>
  </si>
  <si>
    <t>Generates the reference number for emergency cash</t>
  </si>
  <si>
    <t>Get Al-Elm Customer Info Inquiry</t>
  </si>
  <si>
    <t>Get Customer Profile Inquiry</t>
  </si>
  <si>
    <t>Gets the Payment History of Loan</t>
  </si>
  <si>
    <t>Gets the Payment Schedule of Loan</t>
  </si>
  <si>
    <t>Gets User Salary Details</t>
  </si>
  <si>
    <t>International Fund Transfer</t>
  </si>
  <si>
    <t>Links a customer account to a prepaid card</t>
  </si>
  <si>
    <t>Loan Application Create Operation</t>
  </si>
  <si>
    <t>Loan Application Simah Inquiry</t>
  </si>
  <si>
    <t>Login</t>
  </si>
  <si>
    <t>Open Account Transaction</t>
  </si>
  <si>
    <t>Other GIB Accounts</t>
  </si>
  <si>
    <t>Perform an Emboss Card Operation on IAL</t>
  </si>
  <si>
    <t>Perform Card TPIN Generation Operation on IAL</t>
  </si>
  <si>
    <t>Prepaid Card Creation Opearation</t>
  </si>
  <si>
    <t>Retail AML Check Opearation</t>
  </si>
  <si>
    <t>Save Goal Operation</t>
  </si>
  <si>
    <t>Secure Email List</t>
  </si>
  <si>
    <t>Secure Email Sending</t>
  </si>
  <si>
    <t>Term Deposit Commodity Purchase Operation</t>
  </si>
  <si>
    <t>Term Deposit Commodity Rates Inquiry</t>
  </si>
  <si>
    <t>To Convert Prospect Customer into Customer</t>
  </si>
  <si>
    <t>To Generate CIF on CRM and update VBL User with the new CIF</t>
  </si>
  <si>
    <t>To Other Bank Account Inquiry from CRM</t>
  </si>
  <si>
    <t>To Retrieve customers account list</t>
  </si>
  <si>
    <t>To Retrieve Retail Sanction List from IAL</t>
  </si>
  <si>
    <t>To Sync Cards Information on CRM</t>
  </si>
  <si>
    <t>To Update Other Bank Accounts on CRM</t>
  </si>
  <si>
    <t>Unlinks a customer account from a prepaid card</t>
  </si>
  <si>
    <t>Update Account Hold Operation</t>
  </si>
  <si>
    <t>Update Beneficiary</t>
  </si>
  <si>
    <t>Update Beneficiary Account</t>
  </si>
  <si>
    <t>Update Bill</t>
  </si>
  <si>
    <t>Update Onboarding Status Operation</t>
  </si>
  <si>
    <t>Update Prospect Customer Operation</t>
  </si>
  <si>
    <t>Update Sweep Instruction</t>
  </si>
  <si>
    <t>Update Term Deposit</t>
  </si>
  <si>
    <t>Updates Loan Application Status</t>
  </si>
  <si>
    <t>Updates Loan Application Terms and Conditions</t>
  </si>
  <si>
    <t>Updates the customer salary information on UBS</t>
  </si>
  <si>
    <t>Updates the standing instruction</t>
  </si>
  <si>
    <t>Used to create a fixed deposit account (used after a commodity purchase)</t>
  </si>
  <si>
    <t>Validate Card PIN using card number (not card token)</t>
  </si>
  <si>
    <t>VP_GIB_CUSTOMER_LOGIN_OPERATION</t>
  </si>
  <si>
    <t>VPCashBackThresholdInquiry</t>
  </si>
  <si>
    <t>VPCreateTempUserNamePasswordOperation</t>
  </si>
  <si>
    <t>VPCreditCardBlockOperation</t>
  </si>
  <si>
    <t>VPCreditCardUnBlockOperation</t>
  </si>
  <si>
    <t>VPGIBCardBlockWithReissuanceOperation</t>
  </si>
  <si>
    <t>VPGIBCreditCardBlockAndReissuanceOperation</t>
  </si>
  <si>
    <t>VPGIBMultipleBillPaymentTransaction</t>
  </si>
  <si>
    <t>VPGIBUpdateCustomerProfileOperation</t>
  </si>
  <si>
    <t>VPMultiplePaymentByCreditCardOperation</t>
  </si>
  <si>
    <t>Peak Day in a Month</t>
  </si>
  <si>
    <t>Used to deliver a commodity (Term Deposit)</t>
  </si>
  <si>
    <t>Jan'20</t>
  </si>
  <si>
    <t>Feb'20</t>
  </si>
  <si>
    <t>Oct'19</t>
  </si>
  <si>
    <t>Sep'19</t>
  </si>
  <si>
    <t>Nov'19</t>
  </si>
  <si>
    <t>Dec'19</t>
  </si>
  <si>
    <t>S. No</t>
  </si>
  <si>
    <t>Peak Volume in a Day Accross 6 Months</t>
  </si>
  <si>
    <t>IB Transaction Name</t>
  </si>
  <si>
    <t>MB Transaction Name</t>
  </si>
  <si>
    <t xml:space="preserve">Customer </t>
  </si>
  <si>
    <t>Growth %</t>
  </si>
  <si>
    <t>Daily Usage %</t>
  </si>
  <si>
    <t>Peak Daily Visits</t>
  </si>
  <si>
    <t>Peak Hourly Visits</t>
  </si>
  <si>
    <t>Average time spent on site in sec</t>
  </si>
  <si>
    <t>Concurrent Users</t>
  </si>
  <si>
    <t>Month</t>
  </si>
  <si>
    <t>Max User Concurrency in IB</t>
  </si>
  <si>
    <t>-</t>
  </si>
  <si>
    <t>Assumptions/Consideration:</t>
  </si>
  <si>
    <t>Average time spent on app in sec</t>
  </si>
  <si>
    <t>Application</t>
  </si>
  <si>
    <t>Transaction Name</t>
  </si>
  <si>
    <t>Count</t>
  </si>
  <si>
    <t>MEEM KSA IB</t>
  </si>
  <si>
    <t>Fund Transfer Within Own Accounts</t>
  </si>
  <si>
    <t>Fund Transfer Between GIB Accounts</t>
  </si>
  <si>
    <t>Fund Transfer Domestic</t>
  </si>
  <si>
    <t>MEEM KSA MB</t>
  </si>
  <si>
    <t>Fund Transfer International</t>
  </si>
  <si>
    <t>Bill Inquiry</t>
  </si>
  <si>
    <t>Bill payment</t>
  </si>
  <si>
    <t>Credit Card Payment</t>
  </si>
  <si>
    <t>Total</t>
  </si>
  <si>
    <t>Card Transaction</t>
  </si>
  <si>
    <t>Onboarding</t>
  </si>
  <si>
    <t>Accounts</t>
  </si>
  <si>
    <t>Standing Instruction</t>
  </si>
  <si>
    <t>Personal Finance</t>
  </si>
  <si>
    <t>Forget Password</t>
  </si>
  <si>
    <t>Secure Email</t>
  </si>
  <si>
    <t>Statement</t>
  </si>
  <si>
    <t xml:space="preserve">Bill Payment </t>
  </si>
  <si>
    <t>Funds Transfer</t>
  </si>
  <si>
    <t>Credit Card</t>
  </si>
  <si>
    <t xml:space="preserve">Murabaha Deposit </t>
  </si>
  <si>
    <t>Beneficiary</t>
  </si>
  <si>
    <t xml:space="preserve">Payee </t>
  </si>
  <si>
    <t>MCC</t>
  </si>
  <si>
    <t xml:space="preserve">Goal </t>
  </si>
  <si>
    <t>Goal</t>
  </si>
  <si>
    <t>Emergency Cash</t>
  </si>
  <si>
    <t>Transaction/Module Name</t>
  </si>
  <si>
    <t>Transactions/Module Name</t>
  </si>
  <si>
    <t>10 End to End Transactions</t>
  </si>
  <si>
    <t>Sandbox Customer On-Boarding</t>
  </si>
  <si>
    <t>Volume Per Day</t>
  </si>
  <si>
    <t>Transaction Ratio</t>
  </si>
  <si>
    <t>Converted Ratio</t>
  </si>
  <si>
    <t>Peak Volume Per Day</t>
  </si>
  <si>
    <t>Peak Volume Per Hour</t>
  </si>
  <si>
    <t>Projected Volume</t>
  </si>
  <si>
    <t>Users</t>
  </si>
  <si>
    <t>Projected Users</t>
  </si>
  <si>
    <t>Max User Concurrency in MB</t>
  </si>
  <si>
    <t>100% User</t>
  </si>
  <si>
    <t>100% Volume</t>
  </si>
  <si>
    <t>Customer On-Boarding via IB</t>
  </si>
  <si>
    <t>Customer On-Boarding via MB</t>
  </si>
  <si>
    <t>Max User Concurrency On-Boarding via IB</t>
  </si>
  <si>
    <t>Max User Concurrency On-Boarding via MB</t>
  </si>
  <si>
    <t>* Peak business hours - 4 Hours
* Average session time/Average time spent by indiviual on application is considered as 600 Secs except for on On-Boarding
* For on-boarding Average session time/Average time spent by indiviual on application is considered as 900 Secs</t>
  </si>
  <si>
    <t>Total Peak Volume In a Day</t>
  </si>
  <si>
    <t>Formula:</t>
  </si>
  <si>
    <r>
      <rPr>
        <b/>
        <u/>
        <sz val="10"/>
        <color theme="1"/>
        <rFont val="Arial"/>
        <family val="2"/>
      </rPr>
      <t>Assumptions/Consideration:</t>
    </r>
    <r>
      <rPr>
        <sz val="10"/>
        <color theme="1"/>
        <rFont val="Arial"/>
        <family val="2"/>
      </rPr>
      <t xml:space="preserve">
1. Peak business hours - 4 Hours
2. 2X was considered for projected volume and projected users
3. User concurreny is calculated separatley for on boarding transactions and post login transactions
4. Total peak volume in a day is derived from sum of overall transactions performed via MB on peak days and same volume is used for IB as suggested by ITCC team. However, login volume is excluded
5. Peak volume per day of transactions in scope is considered irrespective of channels as suggested by ITCC team. i.e. If transactions volume is higher in MB, it is cosidered for both IB &amp; MB and vice versa </t>
    </r>
  </si>
  <si>
    <t>Transaction Ratio = Volume Per Day / Total Peak Volume In a Day
Converted Ratio = Transaction Ratio / Sum of Transaction Ratio
Peak Volume Per Day = Converted Ratio * Transaction Ratio
Peak Volume Per Hour = Peak Volume Per Day / 4
Projected Volume = Peak Volume Per Hour * 2 
Users = (Projected Volume / (Sum of Projected Volume - Sandbox on-boarding Transaction Volume))*Max User Concurrency
Projected Users = 2*Users</t>
  </si>
  <si>
    <t>Post Login User Concurrency IB</t>
  </si>
  <si>
    <t>Post Login User Concurrency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</si>
</sst>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theme="1"/>
      <name val="Arial"/>
      <family val="2"/>
    </font>
    <font>
      <sz val="10"/>
      <color theme="1"/>
      <name val="Arial"/>
      <family val="2"/>
    </font>
    <font>
      <b/>
      <sz val="10"/>
      <color theme="0"/>
      <name val="Arial"/>
      <family val="2"/>
    </font>
    <font>
      <b/>
      <sz val="10"/>
      <color theme="1"/>
      <name val="Arial"/>
      <family val="2"/>
    </font>
    <font>
      <sz val="12"/>
      <color theme="1"/>
      <name val="Calibri"/>
      <family val="2"/>
      <scheme val="minor"/>
    </font>
    <font>
      <sz val="8"/>
      <name val="Arial"/>
      <family val="2"/>
    </font>
    <font>
      <sz val="10"/>
      <color rgb="FF292B2D"/>
      <name val="Arial"/>
      <family val="2"/>
    </font>
    <font>
      <b/>
      <u/>
      <sz val="10"/>
      <color theme="1"/>
      <name val="Arial"/>
      <family val="2"/>
    </font>
    <font>
      <sz val="10"/>
      <color rgb="FFFFFFFF"/>
      <name val="Arial"/>
      <family val="2"/>
    </font>
    <font>
      <sz val="10"/>
      <color rgb="FF000000"/>
      <name val="Arial"/>
      <family val="2"/>
    </font>
    <font>
      <sz val="10"/>
      <color theme="0"/>
      <name val="Arial"/>
      <family val="2"/>
    </font>
  </fonts>
  <fills count="7">
    <fill>
      <patternFill patternType="none"/>
    </fill>
    <fill>
      <patternFill patternType="gray125"/>
    </fill>
    <fill>
      <patternFill patternType="solid">
        <fgColor theme="6" tint="0.79998168889431442"/>
        <bgColor indexed="64"/>
      </patternFill>
    </fill>
    <fill>
      <patternFill patternType="solid">
        <fgColor theme="9"/>
        <bgColor theme="9"/>
      </patternFill>
    </fill>
    <fill>
      <patternFill patternType="solid">
        <fgColor rgb="FF1F4E78"/>
        <bgColor indexed="64"/>
      </patternFill>
    </fill>
    <fill>
      <patternFill patternType="solid">
        <fgColor theme="0"/>
        <bgColor indexed="64"/>
      </patternFill>
    </fill>
    <fill>
      <patternFill patternType="solid">
        <fgColor theme="8" tint="-0.499984740745262"/>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9" fontId="4"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left"/>
    </xf>
    <xf numFmtId="0" fontId="0" fillId="0" borderId="2" xfId="0" applyBorder="1" applyAlignment="1">
      <alignment horizontal="center" vertical="center"/>
    </xf>
    <xf numFmtId="0" fontId="0" fillId="0" borderId="2" xfId="0" applyBorder="1" applyAlignment="1">
      <alignment horizontal="center"/>
    </xf>
    <xf numFmtId="0" fontId="3" fillId="0" borderId="8" xfId="1" applyFont="1" applyBorder="1" applyAlignment="1">
      <alignment horizontal="center" vertical="center"/>
    </xf>
    <xf numFmtId="0" fontId="3" fillId="0" borderId="5" xfId="1" applyFont="1" applyBorder="1" applyAlignment="1">
      <alignment vertical="center"/>
    </xf>
    <xf numFmtId="3" fontId="6" fillId="0" borderId="2" xfId="1" applyNumberFormat="1" applyFont="1" applyBorder="1" applyAlignment="1">
      <alignment horizontal="center" vertical="center" wrapText="1"/>
    </xf>
    <xf numFmtId="0" fontId="6" fillId="0" borderId="2" xfId="1" applyFont="1" applyBorder="1" applyAlignment="1">
      <alignment horizontal="center" vertical="center" wrapText="1"/>
    </xf>
    <xf numFmtId="0" fontId="3" fillId="0" borderId="9" xfId="1" applyFont="1" applyBorder="1" applyAlignment="1">
      <alignment horizontal="left" vertical="center"/>
    </xf>
    <xf numFmtId="1" fontId="1" fillId="0" borderId="6" xfId="1"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14" fontId="2" fillId="0" borderId="7" xfId="1" applyNumberFormat="1" applyFont="1" applyFill="1" applyBorder="1" applyAlignment="1">
      <alignment horizontal="center" vertical="center"/>
    </xf>
    <xf numFmtId="1" fontId="0" fillId="0" borderId="2" xfId="0" applyNumberFormat="1" applyBorder="1" applyAlignment="1">
      <alignment horizontal="center" vertical="center"/>
    </xf>
    <xf numFmtId="0" fontId="2" fillId="3" borderId="2" xfId="1" applyNumberFormat="1" applyFont="1" applyFill="1" applyBorder="1" applyAlignment="1">
      <alignment horizontal="center" vertical="center"/>
    </xf>
    <xf numFmtId="0" fontId="7" fillId="0" borderId="0" xfId="0" applyFont="1"/>
    <xf numFmtId="0" fontId="2" fillId="3" borderId="7" xfId="1" applyNumberFormat="1" applyFont="1" applyFill="1" applyBorder="1" applyAlignment="1">
      <alignment horizontal="center" vertical="center"/>
    </xf>
    <xf numFmtId="0" fontId="0" fillId="0" borderId="5" xfId="0" applyBorder="1" applyAlignment="1">
      <alignment horizontal="center"/>
    </xf>
    <xf numFmtId="0" fontId="0" fillId="2" borderId="3" xfId="0" applyFill="1" applyBorder="1" applyAlignment="1">
      <alignment horizontal="center" vertical="center"/>
    </xf>
    <xf numFmtId="0" fontId="0" fillId="0" borderId="9" xfId="0" applyBorder="1" applyAlignment="1">
      <alignment horizontal="center"/>
    </xf>
    <xf numFmtId="0" fontId="0" fillId="0" borderId="6" xfId="0" applyBorder="1" applyAlignment="1">
      <alignment horizontal="left"/>
    </xf>
    <xf numFmtId="0" fontId="0" fillId="0" borderId="6" xfId="0" applyBorder="1" applyAlignment="1">
      <alignment horizontal="center" vertical="center"/>
    </xf>
    <xf numFmtId="0" fontId="0" fillId="2" borderId="10" xfId="0" applyFill="1" applyBorder="1" applyAlignment="1">
      <alignment horizontal="center" vertical="center"/>
    </xf>
    <xf numFmtId="0" fontId="0" fillId="2" borderId="3" xfId="0" applyFill="1" applyBorder="1" applyAlignment="1">
      <alignment horizontal="center"/>
    </xf>
    <xf numFmtId="0" fontId="0" fillId="0" borderId="6" xfId="0" applyBorder="1" applyAlignment="1">
      <alignment horizontal="center"/>
    </xf>
    <xf numFmtId="0" fontId="0" fillId="2" borderId="10" xfId="0" applyFill="1" applyBorder="1" applyAlignment="1">
      <alignment horizontal="center"/>
    </xf>
    <xf numFmtId="0" fontId="8" fillId="4" borderId="2" xfId="0" applyFont="1" applyFill="1" applyBorder="1" applyAlignment="1">
      <alignment vertical="center"/>
    </xf>
    <xf numFmtId="0" fontId="8" fillId="4" borderId="2" xfId="0" applyFont="1" applyFill="1" applyBorder="1" applyAlignment="1">
      <alignment horizontal="center" vertical="center"/>
    </xf>
    <xf numFmtId="0" fontId="9" fillId="0" borderId="2" xfId="0" applyFont="1" applyBorder="1" applyAlignment="1">
      <alignment vertical="center"/>
    </xf>
    <xf numFmtId="0" fontId="3" fillId="5" borderId="3" xfId="0"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center" vertical="center" wrapText="1"/>
    </xf>
    <xf numFmtId="10" fontId="0" fillId="0" borderId="2" xfId="3" applyNumberFormat="1" applyFont="1" applyBorder="1" applyAlignment="1">
      <alignment horizontal="center" vertical="center" wrapText="1"/>
    </xf>
    <xf numFmtId="1" fontId="0" fillId="0" borderId="2" xfId="0" applyNumberFormat="1" applyBorder="1" applyAlignment="1">
      <alignment horizontal="center" vertical="center" wrapText="1"/>
    </xf>
    <xf numFmtId="0" fontId="2" fillId="6" borderId="2" xfId="0"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0" fontId="2" fillId="6" borderId="2" xfId="0" applyFont="1" applyFill="1" applyBorder="1" applyAlignment="1">
      <alignment horizontal="center" vertical="center"/>
    </xf>
    <xf numFmtId="1" fontId="2" fillId="6" borderId="2" xfId="0" applyNumberFormat="1" applyFont="1" applyFill="1" applyBorder="1" applyAlignment="1">
      <alignment horizontal="center" vertical="center"/>
    </xf>
    <xf numFmtId="0" fontId="0" fillId="0" borderId="2" xfId="0" applyBorder="1" applyAlignment="1">
      <alignment horizontal="left" vertical="center"/>
    </xf>
    <xf numFmtId="1" fontId="0" fillId="0" borderId="2" xfId="0" applyNumberFormat="1" applyBorder="1" applyAlignment="1">
      <alignment horizontal="left" vertical="center"/>
    </xf>
    <xf numFmtId="0" fontId="8" fillId="4" borderId="12" xfId="0" applyFont="1" applyFill="1" applyBorder="1" applyAlignment="1">
      <alignment horizontal="center" vertical="center" wrapText="1"/>
    </xf>
    <xf numFmtId="164" fontId="0" fillId="0" borderId="2" xfId="3" applyNumberFormat="1" applyFont="1" applyBorder="1" applyAlignment="1">
      <alignment horizontal="center" vertical="center" wrapText="1"/>
    </xf>
    <xf numFmtId="0" fontId="9" fillId="0" borderId="2" xfId="0" applyFont="1" applyBorder="1" applyAlignment="1">
      <alignment vertical="center"/>
    </xf>
    <xf numFmtId="14" fontId="2" fillId="3" borderId="3" xfId="1" applyNumberFormat="1" applyFont="1" applyFill="1" applyBorder="1" applyAlignment="1">
      <alignment horizontal="center" vertical="center"/>
    </xf>
    <xf numFmtId="14" fontId="2" fillId="3" borderId="4" xfId="1" applyNumberFormat="1" applyFont="1" applyFill="1" applyBorder="1" applyAlignment="1">
      <alignment horizontal="center" vertical="center"/>
    </xf>
    <xf numFmtId="14" fontId="2" fillId="3" borderId="5" xfId="1" applyNumberFormat="1" applyFont="1" applyFill="1" applyBorder="1" applyAlignment="1">
      <alignment horizontal="center" vertical="center"/>
    </xf>
    <xf numFmtId="0" fontId="0" fillId="0" borderId="0" xfId="0" applyAlignment="1">
      <alignment horizontal="left" vertical="center" wrapText="1"/>
    </xf>
    <xf numFmtId="0" fontId="2" fillId="3" borderId="11" xfId="1" applyNumberFormat="1" applyFont="1" applyFill="1" applyBorder="1" applyAlignment="1">
      <alignment horizontal="center" vertical="center"/>
    </xf>
    <xf numFmtId="0" fontId="2" fillId="3" borderId="1" xfId="1" applyNumberFormat="1" applyFont="1" applyFill="1" applyBorder="1" applyAlignment="1">
      <alignment horizontal="center" vertical="center"/>
    </xf>
    <xf numFmtId="0" fontId="2" fillId="3" borderId="8" xfId="1" applyNumberFormat="1" applyFont="1" applyFill="1" applyBorder="1" applyAlignment="1">
      <alignment horizontal="center" vertical="center"/>
    </xf>
    <xf numFmtId="0" fontId="2" fillId="3" borderId="6" xfId="1" applyNumberFormat="1" applyFont="1" applyFill="1" applyBorder="1" applyAlignment="1">
      <alignment horizontal="center" vertical="center"/>
    </xf>
    <xf numFmtId="0" fontId="2" fillId="3" borderId="7" xfId="1" applyNumberFormat="1" applyFont="1" applyFill="1" applyBorder="1" applyAlignment="1">
      <alignment horizontal="center" vertical="center"/>
    </xf>
    <xf numFmtId="0" fontId="2" fillId="3" borderId="6" xfId="1" applyNumberFormat="1" applyFont="1" applyFill="1" applyBorder="1" applyAlignment="1">
      <alignment horizontal="left" vertical="center"/>
    </xf>
    <xf numFmtId="0" fontId="2" fillId="3" borderId="7" xfId="1" applyNumberFormat="1" applyFont="1" applyFill="1" applyBorder="1" applyAlignment="1">
      <alignment horizontal="left" vertical="center"/>
    </xf>
    <xf numFmtId="0" fontId="2" fillId="3" borderId="12" xfId="1" applyNumberFormat="1" applyFont="1" applyFill="1" applyBorder="1" applyAlignment="1">
      <alignment horizontal="center" vertical="center" wrapText="1"/>
    </xf>
    <xf numFmtId="0" fontId="2" fillId="3" borderId="7" xfId="1" applyNumberFormat="1" applyFont="1" applyFill="1" applyBorder="1" applyAlignment="1">
      <alignment horizontal="center" vertical="center" wrapText="1"/>
    </xf>
    <xf numFmtId="0" fontId="9" fillId="0" borderId="2" xfId="0" applyFont="1" applyBorder="1" applyAlignment="1">
      <alignment vertical="center"/>
    </xf>
    <xf numFmtId="0" fontId="9" fillId="0" borderId="2" xfId="0" applyFont="1" applyBorder="1" applyAlignment="1">
      <alignment horizontal="center" vertical="center"/>
    </xf>
    <xf numFmtId="0" fontId="8" fillId="4" borderId="2" xfId="0" applyFont="1" applyFill="1" applyBorder="1" applyAlignment="1">
      <alignment horizontal="center" vertical="center"/>
    </xf>
    <xf numFmtId="0" fontId="9" fillId="0" borderId="2" xfId="0" applyFont="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10" fillId="6" borderId="2" xfId="0" applyFont="1" applyFill="1" applyBorder="1" applyAlignment="1">
      <alignment horizontal="left" vertical="center"/>
    </xf>
    <xf numFmtId="0" fontId="0" fillId="0" borderId="2" xfId="0" applyFont="1" applyBorder="1" applyAlignment="1">
      <alignment horizontal="center" vertical="center"/>
    </xf>
  </cellXfs>
  <cellStyles count="4">
    <cellStyle name="Normal" xfId="0" builtinId="0"/>
    <cellStyle name="Normal 3" xfId="1" xr:uid="{00000000-0005-0000-0000-000001000000}"/>
    <cellStyle name="Percent" xfId="3" builtinId="5"/>
    <cellStyle name="Percent 2" xfId="2" xr:uid="{00000000-0005-0000-0000-000003000000}"/>
  </cellStyles>
  <dxfs count="98">
    <dxf>
      <alignment horizontal="center" vertical="bottom" textRotation="0" wrapText="0" indent="0" justifyLastLine="0" shrinkToFit="0" readingOrder="0"/>
      <border diagonalUp="0" diagonalDown="0" outline="0">
        <left/>
        <right style="thin">
          <color indexed="64"/>
        </right>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0"/>
        <color rgb="FF292B2D"/>
        <name val="Arial"/>
        <scheme val="none"/>
      </font>
      <alignment horizontal="righ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B4:H11" totalsRowShown="0" headerRowDxfId="97" dataDxfId="95" headerRowBorderDxfId="96" tableBorderDxfId="94" totalsRowBorderDxfId="93">
  <tableColumns count="7">
    <tableColumn id="1" xr3:uid="{00000000-0010-0000-0000-000001000000}" name="Month" dataDxfId="92"/>
    <tableColumn id="2" xr3:uid="{00000000-0010-0000-0000-000002000000}" name="Jan'20" dataDxfId="91"/>
    <tableColumn id="3" xr3:uid="{00000000-0010-0000-0000-000003000000}" name="Feb'20" dataDxfId="90"/>
    <tableColumn id="4" xr3:uid="{00000000-0010-0000-0000-000004000000}" name="Sep'19" dataDxfId="89"/>
    <tableColumn id="5" xr3:uid="{00000000-0010-0000-0000-000005000000}" name="Oct'19" dataDxfId="88"/>
    <tableColumn id="6" xr3:uid="{00000000-0010-0000-0000-000006000000}" name="Nov'19" dataDxfId="87"/>
    <tableColumn id="7" xr3:uid="{00000000-0010-0000-0000-000007000000}" name="Dec'19" dataDxfId="86"/>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4" displayName="Table134" ref="J4:P11" totalsRowShown="0" headerRowDxfId="85" dataDxfId="83" headerRowBorderDxfId="84" tableBorderDxfId="82" totalsRowBorderDxfId="81">
  <tableColumns count="7">
    <tableColumn id="1" xr3:uid="{00000000-0010-0000-0100-000001000000}" name="Month" dataDxfId="80"/>
    <tableColumn id="2" xr3:uid="{00000000-0010-0000-0100-000002000000}" name="Jan'20" dataDxfId="79"/>
    <tableColumn id="3" xr3:uid="{00000000-0010-0000-0100-000003000000}" name="Feb'20" dataDxfId="78"/>
    <tableColumn id="4" xr3:uid="{00000000-0010-0000-0100-000004000000}" name="Sep'19" dataDxfId="77"/>
    <tableColumn id="5" xr3:uid="{00000000-0010-0000-0100-000005000000}" name="Oct'19" dataDxfId="76"/>
    <tableColumn id="6" xr3:uid="{00000000-0010-0000-0100-000006000000}" name="Nov'19" dataDxfId="75"/>
    <tableColumn id="7" xr3:uid="{00000000-0010-0000-0100-000007000000}" name="Dec'19" dataDxfId="7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BDB0D4-F0F1-4C9C-9809-27878B221521}" name="Table132" displayName="Table132" ref="B18:H25" totalsRowShown="0" headerRowDxfId="73" dataDxfId="71" headerRowBorderDxfId="72" tableBorderDxfId="70" totalsRowBorderDxfId="69">
  <tableColumns count="7">
    <tableColumn id="1" xr3:uid="{AEE8493E-2456-4979-B3DC-44B84A9A8366}" name="Month" dataDxfId="68"/>
    <tableColumn id="2" xr3:uid="{CC08DEF7-610E-4833-B6E0-646972A5BD27}" name="Jan'20" dataDxfId="67"/>
    <tableColumn id="3" xr3:uid="{53004889-31D5-4929-9D78-26B0CA8DDE15}" name="Feb'20" dataDxfId="66"/>
    <tableColumn id="4" xr3:uid="{01334F61-E3E6-4BBD-ACE5-A3A057C145A3}" name="Sep'19" dataDxfId="65"/>
    <tableColumn id="5" xr3:uid="{3B9B08EA-62A5-4E09-AB88-560697CE0058}" name="Oct'19" dataDxfId="64"/>
    <tableColumn id="6" xr3:uid="{92FA7C45-CC6C-47EC-AC9A-485494C74337}" name="Nov'19" dataDxfId="63"/>
    <tableColumn id="7" xr3:uid="{8559C219-0082-4860-8B1A-C9140A0082B3}" name="Dec'19" dataDxfId="62"/>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B841CF-347B-45BE-A63C-9B905DAB55DC}" name="Table1347" displayName="Table1347" ref="J18:P25" totalsRowShown="0" headerRowDxfId="61" dataDxfId="59" headerRowBorderDxfId="60" tableBorderDxfId="58" totalsRowBorderDxfId="57">
  <tableColumns count="7">
    <tableColumn id="1" xr3:uid="{1A010F3C-32FB-40AB-A2C4-64E39C7AAECB}" name="Month" dataDxfId="56"/>
    <tableColumn id="2" xr3:uid="{82613763-1A05-4D3E-ACD5-930AA87D88C6}" name="Jan'20" dataDxfId="55"/>
    <tableColumn id="3" xr3:uid="{2F06E6E8-8C92-48BE-B05C-15BBAA5915D2}" name="Feb'20" dataDxfId="54"/>
    <tableColumn id="4" xr3:uid="{64DD5C09-2160-4AE9-98EF-804C73E8F3BC}" name="Sep'19" dataDxfId="53"/>
    <tableColumn id="5" xr3:uid="{4C56EF5D-1D53-4444-BDCE-D801EC85FCC5}" name="Oct'19" dataDxfId="52"/>
    <tableColumn id="6" xr3:uid="{FE158C1E-190F-4372-8DDF-4E1023A49089}" name="Nov'19" dataDxfId="51"/>
    <tableColumn id="7" xr3:uid="{840A6EDD-F9F5-4108-908E-C6D7484BA1B8}" name="Dec'19" dataDxfId="50"/>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3:J90" headerRowCount="0" totalsRowShown="0" headerRowDxfId="49" dataDxfId="47" headerRowBorderDxfId="48" tableBorderDxfId="46" totalsRowBorderDxfId="45">
  <tableColumns count="10">
    <tableColumn id="1" xr3:uid="{00000000-0010-0000-0200-000001000000}" name="Column1" headerRowDxfId="44" dataDxfId="43"/>
    <tableColumn id="2" xr3:uid="{00000000-0010-0000-0200-000002000000}" name="Column2" headerRowDxfId="42" dataDxfId="41"/>
    <tableColumn id="10" xr3:uid="{00000000-0010-0000-0200-00000A000000}" name="Column10" headerRowDxfId="40" dataDxfId="39"/>
    <tableColumn id="3" xr3:uid="{00000000-0010-0000-0200-000003000000}" name="Column3" headerRowDxfId="38" dataDxfId="37"/>
    <tableColumn id="4" xr3:uid="{00000000-0010-0000-0200-000004000000}" name="Column4" headerRowDxfId="36" dataDxfId="35"/>
    <tableColumn id="5" xr3:uid="{00000000-0010-0000-0200-000005000000}" name="Column5" headerRowDxfId="34" dataDxfId="33"/>
    <tableColumn id="6" xr3:uid="{00000000-0010-0000-0200-000006000000}" name="Column6" headerRowDxfId="32" dataDxfId="31"/>
    <tableColumn id="7" xr3:uid="{00000000-0010-0000-0200-000007000000}" name="Column7" headerRowDxfId="30" dataDxfId="29"/>
    <tableColumn id="8" xr3:uid="{00000000-0010-0000-0200-000008000000}" name="Column8" headerRowDxfId="28" dataDxfId="27"/>
    <tableColumn id="9" xr3:uid="{00000000-0010-0000-0200-000009000000}" name="Column9" headerRowDxfId="26" dataDxfId="25"/>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3:J83" headerRowCount="0" totalsRowShown="0" headerRowDxfId="24" dataDxfId="22" headerRowBorderDxfId="23" tableBorderDxfId="21" totalsRowBorderDxfId="20">
  <tableColumns count="10">
    <tableColumn id="1" xr3:uid="{00000000-0010-0000-0300-000001000000}" name="Column1" headerRowDxfId="0" dataDxfId="19"/>
    <tableColumn id="2" xr3:uid="{00000000-0010-0000-0300-000002000000}" name="Column2" headerRowDxfId="1" dataDxfId="18"/>
    <tableColumn id="10" xr3:uid="{00000000-0010-0000-0300-00000A000000}" name="Column10" headerRowDxfId="2" dataDxfId="17"/>
    <tableColumn id="3" xr3:uid="{00000000-0010-0000-0300-000003000000}" name="Column3" headerRowDxfId="3" dataDxfId="16"/>
    <tableColumn id="4" xr3:uid="{00000000-0010-0000-0300-000004000000}" name="Column4" headerRowDxfId="4" dataDxfId="15"/>
    <tableColumn id="5" xr3:uid="{00000000-0010-0000-0300-000005000000}" name="Column5" headerRowDxfId="5" dataDxfId="14"/>
    <tableColumn id="6" xr3:uid="{00000000-0010-0000-0300-000006000000}" name="Column6" headerRowDxfId="6" dataDxfId="13"/>
    <tableColumn id="7" xr3:uid="{00000000-0010-0000-0300-000007000000}" name="Column7" headerRowDxfId="7" dataDxfId="12"/>
    <tableColumn id="8" xr3:uid="{00000000-0010-0000-0300-000008000000}" name="Column8" headerRowDxfId="8" dataDxfId="11"/>
    <tableColumn id="9" xr3:uid="{00000000-0010-0000-0300-000009000000}" name="Column9" headerRowDxfId="9" dataDxfId="1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34"/>
  <sheetViews>
    <sheetView showGridLines="0" tabSelected="1" workbookViewId="0"/>
  </sheetViews>
  <sheetFormatPr defaultRowHeight="12.75" x14ac:dyDescent="0.2"/>
  <cols>
    <col min="1" max="1" width="5" customWidth="1"/>
    <col min="2" max="2" width="40.140625" bestFit="1" customWidth="1"/>
    <col min="10" max="10" width="40.140625" bestFit="1" customWidth="1"/>
  </cols>
  <sheetData>
    <row r="3" spans="2:16" x14ac:dyDescent="0.2">
      <c r="C3" s="47" t="s">
        <v>167</v>
      </c>
      <c r="D3" s="48"/>
      <c r="E3" s="48"/>
      <c r="F3" s="48"/>
      <c r="G3" s="48"/>
      <c r="H3" s="49"/>
      <c r="K3" s="47" t="s">
        <v>168</v>
      </c>
      <c r="L3" s="48"/>
      <c r="M3" s="48"/>
      <c r="N3" s="48"/>
      <c r="O3" s="48"/>
      <c r="P3" s="49"/>
    </row>
    <row r="4" spans="2:16" x14ac:dyDescent="0.2">
      <c r="B4" s="6" t="s">
        <v>107</v>
      </c>
      <c r="C4" s="14" t="s">
        <v>90</v>
      </c>
      <c r="D4" s="14" t="s">
        <v>91</v>
      </c>
      <c r="E4" s="14" t="s">
        <v>93</v>
      </c>
      <c r="F4" s="14" t="s">
        <v>92</v>
      </c>
      <c r="G4" s="14" t="s">
        <v>94</v>
      </c>
      <c r="H4" s="14" t="s">
        <v>95</v>
      </c>
      <c r="J4" s="6" t="s">
        <v>107</v>
      </c>
      <c r="K4" s="14" t="s">
        <v>90</v>
      </c>
      <c r="L4" s="14" t="s">
        <v>91</v>
      </c>
      <c r="M4" s="14" t="s">
        <v>93</v>
      </c>
      <c r="N4" s="14" t="s">
        <v>92</v>
      </c>
      <c r="O4" s="14" t="s">
        <v>94</v>
      </c>
      <c r="P4" s="14" t="s">
        <v>95</v>
      </c>
    </row>
    <row r="5" spans="2:16" x14ac:dyDescent="0.2">
      <c r="B5" s="7" t="s">
        <v>100</v>
      </c>
      <c r="C5" s="8" t="s">
        <v>109</v>
      </c>
      <c r="D5" s="8" t="s">
        <v>109</v>
      </c>
      <c r="E5" s="8" t="s">
        <v>109</v>
      </c>
      <c r="F5" s="8" t="s">
        <v>109</v>
      </c>
      <c r="G5" s="8" t="s">
        <v>109</v>
      </c>
      <c r="H5" s="8" t="s">
        <v>109</v>
      </c>
      <c r="J5" s="7" t="s">
        <v>100</v>
      </c>
      <c r="K5" s="8" t="s">
        <v>109</v>
      </c>
      <c r="L5" s="8" t="s">
        <v>109</v>
      </c>
      <c r="M5" s="8" t="s">
        <v>109</v>
      </c>
      <c r="N5" s="8" t="s">
        <v>109</v>
      </c>
      <c r="O5" s="8" t="s">
        <v>109</v>
      </c>
      <c r="P5" s="8" t="s">
        <v>109</v>
      </c>
    </row>
    <row r="6" spans="2:16" x14ac:dyDescent="0.2">
      <c r="B6" s="7" t="s">
        <v>101</v>
      </c>
      <c r="C6" s="8" t="s">
        <v>109</v>
      </c>
      <c r="D6" s="8" t="s">
        <v>109</v>
      </c>
      <c r="E6" s="8" t="s">
        <v>109</v>
      </c>
      <c r="F6" s="8" t="s">
        <v>109</v>
      </c>
      <c r="G6" s="8" t="s">
        <v>109</v>
      </c>
      <c r="H6" s="8" t="s">
        <v>109</v>
      </c>
      <c r="J6" s="7" t="s">
        <v>101</v>
      </c>
      <c r="K6" s="8" t="s">
        <v>109</v>
      </c>
      <c r="L6" s="8" t="s">
        <v>109</v>
      </c>
      <c r="M6" s="8" t="s">
        <v>109</v>
      </c>
      <c r="N6" s="8" t="s">
        <v>109</v>
      </c>
      <c r="O6" s="8" t="s">
        <v>109</v>
      </c>
      <c r="P6" s="8" t="s">
        <v>109</v>
      </c>
    </row>
    <row r="7" spans="2:16" x14ac:dyDescent="0.2">
      <c r="B7" s="7" t="s">
        <v>102</v>
      </c>
      <c r="C7" s="8" t="s">
        <v>109</v>
      </c>
      <c r="D7" s="8" t="s">
        <v>109</v>
      </c>
      <c r="E7" s="8" t="s">
        <v>109</v>
      </c>
      <c r="F7" s="8" t="s">
        <v>109</v>
      </c>
      <c r="G7" s="8" t="s">
        <v>109</v>
      </c>
      <c r="H7" s="8" t="s">
        <v>109</v>
      </c>
      <c r="J7" s="7" t="s">
        <v>102</v>
      </c>
      <c r="K7" s="8" t="s">
        <v>109</v>
      </c>
      <c r="L7" s="8" t="s">
        <v>109</v>
      </c>
      <c r="M7" s="8" t="s">
        <v>109</v>
      </c>
      <c r="N7" s="8" t="s">
        <v>109</v>
      </c>
      <c r="O7" s="8" t="s">
        <v>109</v>
      </c>
      <c r="P7" s="8" t="s">
        <v>109</v>
      </c>
    </row>
    <row r="8" spans="2:16" x14ac:dyDescent="0.2">
      <c r="B8" s="7" t="s">
        <v>103</v>
      </c>
      <c r="C8" s="9">
        <v>565</v>
      </c>
      <c r="D8" s="9">
        <v>607</v>
      </c>
      <c r="E8" s="12">
        <v>704</v>
      </c>
      <c r="F8" s="12">
        <v>594</v>
      </c>
      <c r="G8" s="12">
        <v>628</v>
      </c>
      <c r="H8" s="13">
        <v>500</v>
      </c>
      <c r="J8" s="7" t="s">
        <v>103</v>
      </c>
      <c r="K8" s="4">
        <v>5731</v>
      </c>
      <c r="L8" s="4">
        <v>7275</v>
      </c>
      <c r="M8" s="4">
        <v>5622</v>
      </c>
      <c r="N8" s="4">
        <v>4983</v>
      </c>
      <c r="O8" s="4">
        <v>5884</v>
      </c>
      <c r="P8" s="4">
        <v>5077</v>
      </c>
    </row>
    <row r="9" spans="2:16" x14ac:dyDescent="0.2">
      <c r="B9" s="7" t="s">
        <v>104</v>
      </c>
      <c r="C9" s="8">
        <f>C8/4</f>
        <v>141.25</v>
      </c>
      <c r="D9" s="8">
        <f t="shared" ref="D9:H9" si="0">D8/4</f>
        <v>151.75</v>
      </c>
      <c r="E9" s="8">
        <f t="shared" si="0"/>
        <v>176</v>
      </c>
      <c r="F9" s="8">
        <f t="shared" si="0"/>
        <v>148.5</v>
      </c>
      <c r="G9" s="8">
        <f t="shared" si="0"/>
        <v>157</v>
      </c>
      <c r="H9" s="8">
        <f t="shared" si="0"/>
        <v>125</v>
      </c>
      <c r="J9" s="7" t="s">
        <v>104</v>
      </c>
      <c r="K9" s="8">
        <f>K8/4</f>
        <v>1432.75</v>
      </c>
      <c r="L9" s="8">
        <f t="shared" ref="L9" si="1">L8/4</f>
        <v>1818.75</v>
      </c>
      <c r="M9" s="8">
        <f t="shared" ref="M9" si="2">M8/4</f>
        <v>1405.5</v>
      </c>
      <c r="N9" s="8">
        <f t="shared" ref="N9" si="3">N8/4</f>
        <v>1245.75</v>
      </c>
      <c r="O9" s="8">
        <f t="shared" ref="O9" si="4">O8/4</f>
        <v>1471</v>
      </c>
      <c r="P9" s="8">
        <f t="shared" ref="P9" si="5">P8/4</f>
        <v>1269.25</v>
      </c>
    </row>
    <row r="10" spans="2:16" x14ac:dyDescent="0.2">
      <c r="B10" s="7" t="s">
        <v>105</v>
      </c>
      <c r="C10" s="8">
        <v>600</v>
      </c>
      <c r="D10" s="8">
        <v>600</v>
      </c>
      <c r="E10" s="8">
        <v>600</v>
      </c>
      <c r="F10" s="8">
        <v>600</v>
      </c>
      <c r="G10" s="8">
        <v>600</v>
      </c>
      <c r="H10" s="8">
        <v>600</v>
      </c>
      <c r="J10" s="7" t="s">
        <v>111</v>
      </c>
      <c r="K10" s="8">
        <v>600</v>
      </c>
      <c r="L10" s="8">
        <v>600</v>
      </c>
      <c r="M10" s="8">
        <v>600</v>
      </c>
      <c r="N10" s="8">
        <v>600</v>
      </c>
      <c r="O10" s="8">
        <v>600</v>
      </c>
      <c r="P10" s="8">
        <v>600</v>
      </c>
    </row>
    <row r="11" spans="2:16" x14ac:dyDescent="0.2">
      <c r="B11" s="10" t="s">
        <v>106</v>
      </c>
      <c r="C11" s="11">
        <f>(C9*C10)/3600</f>
        <v>23.541666666666668</v>
      </c>
      <c r="D11" s="11">
        <f t="shared" ref="D11:H11" si="6">(D9*D10)/3600</f>
        <v>25.291666666666668</v>
      </c>
      <c r="E11" s="11">
        <f t="shared" si="6"/>
        <v>29.333333333333332</v>
      </c>
      <c r="F11" s="11">
        <f t="shared" si="6"/>
        <v>24.75</v>
      </c>
      <c r="G11" s="11">
        <f t="shared" si="6"/>
        <v>26.166666666666668</v>
      </c>
      <c r="H11" s="11">
        <f t="shared" si="6"/>
        <v>20.833333333333332</v>
      </c>
      <c r="J11" s="10" t="s">
        <v>106</v>
      </c>
      <c r="K11" s="11">
        <f>(K9*K10)/3600</f>
        <v>238.79166666666666</v>
      </c>
      <c r="L11" s="11">
        <f t="shared" ref="L11" si="7">(L9*L10)/3600</f>
        <v>303.125</v>
      </c>
      <c r="M11" s="11">
        <f t="shared" ref="M11" si="8">(M9*M10)/3600</f>
        <v>234.25</v>
      </c>
      <c r="N11" s="11">
        <f t="shared" ref="N11" si="9">(N9*N10)/3600</f>
        <v>207.625</v>
      </c>
      <c r="O11" s="11">
        <f t="shared" ref="O11" si="10">(O9*O10)/3600</f>
        <v>245.16666666666666</v>
      </c>
      <c r="P11" s="11">
        <f t="shared" ref="P11" si="11">(P9*P10)/3600</f>
        <v>211.54166666666666</v>
      </c>
    </row>
    <row r="14" spans="2:16" x14ac:dyDescent="0.2">
      <c r="B14" s="16" t="s">
        <v>108</v>
      </c>
      <c r="C14" s="15">
        <f>MAX(C11:H11)</f>
        <v>29.333333333333332</v>
      </c>
      <c r="J14" s="16" t="s">
        <v>155</v>
      </c>
      <c r="K14" s="15">
        <f>MAX(K11:P11)</f>
        <v>303.125</v>
      </c>
    </row>
    <row r="17" spans="2:16" x14ac:dyDescent="0.2">
      <c r="C17" s="47" t="s">
        <v>158</v>
      </c>
      <c r="D17" s="48"/>
      <c r="E17" s="48"/>
      <c r="F17" s="48"/>
      <c r="G17" s="48"/>
      <c r="H17" s="49"/>
      <c r="K17" s="47" t="s">
        <v>159</v>
      </c>
      <c r="L17" s="48"/>
      <c r="M17" s="48"/>
      <c r="N17" s="48"/>
      <c r="O17" s="48"/>
      <c r="P17" s="49"/>
    </row>
    <row r="18" spans="2:16" x14ac:dyDescent="0.2">
      <c r="B18" s="6" t="s">
        <v>107</v>
      </c>
      <c r="C18" s="14" t="s">
        <v>90</v>
      </c>
      <c r="D18" s="14" t="s">
        <v>91</v>
      </c>
      <c r="E18" s="14" t="s">
        <v>93</v>
      </c>
      <c r="F18" s="14" t="s">
        <v>92</v>
      </c>
      <c r="G18" s="14" t="s">
        <v>94</v>
      </c>
      <c r="H18" s="14" t="s">
        <v>95</v>
      </c>
      <c r="J18" s="6" t="s">
        <v>107</v>
      </c>
      <c r="K18" s="14" t="s">
        <v>90</v>
      </c>
      <c r="L18" s="14" t="s">
        <v>91</v>
      </c>
      <c r="M18" s="14" t="s">
        <v>93</v>
      </c>
      <c r="N18" s="14" t="s">
        <v>92</v>
      </c>
      <c r="O18" s="14" t="s">
        <v>94</v>
      </c>
      <c r="P18" s="14" t="s">
        <v>95</v>
      </c>
    </row>
    <row r="19" spans="2:16" x14ac:dyDescent="0.2">
      <c r="B19" s="7" t="s">
        <v>100</v>
      </c>
      <c r="C19" s="8" t="s">
        <v>109</v>
      </c>
      <c r="D19" s="8" t="s">
        <v>109</v>
      </c>
      <c r="E19" s="8" t="s">
        <v>109</v>
      </c>
      <c r="F19" s="8" t="s">
        <v>109</v>
      </c>
      <c r="G19" s="8" t="s">
        <v>109</v>
      </c>
      <c r="H19" s="8" t="s">
        <v>109</v>
      </c>
      <c r="J19" s="7" t="s">
        <v>100</v>
      </c>
      <c r="K19" s="8" t="s">
        <v>109</v>
      </c>
      <c r="L19" s="8" t="s">
        <v>109</v>
      </c>
      <c r="M19" s="8" t="s">
        <v>109</v>
      </c>
      <c r="N19" s="8" t="s">
        <v>109</v>
      </c>
      <c r="O19" s="8" t="s">
        <v>109</v>
      </c>
      <c r="P19" s="8" t="s">
        <v>109</v>
      </c>
    </row>
    <row r="20" spans="2:16" x14ac:dyDescent="0.2">
      <c r="B20" s="7" t="s">
        <v>101</v>
      </c>
      <c r="C20" s="8" t="s">
        <v>109</v>
      </c>
      <c r="D20" s="8" t="s">
        <v>109</v>
      </c>
      <c r="E20" s="8" t="s">
        <v>109</v>
      </c>
      <c r="F20" s="8" t="s">
        <v>109</v>
      </c>
      <c r="G20" s="8" t="s">
        <v>109</v>
      </c>
      <c r="H20" s="8" t="s">
        <v>109</v>
      </c>
      <c r="J20" s="7" t="s">
        <v>101</v>
      </c>
      <c r="K20" s="8" t="s">
        <v>109</v>
      </c>
      <c r="L20" s="8" t="s">
        <v>109</v>
      </c>
      <c r="M20" s="8" t="s">
        <v>109</v>
      </c>
      <c r="N20" s="8" t="s">
        <v>109</v>
      </c>
      <c r="O20" s="8" t="s">
        <v>109</v>
      </c>
      <c r="P20" s="8" t="s">
        <v>109</v>
      </c>
    </row>
    <row r="21" spans="2:16" x14ac:dyDescent="0.2">
      <c r="B21" s="7" t="s">
        <v>102</v>
      </c>
      <c r="C21" s="8" t="s">
        <v>109</v>
      </c>
      <c r="D21" s="8" t="s">
        <v>109</v>
      </c>
      <c r="E21" s="8" t="s">
        <v>109</v>
      </c>
      <c r="F21" s="8" t="s">
        <v>109</v>
      </c>
      <c r="G21" s="8" t="s">
        <v>109</v>
      </c>
      <c r="H21" s="8" t="s">
        <v>109</v>
      </c>
      <c r="J21" s="7" t="s">
        <v>102</v>
      </c>
      <c r="K21" s="8" t="s">
        <v>109</v>
      </c>
      <c r="L21" s="8" t="s">
        <v>109</v>
      </c>
      <c r="M21" s="8" t="s">
        <v>109</v>
      </c>
      <c r="N21" s="8" t="s">
        <v>109</v>
      </c>
      <c r="O21" s="8" t="s">
        <v>109</v>
      </c>
      <c r="P21" s="8" t="s">
        <v>109</v>
      </c>
    </row>
    <row r="22" spans="2:16" x14ac:dyDescent="0.2">
      <c r="B22" s="7" t="s">
        <v>103</v>
      </c>
      <c r="C22" s="4">
        <v>472</v>
      </c>
      <c r="D22" s="4">
        <v>453</v>
      </c>
      <c r="E22" s="4">
        <v>499</v>
      </c>
      <c r="F22" s="4">
        <v>452</v>
      </c>
      <c r="G22" s="4">
        <v>322</v>
      </c>
      <c r="H22" s="4">
        <v>233</v>
      </c>
      <c r="J22" s="7" t="s">
        <v>103</v>
      </c>
      <c r="K22" s="4">
        <v>10</v>
      </c>
      <c r="L22" s="4">
        <v>9</v>
      </c>
      <c r="M22" s="4">
        <v>23</v>
      </c>
      <c r="N22" s="4">
        <v>12</v>
      </c>
      <c r="O22" s="4">
        <v>19</v>
      </c>
      <c r="P22" s="4">
        <v>10</v>
      </c>
    </row>
    <row r="23" spans="2:16" x14ac:dyDescent="0.2">
      <c r="B23" s="7" t="s">
        <v>104</v>
      </c>
      <c r="C23" s="8">
        <f>C22/4</f>
        <v>118</v>
      </c>
      <c r="D23" s="8">
        <f t="shared" ref="D23:H23" si="12">D22/4</f>
        <v>113.25</v>
      </c>
      <c r="E23" s="8">
        <f t="shared" si="12"/>
        <v>124.75</v>
      </c>
      <c r="F23" s="8">
        <f t="shared" si="12"/>
        <v>113</v>
      </c>
      <c r="G23" s="8">
        <f t="shared" si="12"/>
        <v>80.5</v>
      </c>
      <c r="H23" s="8">
        <f t="shared" si="12"/>
        <v>58.25</v>
      </c>
      <c r="J23" s="7" t="s">
        <v>104</v>
      </c>
      <c r="K23" s="8">
        <f>K22/4</f>
        <v>2.5</v>
      </c>
      <c r="L23" s="8">
        <f t="shared" ref="L23:P23" si="13">L22/4</f>
        <v>2.25</v>
      </c>
      <c r="M23" s="8">
        <f t="shared" si="13"/>
        <v>5.75</v>
      </c>
      <c r="N23" s="8">
        <f t="shared" si="13"/>
        <v>3</v>
      </c>
      <c r="O23" s="8">
        <f t="shared" si="13"/>
        <v>4.75</v>
      </c>
      <c r="P23" s="8">
        <f t="shared" si="13"/>
        <v>2.5</v>
      </c>
    </row>
    <row r="24" spans="2:16" x14ac:dyDescent="0.2">
      <c r="B24" s="7" t="s">
        <v>105</v>
      </c>
      <c r="C24" s="8">
        <v>900</v>
      </c>
      <c r="D24" s="8">
        <v>900</v>
      </c>
      <c r="E24" s="8">
        <v>900</v>
      </c>
      <c r="F24" s="8">
        <v>900</v>
      </c>
      <c r="G24" s="8">
        <v>900</v>
      </c>
      <c r="H24" s="8">
        <v>900</v>
      </c>
      <c r="J24" s="7" t="s">
        <v>111</v>
      </c>
      <c r="K24" s="8">
        <v>900</v>
      </c>
      <c r="L24" s="8">
        <v>900</v>
      </c>
      <c r="M24" s="8">
        <v>900</v>
      </c>
      <c r="N24" s="8">
        <v>900</v>
      </c>
      <c r="O24" s="8">
        <v>900</v>
      </c>
      <c r="P24" s="8">
        <v>900</v>
      </c>
    </row>
    <row r="25" spans="2:16" x14ac:dyDescent="0.2">
      <c r="B25" s="10" t="s">
        <v>106</v>
      </c>
      <c r="C25" s="11">
        <f>(C23*C24)/3600</f>
        <v>29.5</v>
      </c>
      <c r="D25" s="11">
        <f t="shared" ref="D25:H25" si="14">(D23*D24)/3600</f>
        <v>28.3125</v>
      </c>
      <c r="E25" s="11">
        <f t="shared" si="14"/>
        <v>31.1875</v>
      </c>
      <c r="F25" s="11">
        <f t="shared" si="14"/>
        <v>28.25</v>
      </c>
      <c r="G25" s="11">
        <f t="shared" si="14"/>
        <v>20.125</v>
      </c>
      <c r="H25" s="11">
        <f t="shared" si="14"/>
        <v>14.5625</v>
      </c>
      <c r="J25" s="10" t="s">
        <v>106</v>
      </c>
      <c r="K25" s="11">
        <f>(K23*K24)/3600</f>
        <v>0.625</v>
      </c>
      <c r="L25" s="11">
        <f t="shared" ref="L25:P25" si="15">(L23*L24)/3600</f>
        <v>0.5625</v>
      </c>
      <c r="M25" s="11">
        <f t="shared" si="15"/>
        <v>1.4375</v>
      </c>
      <c r="N25" s="11">
        <f t="shared" si="15"/>
        <v>0.75</v>
      </c>
      <c r="O25" s="11">
        <f t="shared" si="15"/>
        <v>1.1875</v>
      </c>
      <c r="P25" s="11">
        <f t="shared" si="15"/>
        <v>0.625</v>
      </c>
    </row>
    <row r="28" spans="2:16" x14ac:dyDescent="0.2">
      <c r="B28" s="16" t="s">
        <v>160</v>
      </c>
      <c r="C28" s="15">
        <f>MAX(C25:H25)</f>
        <v>31.1875</v>
      </c>
      <c r="J28" s="16" t="s">
        <v>161</v>
      </c>
      <c r="K28" s="15">
        <f>MAX(K25:P25)</f>
        <v>1.4375</v>
      </c>
    </row>
    <row r="31" spans="2:16" x14ac:dyDescent="0.2">
      <c r="B31" s="17" t="s">
        <v>110</v>
      </c>
    </row>
    <row r="32" spans="2:16" ht="12.75" customHeight="1" x14ac:dyDescent="0.2">
      <c r="B32" s="50" t="s">
        <v>162</v>
      </c>
      <c r="C32" s="50"/>
      <c r="D32" s="50"/>
      <c r="E32" s="50"/>
      <c r="F32" s="50"/>
      <c r="G32" s="50"/>
      <c r="H32" s="50"/>
      <c r="I32" s="50"/>
      <c r="J32" s="50"/>
      <c r="K32" s="50"/>
    </row>
    <row r="33" spans="2:11" x14ac:dyDescent="0.2">
      <c r="B33" s="50"/>
      <c r="C33" s="50"/>
      <c r="D33" s="50"/>
      <c r="E33" s="50"/>
      <c r="F33" s="50"/>
      <c r="G33" s="50"/>
      <c r="H33" s="50"/>
      <c r="I33" s="50"/>
      <c r="J33" s="50"/>
      <c r="K33" s="50"/>
    </row>
    <row r="34" spans="2:11" x14ac:dyDescent="0.2">
      <c r="B34" s="50"/>
      <c r="C34" s="50"/>
      <c r="D34" s="50"/>
      <c r="E34" s="50"/>
      <c r="F34" s="50"/>
      <c r="G34" s="50"/>
      <c r="H34" s="50"/>
      <c r="I34" s="50"/>
      <c r="J34" s="50"/>
      <c r="K34" s="50"/>
    </row>
  </sheetData>
  <mergeCells count="5">
    <mergeCell ref="C3:H3"/>
    <mergeCell ref="K3:P3"/>
    <mergeCell ref="C17:H17"/>
    <mergeCell ref="K17:P17"/>
    <mergeCell ref="B32:K34"/>
  </mergeCells>
  <phoneticPr fontId="5" type="noConversion"/>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0"/>
  <sheetViews>
    <sheetView workbookViewId="0">
      <selection sqref="A1:A2"/>
    </sheetView>
  </sheetViews>
  <sheetFormatPr defaultRowHeight="12.75" x14ac:dyDescent="0.2"/>
  <cols>
    <col min="1" max="1" width="11.140625" customWidth="1"/>
    <col min="2" max="2" width="64" bestFit="1" customWidth="1"/>
    <col min="3" max="3" width="31.5703125" bestFit="1" customWidth="1"/>
    <col min="4" max="4" width="6.7109375" style="2" bestFit="1" customWidth="1"/>
    <col min="5" max="9" width="11.140625" style="2" customWidth="1"/>
    <col min="10" max="10" width="20.7109375" style="2" customWidth="1"/>
  </cols>
  <sheetData>
    <row r="1" spans="1:10" ht="12.75" customHeight="1" x14ac:dyDescent="0.2">
      <c r="A1" s="54" t="s">
        <v>96</v>
      </c>
      <c r="B1" s="56" t="s">
        <v>98</v>
      </c>
      <c r="C1" s="56" t="s">
        <v>143</v>
      </c>
      <c r="D1" s="51" t="s">
        <v>88</v>
      </c>
      <c r="E1" s="52"/>
      <c r="F1" s="52"/>
      <c r="G1" s="52"/>
      <c r="H1" s="52"/>
      <c r="I1" s="53"/>
      <c r="J1" s="58" t="s">
        <v>97</v>
      </c>
    </row>
    <row r="2" spans="1:10" x14ac:dyDescent="0.2">
      <c r="A2" s="55"/>
      <c r="B2" s="57"/>
      <c r="C2" s="57"/>
      <c r="D2" s="18" t="s">
        <v>90</v>
      </c>
      <c r="E2" s="18" t="s">
        <v>91</v>
      </c>
      <c r="F2" s="18" t="s">
        <v>93</v>
      </c>
      <c r="G2" s="18" t="s">
        <v>92</v>
      </c>
      <c r="H2" s="18" t="s">
        <v>94</v>
      </c>
      <c r="I2" s="18" t="s">
        <v>95</v>
      </c>
      <c r="J2" s="59"/>
    </row>
    <row r="3" spans="1:10" x14ac:dyDescent="0.2">
      <c r="A3" s="19">
        <v>1</v>
      </c>
      <c r="B3" s="3" t="s">
        <v>59</v>
      </c>
      <c r="C3" s="3" t="s">
        <v>44</v>
      </c>
      <c r="D3" s="4">
        <v>1918</v>
      </c>
      <c r="E3" s="4">
        <v>2161</v>
      </c>
      <c r="F3" s="4">
        <v>1816</v>
      </c>
      <c r="G3" s="4">
        <v>1860</v>
      </c>
      <c r="H3" s="4">
        <v>1851</v>
      </c>
      <c r="I3" s="4">
        <v>1545</v>
      </c>
      <c r="J3" s="31">
        <v>2161</v>
      </c>
    </row>
    <row r="4" spans="1:10" x14ac:dyDescent="0.2">
      <c r="A4" s="19">
        <v>2</v>
      </c>
      <c r="B4" s="3" t="s">
        <v>36</v>
      </c>
      <c r="C4" s="3" t="s">
        <v>44</v>
      </c>
      <c r="D4" s="4">
        <v>886</v>
      </c>
      <c r="E4" s="4">
        <v>917</v>
      </c>
      <c r="F4" s="4">
        <v>930</v>
      </c>
      <c r="G4" s="4">
        <v>822</v>
      </c>
      <c r="H4" s="4">
        <v>780</v>
      </c>
      <c r="I4" s="4">
        <v>643</v>
      </c>
      <c r="J4" s="31">
        <v>930</v>
      </c>
    </row>
    <row r="5" spans="1:10" x14ac:dyDescent="0.2">
      <c r="A5" s="19">
        <v>3</v>
      </c>
      <c r="B5" s="3" t="s">
        <v>68</v>
      </c>
      <c r="C5" s="3" t="s">
        <v>126</v>
      </c>
      <c r="D5" s="4">
        <v>706</v>
      </c>
      <c r="E5" s="4">
        <v>778</v>
      </c>
      <c r="F5" s="4">
        <v>576</v>
      </c>
      <c r="G5" s="4">
        <v>668</v>
      </c>
      <c r="H5" s="4">
        <v>455</v>
      </c>
      <c r="I5" s="4">
        <v>313</v>
      </c>
      <c r="J5" s="31">
        <v>778</v>
      </c>
    </row>
    <row r="6" spans="1:10" x14ac:dyDescent="0.2">
      <c r="A6" s="19">
        <v>4</v>
      </c>
      <c r="B6" s="3" t="s">
        <v>35</v>
      </c>
      <c r="C6" s="3" t="s">
        <v>126</v>
      </c>
      <c r="D6" s="4">
        <v>728</v>
      </c>
      <c r="E6" s="4">
        <v>640</v>
      </c>
      <c r="F6" s="4">
        <v>694</v>
      </c>
      <c r="G6" s="4">
        <v>690</v>
      </c>
      <c r="H6" s="4">
        <v>509</v>
      </c>
      <c r="I6" s="4">
        <v>381</v>
      </c>
      <c r="J6" s="31">
        <v>728</v>
      </c>
    </row>
    <row r="7" spans="1:10" x14ac:dyDescent="0.2">
      <c r="A7" s="19">
        <v>5</v>
      </c>
      <c r="B7" s="3" t="s">
        <v>78</v>
      </c>
      <c r="C7" s="3" t="s">
        <v>44</v>
      </c>
      <c r="D7" s="4">
        <v>565</v>
      </c>
      <c r="E7" s="4">
        <v>607</v>
      </c>
      <c r="F7" s="4">
        <v>704</v>
      </c>
      <c r="G7" s="4">
        <v>594</v>
      </c>
      <c r="H7" s="4">
        <v>628</v>
      </c>
      <c r="I7" s="4">
        <v>500</v>
      </c>
      <c r="J7" s="31">
        <v>704</v>
      </c>
    </row>
    <row r="8" spans="1:10" x14ac:dyDescent="0.2">
      <c r="A8" s="19">
        <v>6</v>
      </c>
      <c r="B8" s="3" t="s">
        <v>69</v>
      </c>
      <c r="C8" s="3" t="s">
        <v>126</v>
      </c>
      <c r="D8" s="4">
        <v>595</v>
      </c>
      <c r="E8" s="4">
        <v>574</v>
      </c>
      <c r="F8" s="4">
        <v>677</v>
      </c>
      <c r="G8" s="4">
        <v>606</v>
      </c>
      <c r="H8" s="4">
        <v>423</v>
      </c>
      <c r="I8" s="4">
        <v>278</v>
      </c>
      <c r="J8" s="31">
        <v>677</v>
      </c>
    </row>
    <row r="9" spans="1:10" x14ac:dyDescent="0.2">
      <c r="A9" s="19">
        <v>7</v>
      </c>
      <c r="B9" s="3" t="s">
        <v>19</v>
      </c>
      <c r="C9" s="3" t="s">
        <v>126</v>
      </c>
      <c r="D9" s="4">
        <v>472</v>
      </c>
      <c r="E9" s="4">
        <v>453</v>
      </c>
      <c r="F9" s="4">
        <v>499</v>
      </c>
      <c r="G9" s="4">
        <v>452</v>
      </c>
      <c r="H9" s="4">
        <v>322</v>
      </c>
      <c r="I9" s="4">
        <v>233</v>
      </c>
      <c r="J9" s="31">
        <v>499</v>
      </c>
    </row>
    <row r="10" spans="1:10" x14ac:dyDescent="0.2">
      <c r="A10" s="19">
        <v>8</v>
      </c>
      <c r="B10" s="3" t="s">
        <v>50</v>
      </c>
      <c r="C10" s="3" t="s">
        <v>126</v>
      </c>
      <c r="D10" s="4">
        <v>451</v>
      </c>
      <c r="E10" s="4">
        <v>411</v>
      </c>
      <c r="F10" s="4">
        <v>369</v>
      </c>
      <c r="G10" s="4">
        <v>476</v>
      </c>
      <c r="H10" s="4">
        <v>276</v>
      </c>
      <c r="I10" s="4">
        <v>205</v>
      </c>
      <c r="J10" s="31">
        <v>476</v>
      </c>
    </row>
    <row r="11" spans="1:10" x14ac:dyDescent="0.2">
      <c r="A11" s="19">
        <v>9</v>
      </c>
      <c r="B11" s="3" t="s">
        <v>28</v>
      </c>
      <c r="C11" s="3" t="s">
        <v>127</v>
      </c>
      <c r="D11" s="4">
        <v>279</v>
      </c>
      <c r="E11" s="4">
        <v>324</v>
      </c>
      <c r="F11" s="4">
        <v>369</v>
      </c>
      <c r="G11" s="4">
        <v>311</v>
      </c>
      <c r="H11" s="4">
        <v>371</v>
      </c>
      <c r="I11" s="4">
        <v>248</v>
      </c>
      <c r="J11" s="31">
        <v>371</v>
      </c>
    </row>
    <row r="12" spans="1:10" x14ac:dyDescent="0.2">
      <c r="A12" s="19">
        <v>10</v>
      </c>
      <c r="B12" s="3" t="s">
        <v>62</v>
      </c>
      <c r="C12" s="3" t="s">
        <v>126</v>
      </c>
      <c r="D12" s="4">
        <v>313</v>
      </c>
      <c r="E12" s="4">
        <v>339</v>
      </c>
      <c r="F12" s="4">
        <v>264</v>
      </c>
      <c r="G12" s="4">
        <v>283</v>
      </c>
      <c r="H12" s="4">
        <v>211</v>
      </c>
      <c r="I12" s="4">
        <v>126</v>
      </c>
      <c r="J12" s="31">
        <v>339</v>
      </c>
    </row>
    <row r="13" spans="1:10" x14ac:dyDescent="0.2">
      <c r="A13" s="19">
        <v>11</v>
      </c>
      <c r="B13" s="3" t="s">
        <v>0</v>
      </c>
      <c r="C13" s="3" t="s">
        <v>127</v>
      </c>
      <c r="D13" s="4">
        <v>236</v>
      </c>
      <c r="E13" s="4">
        <v>304</v>
      </c>
      <c r="F13" s="4">
        <v>272</v>
      </c>
      <c r="G13" s="4">
        <v>281</v>
      </c>
      <c r="H13" s="4">
        <v>316</v>
      </c>
      <c r="I13" s="4">
        <v>227</v>
      </c>
      <c r="J13" s="31">
        <v>316</v>
      </c>
    </row>
    <row r="14" spans="1:10" x14ac:dyDescent="0.2">
      <c r="A14" s="19">
        <v>12</v>
      </c>
      <c r="B14" s="3" t="s">
        <v>60</v>
      </c>
      <c r="C14" s="3" t="s">
        <v>126</v>
      </c>
      <c r="D14" s="4">
        <v>267</v>
      </c>
      <c r="E14" s="4">
        <v>302</v>
      </c>
      <c r="F14" s="4">
        <v>275</v>
      </c>
      <c r="G14" s="4">
        <v>281</v>
      </c>
      <c r="H14" s="4">
        <v>197</v>
      </c>
      <c r="I14" s="4">
        <v>134</v>
      </c>
      <c r="J14" s="20">
        <v>302</v>
      </c>
    </row>
    <row r="15" spans="1:10" x14ac:dyDescent="0.2">
      <c r="A15" s="19">
        <v>13</v>
      </c>
      <c r="B15" s="3" t="s">
        <v>32</v>
      </c>
      <c r="C15" s="3" t="s">
        <v>128</v>
      </c>
      <c r="D15" s="4">
        <v>24</v>
      </c>
      <c r="E15" s="4">
        <v>285</v>
      </c>
      <c r="F15" s="4">
        <v>110</v>
      </c>
      <c r="G15" s="4">
        <v>44</v>
      </c>
      <c r="H15" s="4">
        <v>127</v>
      </c>
      <c r="I15" s="4">
        <v>86</v>
      </c>
      <c r="J15" s="20">
        <v>285</v>
      </c>
    </row>
    <row r="16" spans="1:10" x14ac:dyDescent="0.2">
      <c r="A16" s="19">
        <v>14</v>
      </c>
      <c r="B16" s="3" t="s">
        <v>39</v>
      </c>
      <c r="C16" s="3" t="s">
        <v>129</v>
      </c>
      <c r="D16" s="4">
        <v>179</v>
      </c>
      <c r="E16" s="4">
        <v>263</v>
      </c>
      <c r="F16" s="4">
        <v>162</v>
      </c>
      <c r="G16" s="4">
        <v>193</v>
      </c>
      <c r="H16" s="4">
        <v>155</v>
      </c>
      <c r="I16" s="4">
        <v>154</v>
      </c>
      <c r="J16" s="20">
        <v>263</v>
      </c>
    </row>
    <row r="17" spans="1:10" x14ac:dyDescent="0.2">
      <c r="A17" s="19">
        <v>15</v>
      </c>
      <c r="B17" s="3" t="s">
        <v>45</v>
      </c>
      <c r="C17" s="3" t="s">
        <v>126</v>
      </c>
      <c r="D17" s="4">
        <v>180</v>
      </c>
      <c r="E17" s="4">
        <v>197</v>
      </c>
      <c r="F17" s="4">
        <v>107</v>
      </c>
      <c r="G17" s="4">
        <v>142</v>
      </c>
      <c r="H17" s="4">
        <v>97</v>
      </c>
      <c r="I17" s="4">
        <v>71</v>
      </c>
      <c r="J17" s="20">
        <v>197</v>
      </c>
    </row>
    <row r="18" spans="1:10" x14ac:dyDescent="0.2">
      <c r="A18" s="19">
        <v>16</v>
      </c>
      <c r="B18" s="3" t="s">
        <v>18</v>
      </c>
      <c r="C18" s="3" t="s">
        <v>126</v>
      </c>
      <c r="D18" s="4">
        <v>162</v>
      </c>
      <c r="E18" s="4">
        <v>185</v>
      </c>
      <c r="F18" s="4">
        <v>98</v>
      </c>
      <c r="G18" s="4">
        <v>133</v>
      </c>
      <c r="H18" s="4">
        <v>85</v>
      </c>
      <c r="I18" s="4">
        <v>60</v>
      </c>
      <c r="J18" s="20">
        <v>185</v>
      </c>
    </row>
    <row r="19" spans="1:10" x14ac:dyDescent="0.2">
      <c r="A19" s="19">
        <v>17</v>
      </c>
      <c r="B19" s="3" t="s">
        <v>57</v>
      </c>
      <c r="C19" s="3" t="s">
        <v>126</v>
      </c>
      <c r="D19" s="4">
        <v>167</v>
      </c>
      <c r="E19" s="4">
        <v>185</v>
      </c>
      <c r="F19" s="4">
        <v>119</v>
      </c>
      <c r="G19" s="4">
        <v>153</v>
      </c>
      <c r="H19" s="4">
        <v>106</v>
      </c>
      <c r="I19" s="4">
        <v>70</v>
      </c>
      <c r="J19" s="20">
        <v>185</v>
      </c>
    </row>
    <row r="20" spans="1:10" x14ac:dyDescent="0.2">
      <c r="A20" s="19">
        <v>18</v>
      </c>
      <c r="B20" s="3" t="s">
        <v>48</v>
      </c>
      <c r="C20" s="3" t="s">
        <v>126</v>
      </c>
      <c r="D20" s="4">
        <v>162</v>
      </c>
      <c r="E20" s="4">
        <v>183</v>
      </c>
      <c r="F20" s="4">
        <v>97</v>
      </c>
      <c r="G20" s="4">
        <v>133</v>
      </c>
      <c r="H20" s="4">
        <v>83</v>
      </c>
      <c r="I20" s="4">
        <v>58</v>
      </c>
      <c r="J20" s="20">
        <v>183</v>
      </c>
    </row>
    <row r="21" spans="1:10" x14ac:dyDescent="0.2">
      <c r="A21" s="19">
        <v>19</v>
      </c>
      <c r="B21" s="3" t="s">
        <v>56</v>
      </c>
      <c r="C21" s="3" t="s">
        <v>126</v>
      </c>
      <c r="D21" s="4">
        <v>162</v>
      </c>
      <c r="E21" s="4">
        <v>183</v>
      </c>
      <c r="F21" s="4">
        <v>97</v>
      </c>
      <c r="G21" s="4">
        <v>133</v>
      </c>
      <c r="H21" s="4">
        <v>83</v>
      </c>
      <c r="I21" s="4">
        <v>58</v>
      </c>
      <c r="J21" s="20">
        <v>183</v>
      </c>
    </row>
    <row r="22" spans="1:10" x14ac:dyDescent="0.2">
      <c r="A22" s="19">
        <v>20</v>
      </c>
      <c r="B22" s="3" t="s">
        <v>61</v>
      </c>
      <c r="C22" s="3" t="s">
        <v>126</v>
      </c>
      <c r="D22" s="4">
        <v>162</v>
      </c>
      <c r="E22" s="4">
        <v>182</v>
      </c>
      <c r="F22" s="4">
        <v>97</v>
      </c>
      <c r="G22" s="4">
        <v>133</v>
      </c>
      <c r="H22" s="4">
        <v>83</v>
      </c>
      <c r="I22" s="4">
        <v>58</v>
      </c>
      <c r="J22" s="20">
        <v>182</v>
      </c>
    </row>
    <row r="23" spans="1:10" x14ac:dyDescent="0.2">
      <c r="A23" s="19">
        <v>21</v>
      </c>
      <c r="B23" s="3" t="s">
        <v>80</v>
      </c>
      <c r="C23" s="3" t="s">
        <v>130</v>
      </c>
      <c r="D23" s="4">
        <v>162</v>
      </c>
      <c r="E23" s="4">
        <v>182</v>
      </c>
      <c r="F23" s="4">
        <v>97</v>
      </c>
      <c r="G23" s="4">
        <v>133</v>
      </c>
      <c r="H23" s="4">
        <v>83</v>
      </c>
      <c r="I23" s="4">
        <v>58</v>
      </c>
      <c r="J23" s="20">
        <v>182</v>
      </c>
    </row>
    <row r="24" spans="1:10" x14ac:dyDescent="0.2">
      <c r="A24" s="19">
        <v>22</v>
      </c>
      <c r="B24" s="3" t="s">
        <v>86</v>
      </c>
      <c r="C24" s="3" t="s">
        <v>44</v>
      </c>
      <c r="D24" s="4">
        <v>136</v>
      </c>
      <c r="E24" s="4">
        <v>152</v>
      </c>
      <c r="F24" s="4">
        <v>179</v>
      </c>
      <c r="G24" s="4">
        <v>154</v>
      </c>
      <c r="H24" s="4">
        <v>148</v>
      </c>
      <c r="I24" s="4">
        <v>113</v>
      </c>
      <c r="J24" s="20">
        <v>179</v>
      </c>
    </row>
    <row r="25" spans="1:10" x14ac:dyDescent="0.2">
      <c r="A25" s="19">
        <v>23</v>
      </c>
      <c r="B25" s="3" t="s">
        <v>52</v>
      </c>
      <c r="C25" s="3" t="s">
        <v>131</v>
      </c>
      <c r="D25" s="4">
        <v>64</v>
      </c>
      <c r="E25" s="4">
        <v>76</v>
      </c>
      <c r="F25" s="4">
        <v>128</v>
      </c>
      <c r="G25" s="4">
        <v>120</v>
      </c>
      <c r="H25" s="4">
        <v>170</v>
      </c>
      <c r="I25" s="4">
        <v>151</v>
      </c>
      <c r="J25" s="20">
        <v>170</v>
      </c>
    </row>
    <row r="26" spans="1:10" x14ac:dyDescent="0.2">
      <c r="A26" s="19">
        <v>24</v>
      </c>
      <c r="B26" s="3" t="s">
        <v>12</v>
      </c>
      <c r="C26" s="3" t="s">
        <v>132</v>
      </c>
      <c r="D26" s="4">
        <v>57</v>
      </c>
      <c r="E26" s="4">
        <v>60</v>
      </c>
      <c r="F26" s="4">
        <v>69</v>
      </c>
      <c r="G26" s="4">
        <v>63</v>
      </c>
      <c r="H26" s="4">
        <v>102</v>
      </c>
      <c r="I26" s="4">
        <v>161</v>
      </c>
      <c r="J26" s="20">
        <v>161</v>
      </c>
    </row>
    <row r="27" spans="1:10" x14ac:dyDescent="0.2">
      <c r="A27" s="19">
        <v>25</v>
      </c>
      <c r="B27" s="3" t="s">
        <v>10</v>
      </c>
      <c r="C27" s="3" t="s">
        <v>133</v>
      </c>
      <c r="D27" s="4">
        <v>87</v>
      </c>
      <c r="E27" s="4">
        <v>84</v>
      </c>
      <c r="F27" s="4">
        <v>159</v>
      </c>
      <c r="G27" s="4">
        <v>107</v>
      </c>
      <c r="H27" s="4">
        <v>118</v>
      </c>
      <c r="I27" s="4">
        <v>82</v>
      </c>
      <c r="J27" s="20">
        <v>159</v>
      </c>
    </row>
    <row r="28" spans="1:10" x14ac:dyDescent="0.2">
      <c r="A28" s="19">
        <v>26</v>
      </c>
      <c r="B28" s="3" t="s">
        <v>25</v>
      </c>
      <c r="C28" s="3" t="s">
        <v>131</v>
      </c>
      <c r="D28" s="4">
        <v>20</v>
      </c>
      <c r="E28" s="4">
        <v>7</v>
      </c>
      <c r="F28" s="4">
        <v>55</v>
      </c>
      <c r="G28" s="4">
        <v>128</v>
      </c>
      <c r="H28" s="4">
        <v>113</v>
      </c>
      <c r="I28" s="4">
        <v>68</v>
      </c>
      <c r="J28" s="20">
        <v>128</v>
      </c>
    </row>
    <row r="29" spans="1:10" x14ac:dyDescent="0.2">
      <c r="A29" s="19">
        <v>27</v>
      </c>
      <c r="B29" s="3" t="s">
        <v>26</v>
      </c>
      <c r="C29" s="3" t="s">
        <v>134</v>
      </c>
      <c r="D29" s="4">
        <v>80</v>
      </c>
      <c r="E29" s="4">
        <v>126</v>
      </c>
      <c r="F29" s="4">
        <v>113</v>
      </c>
      <c r="G29" s="4">
        <v>82</v>
      </c>
      <c r="H29" s="4">
        <v>94</v>
      </c>
      <c r="I29" s="4">
        <v>90</v>
      </c>
      <c r="J29" s="20">
        <v>126</v>
      </c>
    </row>
    <row r="30" spans="1:10" x14ac:dyDescent="0.2">
      <c r="A30" s="19">
        <v>28</v>
      </c>
      <c r="B30" s="3" t="s">
        <v>8</v>
      </c>
      <c r="C30" s="3" t="s">
        <v>133</v>
      </c>
      <c r="D30" s="4">
        <v>61</v>
      </c>
      <c r="E30" s="4">
        <v>65</v>
      </c>
      <c r="F30" s="4">
        <v>111</v>
      </c>
      <c r="G30" s="4">
        <v>78</v>
      </c>
      <c r="H30" s="4">
        <v>88</v>
      </c>
      <c r="I30" s="4">
        <v>61</v>
      </c>
      <c r="J30" s="20">
        <v>111</v>
      </c>
    </row>
    <row r="31" spans="1:10" x14ac:dyDescent="0.2">
      <c r="A31" s="19">
        <v>29</v>
      </c>
      <c r="B31" s="3" t="s">
        <v>2</v>
      </c>
      <c r="C31" s="3" t="s">
        <v>127</v>
      </c>
      <c r="D31" s="4">
        <v>83</v>
      </c>
      <c r="E31" s="4">
        <v>94</v>
      </c>
      <c r="F31" s="4">
        <v>94</v>
      </c>
      <c r="G31" s="4">
        <v>63</v>
      </c>
      <c r="H31" s="4">
        <v>86</v>
      </c>
      <c r="I31" s="4">
        <v>82</v>
      </c>
      <c r="J31" s="20">
        <v>94</v>
      </c>
    </row>
    <row r="32" spans="1:10" x14ac:dyDescent="0.2">
      <c r="A32" s="19">
        <v>30</v>
      </c>
      <c r="B32" s="3" t="s">
        <v>16</v>
      </c>
      <c r="C32" s="3" t="s">
        <v>44</v>
      </c>
      <c r="D32" s="4">
        <v>64</v>
      </c>
      <c r="E32" s="4">
        <v>59</v>
      </c>
      <c r="F32" s="4">
        <v>69</v>
      </c>
      <c r="G32" s="4">
        <v>55</v>
      </c>
      <c r="H32" s="4">
        <v>84</v>
      </c>
      <c r="I32" s="4">
        <v>67</v>
      </c>
      <c r="J32" s="20">
        <v>84</v>
      </c>
    </row>
    <row r="33" spans="1:10" x14ac:dyDescent="0.2">
      <c r="A33" s="19">
        <v>31</v>
      </c>
      <c r="B33" s="3" t="s">
        <v>85</v>
      </c>
      <c r="C33" s="3" t="s">
        <v>133</v>
      </c>
      <c r="D33" s="4">
        <v>51</v>
      </c>
      <c r="E33" s="4">
        <v>51</v>
      </c>
      <c r="F33" s="4">
        <v>80</v>
      </c>
      <c r="G33" s="4">
        <v>60</v>
      </c>
      <c r="H33" s="4">
        <v>68</v>
      </c>
      <c r="I33" s="4">
        <v>48</v>
      </c>
      <c r="J33" s="20">
        <v>80</v>
      </c>
    </row>
    <row r="34" spans="1:10" x14ac:dyDescent="0.2">
      <c r="A34" s="19">
        <v>32</v>
      </c>
      <c r="B34" s="3" t="s">
        <v>5</v>
      </c>
      <c r="C34" s="3" t="s">
        <v>129</v>
      </c>
      <c r="D34" s="4">
        <v>37</v>
      </c>
      <c r="E34" s="4">
        <v>76</v>
      </c>
      <c r="F34" s="4">
        <v>20</v>
      </c>
      <c r="G34" s="4">
        <v>24</v>
      </c>
      <c r="H34" s="4">
        <v>49</v>
      </c>
      <c r="I34" s="4">
        <v>38</v>
      </c>
      <c r="J34" s="20">
        <v>76</v>
      </c>
    </row>
    <row r="35" spans="1:10" x14ac:dyDescent="0.2">
      <c r="A35" s="19">
        <v>33</v>
      </c>
      <c r="B35" s="3" t="s">
        <v>11</v>
      </c>
      <c r="C35" s="3" t="s">
        <v>133</v>
      </c>
      <c r="D35" s="4">
        <v>56</v>
      </c>
      <c r="E35" s="4">
        <v>44</v>
      </c>
      <c r="F35" s="4">
        <v>65</v>
      </c>
      <c r="G35" s="4">
        <v>59</v>
      </c>
      <c r="H35" s="4">
        <v>38</v>
      </c>
      <c r="I35" s="4">
        <v>40</v>
      </c>
      <c r="J35" s="20">
        <v>65</v>
      </c>
    </row>
    <row r="36" spans="1:10" x14ac:dyDescent="0.2">
      <c r="A36" s="19">
        <v>34</v>
      </c>
      <c r="B36" s="3" t="s">
        <v>13</v>
      </c>
      <c r="C36" s="3" t="s">
        <v>125</v>
      </c>
      <c r="D36" s="4">
        <v>20</v>
      </c>
      <c r="E36" s="4">
        <v>27</v>
      </c>
      <c r="F36" s="4">
        <v>65</v>
      </c>
      <c r="G36" s="4">
        <v>27</v>
      </c>
      <c r="H36" s="4">
        <v>41</v>
      </c>
      <c r="I36" s="4">
        <v>18</v>
      </c>
      <c r="J36" s="20">
        <v>65</v>
      </c>
    </row>
    <row r="37" spans="1:10" x14ac:dyDescent="0.2">
      <c r="A37" s="19">
        <v>35</v>
      </c>
      <c r="B37" s="3" t="s">
        <v>77</v>
      </c>
      <c r="C37" s="3" t="s">
        <v>125</v>
      </c>
      <c r="D37" s="4">
        <v>6</v>
      </c>
      <c r="E37" s="4">
        <v>7</v>
      </c>
      <c r="F37" s="4">
        <v>62</v>
      </c>
      <c r="G37" s="4">
        <v>53</v>
      </c>
      <c r="H37" s="4">
        <v>52</v>
      </c>
      <c r="I37" s="4">
        <v>35</v>
      </c>
      <c r="J37" s="20">
        <v>62</v>
      </c>
    </row>
    <row r="38" spans="1:10" x14ac:dyDescent="0.2">
      <c r="A38" s="19">
        <v>36</v>
      </c>
      <c r="B38" s="3" t="s">
        <v>17</v>
      </c>
      <c r="C38" s="3" t="s">
        <v>135</v>
      </c>
      <c r="D38" s="4">
        <v>36</v>
      </c>
      <c r="E38" s="4">
        <v>48</v>
      </c>
      <c r="F38" s="4">
        <v>58</v>
      </c>
      <c r="G38" s="4">
        <v>43</v>
      </c>
      <c r="H38" s="4">
        <v>44</v>
      </c>
      <c r="I38" s="4">
        <v>44</v>
      </c>
      <c r="J38" s="20">
        <v>58</v>
      </c>
    </row>
    <row r="39" spans="1:10" x14ac:dyDescent="0.2">
      <c r="A39" s="19">
        <v>37</v>
      </c>
      <c r="B39" s="3" t="s">
        <v>55</v>
      </c>
      <c r="C39" s="3" t="s">
        <v>136</v>
      </c>
      <c r="D39" s="4">
        <v>19</v>
      </c>
      <c r="E39" s="4">
        <v>22</v>
      </c>
      <c r="F39" s="4">
        <v>56</v>
      </c>
      <c r="G39" s="4">
        <v>17</v>
      </c>
      <c r="H39" s="4">
        <v>16</v>
      </c>
      <c r="I39" s="4">
        <v>25</v>
      </c>
      <c r="J39" s="20">
        <v>56</v>
      </c>
    </row>
    <row r="40" spans="1:10" x14ac:dyDescent="0.2">
      <c r="A40" s="19">
        <v>38</v>
      </c>
      <c r="B40" s="3" t="s">
        <v>33</v>
      </c>
      <c r="C40" s="3" t="s">
        <v>137</v>
      </c>
      <c r="D40" s="4">
        <v>37</v>
      </c>
      <c r="E40" s="4">
        <v>55</v>
      </c>
      <c r="F40" s="4">
        <v>46</v>
      </c>
      <c r="G40" s="4">
        <v>41</v>
      </c>
      <c r="H40" s="4">
        <v>46</v>
      </c>
      <c r="I40" s="4">
        <v>36</v>
      </c>
      <c r="J40" s="20">
        <v>55</v>
      </c>
    </row>
    <row r="41" spans="1:10" x14ac:dyDescent="0.2">
      <c r="A41" s="19">
        <v>39</v>
      </c>
      <c r="B41" s="3" t="s">
        <v>21</v>
      </c>
      <c r="C41" s="3" t="s">
        <v>137</v>
      </c>
      <c r="D41" s="4">
        <v>34</v>
      </c>
      <c r="E41" s="4">
        <v>28</v>
      </c>
      <c r="F41" s="4">
        <v>33</v>
      </c>
      <c r="G41" s="4">
        <v>36</v>
      </c>
      <c r="H41" s="4">
        <v>51</v>
      </c>
      <c r="I41" s="4">
        <v>31</v>
      </c>
      <c r="J41" s="20">
        <v>51</v>
      </c>
    </row>
    <row r="42" spans="1:10" x14ac:dyDescent="0.2">
      <c r="A42" s="19">
        <v>40</v>
      </c>
      <c r="B42" s="3" t="s">
        <v>72</v>
      </c>
      <c r="C42" s="3" t="s">
        <v>129</v>
      </c>
      <c r="D42" s="4">
        <v>32</v>
      </c>
      <c r="E42" s="4">
        <v>48</v>
      </c>
      <c r="F42" s="4">
        <v>39</v>
      </c>
      <c r="G42" s="4">
        <v>50</v>
      </c>
      <c r="H42" s="4">
        <v>31</v>
      </c>
      <c r="I42" s="4">
        <v>30</v>
      </c>
      <c r="J42" s="20">
        <v>50</v>
      </c>
    </row>
    <row r="43" spans="1:10" x14ac:dyDescent="0.2">
      <c r="A43" s="19">
        <v>41</v>
      </c>
      <c r="B43" s="3" t="s">
        <v>7</v>
      </c>
      <c r="C43" s="3" t="s">
        <v>134</v>
      </c>
      <c r="D43" s="4">
        <v>26</v>
      </c>
      <c r="E43" s="4">
        <v>48</v>
      </c>
      <c r="F43" s="4">
        <v>35</v>
      </c>
      <c r="G43" s="4">
        <v>27</v>
      </c>
      <c r="H43" s="4">
        <v>37</v>
      </c>
      <c r="I43" s="4">
        <v>25</v>
      </c>
      <c r="J43" s="20">
        <v>48</v>
      </c>
    </row>
    <row r="44" spans="1:10" x14ac:dyDescent="0.2">
      <c r="A44" s="19">
        <v>42</v>
      </c>
      <c r="B44" s="3" t="s">
        <v>22</v>
      </c>
      <c r="C44" s="3" t="s">
        <v>137</v>
      </c>
      <c r="D44" s="4">
        <v>34</v>
      </c>
      <c r="E44" s="4">
        <v>28</v>
      </c>
      <c r="F44" s="4">
        <v>32</v>
      </c>
      <c r="G44" s="4">
        <v>35</v>
      </c>
      <c r="H44" s="4">
        <v>47</v>
      </c>
      <c r="I44" s="4">
        <v>31</v>
      </c>
      <c r="J44" s="20">
        <v>47</v>
      </c>
    </row>
    <row r="45" spans="1:10" x14ac:dyDescent="0.2">
      <c r="A45" s="19">
        <v>43</v>
      </c>
      <c r="B45" s="3" t="s">
        <v>84</v>
      </c>
      <c r="C45" s="3" t="s">
        <v>135</v>
      </c>
      <c r="D45" s="4">
        <v>37</v>
      </c>
      <c r="E45" s="4">
        <v>47</v>
      </c>
      <c r="F45" s="4">
        <v>46</v>
      </c>
      <c r="G45" s="4">
        <v>43</v>
      </c>
      <c r="H45" s="4">
        <v>43</v>
      </c>
      <c r="I45" s="4">
        <v>42</v>
      </c>
      <c r="J45" s="20">
        <v>47</v>
      </c>
    </row>
    <row r="46" spans="1:10" x14ac:dyDescent="0.2">
      <c r="A46" s="19">
        <v>44</v>
      </c>
      <c r="B46" s="3" t="s">
        <v>37</v>
      </c>
      <c r="C46" s="3" t="s">
        <v>129</v>
      </c>
      <c r="D46" s="4">
        <v>34</v>
      </c>
      <c r="E46" s="4">
        <v>27</v>
      </c>
      <c r="F46" s="4">
        <v>42</v>
      </c>
      <c r="G46" s="4">
        <v>22</v>
      </c>
      <c r="H46" s="4">
        <v>26</v>
      </c>
      <c r="I46" s="4">
        <v>21</v>
      </c>
      <c r="J46" s="20">
        <v>42</v>
      </c>
    </row>
    <row r="47" spans="1:10" x14ac:dyDescent="0.2">
      <c r="A47" s="19">
        <v>45</v>
      </c>
      <c r="B47" s="3" t="s">
        <v>9</v>
      </c>
      <c r="C47" s="3" t="s">
        <v>138</v>
      </c>
      <c r="D47" s="4">
        <v>26</v>
      </c>
      <c r="E47" s="4">
        <v>20</v>
      </c>
      <c r="F47" s="4">
        <v>37</v>
      </c>
      <c r="G47" s="4">
        <v>38</v>
      </c>
      <c r="H47" s="4">
        <v>21</v>
      </c>
      <c r="I47" s="4">
        <v>18</v>
      </c>
      <c r="J47" s="20">
        <v>38</v>
      </c>
    </row>
    <row r="48" spans="1:10" x14ac:dyDescent="0.2">
      <c r="A48" s="19">
        <v>46</v>
      </c>
      <c r="B48" s="3" t="s">
        <v>79</v>
      </c>
      <c r="C48" s="3" t="s">
        <v>135</v>
      </c>
      <c r="D48" s="4">
        <v>29</v>
      </c>
      <c r="E48" s="4">
        <v>35</v>
      </c>
      <c r="F48" s="4">
        <v>35</v>
      </c>
      <c r="G48" s="4">
        <v>38</v>
      </c>
      <c r="H48" s="4">
        <v>35</v>
      </c>
      <c r="I48" s="4">
        <v>30</v>
      </c>
      <c r="J48" s="20">
        <v>38</v>
      </c>
    </row>
    <row r="49" spans="1:10" x14ac:dyDescent="0.2">
      <c r="A49" s="19">
        <v>47</v>
      </c>
      <c r="B49" s="3" t="s">
        <v>58</v>
      </c>
      <c r="C49" s="3" t="s">
        <v>126</v>
      </c>
      <c r="D49" s="4">
        <v>18</v>
      </c>
      <c r="E49" s="4">
        <v>29</v>
      </c>
      <c r="F49" s="4">
        <v>28</v>
      </c>
      <c r="G49" s="4">
        <v>37</v>
      </c>
      <c r="H49" s="4">
        <v>25</v>
      </c>
      <c r="I49" s="4">
        <v>19</v>
      </c>
      <c r="J49" s="20">
        <v>37</v>
      </c>
    </row>
    <row r="50" spans="1:10" x14ac:dyDescent="0.2">
      <c r="A50" s="19">
        <v>48</v>
      </c>
      <c r="B50" s="3" t="s">
        <v>42</v>
      </c>
      <c r="C50" s="3" t="s">
        <v>129</v>
      </c>
      <c r="D50" s="4">
        <v>30</v>
      </c>
      <c r="E50" s="4">
        <v>28</v>
      </c>
      <c r="F50" s="4">
        <v>28</v>
      </c>
      <c r="G50" s="4">
        <v>35</v>
      </c>
      <c r="H50" s="4">
        <v>26</v>
      </c>
      <c r="I50" s="4">
        <v>29</v>
      </c>
      <c r="J50" s="20">
        <v>35</v>
      </c>
    </row>
    <row r="51" spans="1:10" x14ac:dyDescent="0.2">
      <c r="A51" s="19">
        <v>49</v>
      </c>
      <c r="B51" s="3" t="s">
        <v>81</v>
      </c>
      <c r="C51" s="3" t="s">
        <v>135</v>
      </c>
      <c r="D51" s="4">
        <v>20</v>
      </c>
      <c r="E51" s="4">
        <v>34</v>
      </c>
      <c r="F51" s="4">
        <v>19</v>
      </c>
      <c r="G51" s="4">
        <v>15</v>
      </c>
      <c r="H51" s="4">
        <v>21</v>
      </c>
      <c r="I51" s="4">
        <v>17</v>
      </c>
      <c r="J51" s="20">
        <v>34</v>
      </c>
    </row>
    <row r="52" spans="1:10" x14ac:dyDescent="0.2">
      <c r="A52" s="19">
        <v>50</v>
      </c>
      <c r="B52" s="3" t="s">
        <v>73</v>
      </c>
      <c r="C52" s="3" t="s">
        <v>129</v>
      </c>
      <c r="D52" s="4">
        <v>18</v>
      </c>
      <c r="E52" s="4">
        <v>32</v>
      </c>
      <c r="F52" s="4">
        <v>21</v>
      </c>
      <c r="G52" s="4">
        <v>22</v>
      </c>
      <c r="H52" s="4">
        <v>9</v>
      </c>
      <c r="I52" s="4">
        <v>16</v>
      </c>
      <c r="J52" s="20">
        <v>32</v>
      </c>
    </row>
    <row r="53" spans="1:10" x14ac:dyDescent="0.2">
      <c r="A53" s="19">
        <v>51</v>
      </c>
      <c r="B53" s="3" t="s">
        <v>31</v>
      </c>
      <c r="C53" s="3" t="s">
        <v>130</v>
      </c>
      <c r="D53" s="4">
        <v>2</v>
      </c>
      <c r="E53" s="4">
        <v>2</v>
      </c>
      <c r="F53" s="4">
        <v>29</v>
      </c>
      <c r="G53" s="4">
        <v>19</v>
      </c>
      <c r="H53" s="4">
        <v>22</v>
      </c>
      <c r="I53" s="4">
        <v>14</v>
      </c>
      <c r="J53" s="20">
        <v>29</v>
      </c>
    </row>
    <row r="54" spans="1:10" x14ac:dyDescent="0.2">
      <c r="A54" s="19">
        <v>52</v>
      </c>
      <c r="B54" s="3" t="s">
        <v>41</v>
      </c>
      <c r="C54" s="3" t="s">
        <v>139</v>
      </c>
      <c r="D54" s="4">
        <v>18</v>
      </c>
      <c r="E54" s="4">
        <v>15</v>
      </c>
      <c r="F54" s="4">
        <v>29</v>
      </c>
      <c r="G54" s="4">
        <v>23</v>
      </c>
      <c r="H54" s="4">
        <v>18</v>
      </c>
      <c r="I54" s="4">
        <v>19</v>
      </c>
      <c r="J54" s="20">
        <v>29</v>
      </c>
    </row>
    <row r="55" spans="1:10" x14ac:dyDescent="0.2">
      <c r="A55" s="19">
        <v>53</v>
      </c>
      <c r="B55" s="3" t="s">
        <v>43</v>
      </c>
      <c r="C55" s="3" t="s">
        <v>129</v>
      </c>
      <c r="D55" s="4">
        <v>20</v>
      </c>
      <c r="E55" s="4">
        <v>24</v>
      </c>
      <c r="F55" s="4">
        <v>23</v>
      </c>
      <c r="G55" s="4">
        <v>29</v>
      </c>
      <c r="H55" s="4">
        <v>22</v>
      </c>
      <c r="I55" s="4">
        <v>18</v>
      </c>
      <c r="J55" s="20">
        <v>29</v>
      </c>
    </row>
    <row r="56" spans="1:10" x14ac:dyDescent="0.2">
      <c r="A56" s="19">
        <v>54</v>
      </c>
      <c r="B56" s="3" t="s">
        <v>27</v>
      </c>
      <c r="C56" s="3" t="s">
        <v>140</v>
      </c>
      <c r="D56" s="4">
        <v>27</v>
      </c>
      <c r="E56" s="4">
        <v>20</v>
      </c>
      <c r="F56" s="4">
        <v>25</v>
      </c>
      <c r="G56" s="4">
        <v>20</v>
      </c>
      <c r="H56" s="4">
        <v>22</v>
      </c>
      <c r="I56" s="4">
        <v>21</v>
      </c>
      <c r="J56" s="20">
        <v>27</v>
      </c>
    </row>
    <row r="57" spans="1:10" x14ac:dyDescent="0.2">
      <c r="A57" s="19">
        <v>55</v>
      </c>
      <c r="B57" s="3" t="s">
        <v>3</v>
      </c>
      <c r="C57" s="3" t="s">
        <v>141</v>
      </c>
      <c r="D57" s="4">
        <v>25</v>
      </c>
      <c r="E57" s="4">
        <v>16</v>
      </c>
      <c r="F57" s="4">
        <v>18</v>
      </c>
      <c r="G57" s="4">
        <v>17</v>
      </c>
      <c r="H57" s="4">
        <v>17</v>
      </c>
      <c r="I57" s="4">
        <v>17</v>
      </c>
      <c r="J57" s="20">
        <v>25</v>
      </c>
    </row>
    <row r="58" spans="1:10" x14ac:dyDescent="0.2">
      <c r="A58" s="19">
        <v>56</v>
      </c>
      <c r="B58" s="3" t="s">
        <v>51</v>
      </c>
      <c r="C58" s="3" t="s">
        <v>140</v>
      </c>
      <c r="D58" s="4">
        <v>24</v>
      </c>
      <c r="E58" s="4">
        <v>21</v>
      </c>
      <c r="F58" s="4">
        <v>21</v>
      </c>
      <c r="G58" s="4">
        <v>19</v>
      </c>
      <c r="H58" s="4">
        <v>23</v>
      </c>
      <c r="I58" s="4">
        <v>17</v>
      </c>
      <c r="J58" s="20">
        <v>24</v>
      </c>
    </row>
    <row r="59" spans="1:10" x14ac:dyDescent="0.2">
      <c r="A59" s="19">
        <v>57</v>
      </c>
      <c r="B59" s="3" t="s">
        <v>54</v>
      </c>
      <c r="C59" s="3" t="s">
        <v>136</v>
      </c>
      <c r="D59" s="4">
        <v>17</v>
      </c>
      <c r="E59" s="4">
        <v>21</v>
      </c>
      <c r="F59" s="4">
        <v>24</v>
      </c>
      <c r="G59" s="4">
        <v>17</v>
      </c>
      <c r="H59" s="4">
        <v>14</v>
      </c>
      <c r="I59" s="4">
        <v>20</v>
      </c>
      <c r="J59" s="20">
        <v>24</v>
      </c>
    </row>
    <row r="60" spans="1:10" x14ac:dyDescent="0.2">
      <c r="A60" s="19">
        <v>58</v>
      </c>
      <c r="B60" s="3" t="s">
        <v>76</v>
      </c>
      <c r="C60" s="3" t="s">
        <v>136</v>
      </c>
      <c r="D60" s="4">
        <v>17</v>
      </c>
      <c r="E60" s="4">
        <v>21</v>
      </c>
      <c r="F60" s="4">
        <v>24</v>
      </c>
      <c r="G60" s="4">
        <v>15</v>
      </c>
      <c r="H60" s="4">
        <v>14</v>
      </c>
      <c r="I60" s="4">
        <v>20</v>
      </c>
      <c r="J60" s="20">
        <v>24</v>
      </c>
    </row>
    <row r="61" spans="1:10" x14ac:dyDescent="0.2">
      <c r="A61" s="19">
        <v>59</v>
      </c>
      <c r="B61" s="3" t="s">
        <v>24</v>
      </c>
      <c r="C61" s="3" t="s">
        <v>138</v>
      </c>
      <c r="D61" s="4">
        <v>11</v>
      </c>
      <c r="E61" s="4">
        <v>13</v>
      </c>
      <c r="F61" s="4">
        <v>15</v>
      </c>
      <c r="G61" s="4">
        <v>15</v>
      </c>
      <c r="H61" s="4">
        <v>19</v>
      </c>
      <c r="I61" s="4">
        <v>11</v>
      </c>
      <c r="J61" s="20">
        <v>19</v>
      </c>
    </row>
    <row r="62" spans="1:10" x14ac:dyDescent="0.2">
      <c r="A62" s="19">
        <v>60</v>
      </c>
      <c r="B62" s="3" t="s">
        <v>29</v>
      </c>
      <c r="C62" s="3" t="s">
        <v>136</v>
      </c>
      <c r="D62" s="4">
        <v>17</v>
      </c>
      <c r="E62" s="4">
        <v>9</v>
      </c>
      <c r="F62" s="4">
        <v>6</v>
      </c>
      <c r="G62" s="4">
        <v>10</v>
      </c>
      <c r="H62" s="4">
        <v>19</v>
      </c>
      <c r="I62" s="4">
        <v>16</v>
      </c>
      <c r="J62" s="20">
        <v>19</v>
      </c>
    </row>
    <row r="63" spans="1:10" x14ac:dyDescent="0.2">
      <c r="A63" s="19">
        <v>61</v>
      </c>
      <c r="B63" s="3" t="s">
        <v>46</v>
      </c>
      <c r="C63" s="3" t="s">
        <v>134</v>
      </c>
      <c r="D63" s="4">
        <v>16</v>
      </c>
      <c r="E63" s="4">
        <v>15</v>
      </c>
      <c r="F63" s="4">
        <v>13</v>
      </c>
      <c r="G63" s="4">
        <v>17</v>
      </c>
      <c r="H63" s="4">
        <v>17</v>
      </c>
      <c r="I63" s="4">
        <v>16</v>
      </c>
      <c r="J63" s="20">
        <v>17</v>
      </c>
    </row>
    <row r="64" spans="1:10" x14ac:dyDescent="0.2">
      <c r="A64" s="19">
        <v>62</v>
      </c>
      <c r="B64" s="3" t="s">
        <v>71</v>
      </c>
      <c r="C64" s="3" t="s">
        <v>136</v>
      </c>
      <c r="D64" s="4">
        <v>9</v>
      </c>
      <c r="E64" s="4">
        <v>5</v>
      </c>
      <c r="F64" s="4">
        <v>8</v>
      </c>
      <c r="G64" s="4">
        <v>15</v>
      </c>
      <c r="H64" s="4">
        <v>8</v>
      </c>
      <c r="I64" s="4">
        <v>7</v>
      </c>
      <c r="J64" s="20">
        <v>15</v>
      </c>
    </row>
    <row r="65" spans="1:10" x14ac:dyDescent="0.2">
      <c r="A65" s="19">
        <v>63</v>
      </c>
      <c r="B65" s="3" t="s">
        <v>63</v>
      </c>
      <c r="C65" s="3" t="s">
        <v>139</v>
      </c>
      <c r="D65" s="4">
        <v>6</v>
      </c>
      <c r="E65" s="4">
        <v>7</v>
      </c>
      <c r="F65" s="4">
        <v>14</v>
      </c>
      <c r="G65" s="4">
        <v>11</v>
      </c>
      <c r="H65" s="4">
        <v>7</v>
      </c>
      <c r="I65" s="4">
        <v>7</v>
      </c>
      <c r="J65" s="20">
        <v>14</v>
      </c>
    </row>
    <row r="66" spans="1:10" x14ac:dyDescent="0.2">
      <c r="A66" s="19">
        <v>64</v>
      </c>
      <c r="B66" s="3" t="s">
        <v>53</v>
      </c>
      <c r="C66" s="3">
        <v>0</v>
      </c>
      <c r="D66" s="4">
        <v>6</v>
      </c>
      <c r="E66" s="4">
        <v>6</v>
      </c>
      <c r="F66" s="4">
        <v>10</v>
      </c>
      <c r="G66" s="4">
        <v>13</v>
      </c>
      <c r="H66" s="4">
        <v>5</v>
      </c>
      <c r="I66" s="4">
        <v>7</v>
      </c>
      <c r="J66" s="20">
        <v>13</v>
      </c>
    </row>
    <row r="67" spans="1:10" x14ac:dyDescent="0.2">
      <c r="A67" s="19">
        <v>65</v>
      </c>
      <c r="B67" s="3" t="s">
        <v>6</v>
      </c>
      <c r="C67" s="3" t="s">
        <v>135</v>
      </c>
      <c r="D67" s="4">
        <v>9</v>
      </c>
      <c r="E67" s="4">
        <v>10</v>
      </c>
      <c r="F67" s="4">
        <v>7</v>
      </c>
      <c r="G67" s="4">
        <v>12</v>
      </c>
      <c r="H67" s="4">
        <v>4</v>
      </c>
      <c r="I67" s="4">
        <v>5</v>
      </c>
      <c r="J67" s="20">
        <v>12</v>
      </c>
    </row>
    <row r="68" spans="1:10" x14ac:dyDescent="0.2">
      <c r="A68" s="19">
        <v>66</v>
      </c>
      <c r="B68" s="3" t="s">
        <v>30</v>
      </c>
      <c r="C68" s="3" t="s">
        <v>133</v>
      </c>
      <c r="D68" s="4">
        <v>7</v>
      </c>
      <c r="E68" s="4">
        <v>12</v>
      </c>
      <c r="F68" s="4">
        <v>5</v>
      </c>
      <c r="G68" s="4">
        <v>1</v>
      </c>
      <c r="H68" s="4">
        <v>5</v>
      </c>
      <c r="I68" s="4">
        <v>4</v>
      </c>
      <c r="J68" s="20">
        <v>12</v>
      </c>
    </row>
    <row r="69" spans="1:10" x14ac:dyDescent="0.2">
      <c r="A69" s="19">
        <v>67</v>
      </c>
      <c r="B69" s="3" t="s">
        <v>40</v>
      </c>
      <c r="C69" s="3" t="s">
        <v>134</v>
      </c>
      <c r="D69" s="4">
        <v>9</v>
      </c>
      <c r="E69" s="4">
        <v>11</v>
      </c>
      <c r="F69" s="4">
        <v>8</v>
      </c>
      <c r="G69" s="4">
        <v>6</v>
      </c>
      <c r="H69" s="4">
        <v>7</v>
      </c>
      <c r="I69" s="4">
        <v>7</v>
      </c>
      <c r="J69" s="20">
        <v>11</v>
      </c>
    </row>
    <row r="70" spans="1:10" x14ac:dyDescent="0.2">
      <c r="A70" s="19">
        <v>68</v>
      </c>
      <c r="B70" s="3" t="s">
        <v>64</v>
      </c>
      <c r="C70" s="3" t="s">
        <v>140</v>
      </c>
      <c r="D70" s="4">
        <v>6</v>
      </c>
      <c r="E70" s="4">
        <v>9</v>
      </c>
      <c r="F70" s="4">
        <v>10</v>
      </c>
      <c r="G70" s="4">
        <v>8</v>
      </c>
      <c r="H70" s="4">
        <v>11</v>
      </c>
      <c r="I70" s="4">
        <v>5</v>
      </c>
      <c r="J70" s="20">
        <v>11</v>
      </c>
    </row>
    <row r="71" spans="1:10" x14ac:dyDescent="0.2">
      <c r="A71" s="19">
        <v>69</v>
      </c>
      <c r="B71" s="3" t="s">
        <v>23</v>
      </c>
      <c r="C71" s="3" t="s">
        <v>137</v>
      </c>
      <c r="D71" s="4">
        <v>4</v>
      </c>
      <c r="E71" s="4">
        <v>5</v>
      </c>
      <c r="F71" s="4">
        <v>5</v>
      </c>
      <c r="G71" s="4">
        <v>10</v>
      </c>
      <c r="H71" s="4">
        <v>6</v>
      </c>
      <c r="I71" s="4">
        <v>5</v>
      </c>
      <c r="J71" s="20">
        <v>10</v>
      </c>
    </row>
    <row r="72" spans="1:10" x14ac:dyDescent="0.2">
      <c r="A72" s="19">
        <v>70</v>
      </c>
      <c r="B72" s="3" t="s">
        <v>38</v>
      </c>
      <c r="C72" s="3" t="s">
        <v>129</v>
      </c>
      <c r="D72" s="4">
        <v>5</v>
      </c>
      <c r="E72" s="4">
        <v>10</v>
      </c>
      <c r="F72" s="4">
        <v>8</v>
      </c>
      <c r="G72" s="4">
        <v>6</v>
      </c>
      <c r="H72" s="4">
        <v>3</v>
      </c>
      <c r="I72" s="4">
        <v>3</v>
      </c>
      <c r="J72" s="20">
        <v>10</v>
      </c>
    </row>
    <row r="73" spans="1:10" x14ac:dyDescent="0.2">
      <c r="A73" s="19">
        <v>71</v>
      </c>
      <c r="B73" s="3" t="s">
        <v>67</v>
      </c>
      <c r="C73" s="3" t="s">
        <v>138</v>
      </c>
      <c r="D73" s="4">
        <v>10</v>
      </c>
      <c r="E73" s="4">
        <v>4</v>
      </c>
      <c r="F73" s="4">
        <v>3</v>
      </c>
      <c r="G73" s="4">
        <v>3</v>
      </c>
      <c r="H73" s="4">
        <v>2</v>
      </c>
      <c r="I73" s="4">
        <v>4</v>
      </c>
      <c r="J73" s="20">
        <v>10</v>
      </c>
    </row>
    <row r="74" spans="1:10" x14ac:dyDescent="0.2">
      <c r="A74" s="19">
        <v>72</v>
      </c>
      <c r="B74" s="3" t="s">
        <v>87</v>
      </c>
      <c r="C74" s="3" t="s">
        <v>133</v>
      </c>
      <c r="D74" s="4">
        <v>9</v>
      </c>
      <c r="E74" s="4">
        <v>9</v>
      </c>
      <c r="F74" s="4">
        <v>10</v>
      </c>
      <c r="G74" s="4">
        <v>8</v>
      </c>
      <c r="H74" s="4">
        <v>7</v>
      </c>
      <c r="I74" s="4">
        <v>6</v>
      </c>
      <c r="J74" s="20">
        <v>10</v>
      </c>
    </row>
    <row r="75" spans="1:10" x14ac:dyDescent="0.2">
      <c r="A75" s="19">
        <v>73</v>
      </c>
      <c r="B75" s="3" t="s">
        <v>65</v>
      </c>
      <c r="C75" s="3" t="s">
        <v>137</v>
      </c>
      <c r="D75" s="4">
        <v>6</v>
      </c>
      <c r="E75" s="4">
        <v>4</v>
      </c>
      <c r="F75" s="4">
        <v>6</v>
      </c>
      <c r="G75" s="4">
        <v>9</v>
      </c>
      <c r="H75" s="4">
        <v>5</v>
      </c>
      <c r="I75" s="4">
        <v>5</v>
      </c>
      <c r="J75" s="20">
        <v>9</v>
      </c>
    </row>
    <row r="76" spans="1:10" x14ac:dyDescent="0.2">
      <c r="A76" s="19">
        <v>74</v>
      </c>
      <c r="B76" s="3" t="s">
        <v>66</v>
      </c>
      <c r="C76" s="3" t="s">
        <v>137</v>
      </c>
      <c r="D76" s="4">
        <v>6</v>
      </c>
      <c r="E76" s="4">
        <v>4</v>
      </c>
      <c r="F76" s="4">
        <v>5</v>
      </c>
      <c r="G76" s="4">
        <v>9</v>
      </c>
      <c r="H76" s="4">
        <v>5</v>
      </c>
      <c r="I76" s="4">
        <v>5</v>
      </c>
      <c r="J76" s="20">
        <v>9</v>
      </c>
    </row>
    <row r="77" spans="1:10" x14ac:dyDescent="0.2">
      <c r="A77" s="19">
        <v>75</v>
      </c>
      <c r="B77" s="3" t="s">
        <v>83</v>
      </c>
      <c r="C77" s="3" t="s">
        <v>125</v>
      </c>
      <c r="D77" s="4">
        <v>3</v>
      </c>
      <c r="E77" s="4">
        <v>5</v>
      </c>
      <c r="F77" s="4">
        <v>4</v>
      </c>
      <c r="G77" s="4">
        <v>3</v>
      </c>
      <c r="H77" s="4">
        <v>3</v>
      </c>
      <c r="I77" s="4">
        <v>9</v>
      </c>
      <c r="J77" s="20">
        <v>9</v>
      </c>
    </row>
    <row r="78" spans="1:10" x14ac:dyDescent="0.2">
      <c r="A78" s="19">
        <v>76</v>
      </c>
      <c r="B78" s="3" t="s">
        <v>1</v>
      </c>
      <c r="C78" s="3" t="s">
        <v>127</v>
      </c>
      <c r="D78" s="4">
        <v>8</v>
      </c>
      <c r="E78" s="4">
        <v>6</v>
      </c>
      <c r="F78" s="4">
        <v>6</v>
      </c>
      <c r="G78" s="4">
        <v>8</v>
      </c>
      <c r="H78" s="4">
        <v>5</v>
      </c>
      <c r="I78" s="4">
        <v>4</v>
      </c>
      <c r="J78" s="20">
        <v>8</v>
      </c>
    </row>
    <row r="79" spans="1:10" x14ac:dyDescent="0.2">
      <c r="A79" s="19">
        <v>77</v>
      </c>
      <c r="B79" s="3" t="s">
        <v>20</v>
      </c>
      <c r="C79" s="3" t="s">
        <v>135</v>
      </c>
      <c r="D79" s="4">
        <v>1</v>
      </c>
      <c r="E79" s="4">
        <v>1</v>
      </c>
      <c r="F79" s="4">
        <v>2</v>
      </c>
      <c r="G79" s="4">
        <v>2</v>
      </c>
      <c r="H79" s="4">
        <v>7</v>
      </c>
      <c r="I79" s="4">
        <v>2</v>
      </c>
      <c r="J79" s="20">
        <v>7</v>
      </c>
    </row>
    <row r="80" spans="1:10" x14ac:dyDescent="0.2">
      <c r="A80" s="19">
        <v>78</v>
      </c>
      <c r="B80" s="3" t="s">
        <v>70</v>
      </c>
      <c r="C80" s="3" t="s">
        <v>127</v>
      </c>
      <c r="D80" s="4">
        <v>6</v>
      </c>
      <c r="E80" s="4">
        <v>5</v>
      </c>
      <c r="F80" s="4">
        <v>5</v>
      </c>
      <c r="G80" s="4">
        <v>7</v>
      </c>
      <c r="H80" s="4">
        <v>3</v>
      </c>
      <c r="I80" s="4">
        <v>3</v>
      </c>
      <c r="J80" s="20">
        <v>7</v>
      </c>
    </row>
    <row r="81" spans="1:10" x14ac:dyDescent="0.2">
      <c r="A81" s="19">
        <v>79</v>
      </c>
      <c r="B81" s="3" t="s">
        <v>4</v>
      </c>
      <c r="C81" s="3" t="s">
        <v>135</v>
      </c>
      <c r="D81" s="4">
        <v>3</v>
      </c>
      <c r="E81" s="4">
        <v>6</v>
      </c>
      <c r="F81" s="4">
        <v>1</v>
      </c>
      <c r="G81" s="4">
        <v>2</v>
      </c>
      <c r="H81" s="4">
        <v>3</v>
      </c>
      <c r="I81" s="4">
        <v>1</v>
      </c>
      <c r="J81" s="20">
        <v>6</v>
      </c>
    </row>
    <row r="82" spans="1:10" x14ac:dyDescent="0.2">
      <c r="A82" s="19">
        <v>80</v>
      </c>
      <c r="B82" s="3" t="s">
        <v>14</v>
      </c>
      <c r="C82" s="3" t="s">
        <v>125</v>
      </c>
      <c r="D82" s="4">
        <v>3</v>
      </c>
      <c r="E82" s="4">
        <v>5</v>
      </c>
      <c r="F82" s="4">
        <v>6</v>
      </c>
      <c r="G82" s="4">
        <v>6</v>
      </c>
      <c r="H82" s="4">
        <v>3</v>
      </c>
      <c r="I82" s="4">
        <v>6</v>
      </c>
      <c r="J82" s="20">
        <v>6</v>
      </c>
    </row>
    <row r="83" spans="1:10" x14ac:dyDescent="0.2">
      <c r="A83" s="19">
        <v>81</v>
      </c>
      <c r="B83" s="3" t="s">
        <v>49</v>
      </c>
      <c r="C83" s="3">
        <v>0</v>
      </c>
      <c r="D83" s="4">
        <v>3</v>
      </c>
      <c r="E83" s="4">
        <v>6</v>
      </c>
      <c r="F83" s="4">
        <v>1</v>
      </c>
      <c r="G83" s="4">
        <v>2</v>
      </c>
      <c r="H83" s="4">
        <v>3</v>
      </c>
      <c r="I83" s="4">
        <v>1</v>
      </c>
      <c r="J83" s="20">
        <v>6</v>
      </c>
    </row>
    <row r="84" spans="1:10" x14ac:dyDescent="0.2">
      <c r="A84" s="19">
        <v>82</v>
      </c>
      <c r="B84" s="3" t="s">
        <v>74</v>
      </c>
      <c r="C84" s="3" t="s">
        <v>135</v>
      </c>
      <c r="D84" s="4">
        <v>3</v>
      </c>
      <c r="E84" s="4">
        <v>6</v>
      </c>
      <c r="F84" s="4">
        <v>1</v>
      </c>
      <c r="G84" s="4">
        <v>2</v>
      </c>
      <c r="H84" s="4">
        <v>3</v>
      </c>
      <c r="I84" s="4">
        <v>1</v>
      </c>
      <c r="J84" s="20">
        <v>6</v>
      </c>
    </row>
    <row r="85" spans="1:10" x14ac:dyDescent="0.2">
      <c r="A85" s="19">
        <v>83</v>
      </c>
      <c r="B85" s="3" t="s">
        <v>15</v>
      </c>
      <c r="C85" s="3" t="s">
        <v>125</v>
      </c>
      <c r="D85" s="4">
        <v>2</v>
      </c>
      <c r="E85" s="4">
        <v>2</v>
      </c>
      <c r="F85" s="4">
        <v>2</v>
      </c>
      <c r="G85" s="4">
        <v>1</v>
      </c>
      <c r="H85" s="4">
        <v>1</v>
      </c>
      <c r="I85" s="4">
        <v>4</v>
      </c>
      <c r="J85" s="20">
        <v>4</v>
      </c>
    </row>
    <row r="86" spans="1:10" x14ac:dyDescent="0.2">
      <c r="A86" s="19">
        <v>84</v>
      </c>
      <c r="B86" s="3" t="s">
        <v>34</v>
      </c>
      <c r="C86" s="3" t="s">
        <v>142</v>
      </c>
      <c r="D86" s="4">
        <v>1</v>
      </c>
      <c r="E86" s="4">
        <v>1</v>
      </c>
      <c r="F86" s="4">
        <v>1</v>
      </c>
      <c r="G86" s="4">
        <v>1</v>
      </c>
      <c r="H86" s="4">
        <v>1</v>
      </c>
      <c r="I86" s="4">
        <v>4</v>
      </c>
      <c r="J86" s="20">
        <v>4</v>
      </c>
    </row>
    <row r="87" spans="1:10" x14ac:dyDescent="0.2">
      <c r="A87" s="19">
        <v>85</v>
      </c>
      <c r="B87" s="3" t="s">
        <v>75</v>
      </c>
      <c r="C87" s="3" t="s">
        <v>128</v>
      </c>
      <c r="D87" s="4"/>
      <c r="E87" s="4">
        <v>1</v>
      </c>
      <c r="F87" s="4">
        <v>3</v>
      </c>
      <c r="G87" s="4"/>
      <c r="H87" s="4">
        <v>4</v>
      </c>
      <c r="I87" s="4">
        <v>1</v>
      </c>
      <c r="J87" s="20">
        <v>4</v>
      </c>
    </row>
    <row r="88" spans="1:10" x14ac:dyDescent="0.2">
      <c r="A88" s="19">
        <v>86</v>
      </c>
      <c r="B88" s="3" t="s">
        <v>82</v>
      </c>
      <c r="C88" s="3" t="s">
        <v>135</v>
      </c>
      <c r="D88" s="4">
        <v>1</v>
      </c>
      <c r="E88" s="4">
        <v>2</v>
      </c>
      <c r="F88" s="4"/>
      <c r="G88" s="4">
        <v>2</v>
      </c>
      <c r="H88" s="4">
        <v>2</v>
      </c>
      <c r="I88" s="4">
        <v>1</v>
      </c>
      <c r="J88" s="20">
        <v>2</v>
      </c>
    </row>
    <row r="89" spans="1:10" x14ac:dyDescent="0.2">
      <c r="A89" s="19">
        <v>87</v>
      </c>
      <c r="B89" s="3" t="s">
        <v>44</v>
      </c>
      <c r="C89" s="3" t="s">
        <v>44</v>
      </c>
      <c r="D89" s="4">
        <v>1</v>
      </c>
      <c r="E89" s="4"/>
      <c r="F89" s="4"/>
      <c r="G89" s="4"/>
      <c r="H89" s="4"/>
      <c r="I89" s="4"/>
      <c r="J89" s="20">
        <v>1</v>
      </c>
    </row>
    <row r="90" spans="1:10" x14ac:dyDescent="0.2">
      <c r="A90" s="21">
        <v>88</v>
      </c>
      <c r="B90" s="22" t="s">
        <v>47</v>
      </c>
      <c r="C90" s="22" t="s">
        <v>126</v>
      </c>
      <c r="D90" s="23"/>
      <c r="E90" s="23">
        <v>1</v>
      </c>
      <c r="F90" s="23"/>
      <c r="G90" s="23"/>
      <c r="H90" s="23">
        <v>1</v>
      </c>
      <c r="I90" s="23">
        <v>1</v>
      </c>
      <c r="J90" s="24">
        <v>1</v>
      </c>
    </row>
  </sheetData>
  <mergeCells count="5">
    <mergeCell ref="D1:I1"/>
    <mergeCell ref="A1:A2"/>
    <mergeCell ref="B1:B2"/>
    <mergeCell ref="J1:J2"/>
    <mergeCell ref="C1:C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3"/>
  <sheetViews>
    <sheetView workbookViewId="0">
      <selection activeCell="B11" sqref="B11"/>
    </sheetView>
  </sheetViews>
  <sheetFormatPr defaultRowHeight="12.75" x14ac:dyDescent="0.2"/>
  <cols>
    <col min="1" max="1" width="11.140625" style="1" customWidth="1"/>
    <col min="2" max="2" width="64" bestFit="1" customWidth="1"/>
    <col min="3" max="3" width="26.140625" bestFit="1" customWidth="1"/>
    <col min="4" max="9" width="11.140625" customWidth="1"/>
    <col min="10" max="10" width="20.140625" customWidth="1"/>
  </cols>
  <sheetData>
    <row r="1" spans="1:10" ht="12.75" customHeight="1" x14ac:dyDescent="0.2">
      <c r="A1" s="54" t="s">
        <v>96</v>
      </c>
      <c r="B1" s="56" t="s">
        <v>99</v>
      </c>
      <c r="C1" s="56" t="s">
        <v>144</v>
      </c>
      <c r="D1" s="51" t="s">
        <v>88</v>
      </c>
      <c r="E1" s="52"/>
      <c r="F1" s="52"/>
      <c r="G1" s="52"/>
      <c r="H1" s="52"/>
      <c r="I1" s="53"/>
      <c r="J1" s="58" t="s">
        <v>97</v>
      </c>
    </row>
    <row r="2" spans="1:10" x14ac:dyDescent="0.2">
      <c r="A2" s="55"/>
      <c r="B2" s="57"/>
      <c r="C2" s="57"/>
      <c r="D2" s="18" t="s">
        <v>90</v>
      </c>
      <c r="E2" s="18" t="s">
        <v>91</v>
      </c>
      <c r="F2" s="18" t="s">
        <v>93</v>
      </c>
      <c r="G2" s="18" t="s">
        <v>92</v>
      </c>
      <c r="H2" s="18" t="s">
        <v>94</v>
      </c>
      <c r="I2" s="18" t="s">
        <v>95</v>
      </c>
      <c r="J2" s="59"/>
    </row>
    <row r="3" spans="1:10" x14ac:dyDescent="0.2">
      <c r="A3" s="19">
        <v>1</v>
      </c>
      <c r="B3" s="3" t="s">
        <v>59</v>
      </c>
      <c r="C3" s="3" t="s">
        <v>44</v>
      </c>
      <c r="D3" s="4">
        <v>12512</v>
      </c>
      <c r="E3" s="4">
        <v>15441</v>
      </c>
      <c r="F3" s="4">
        <v>11552</v>
      </c>
      <c r="G3" s="4">
        <v>11029</v>
      </c>
      <c r="H3" s="4">
        <v>12787</v>
      </c>
      <c r="I3" s="4">
        <v>11503</v>
      </c>
      <c r="J3" s="31">
        <v>15441</v>
      </c>
    </row>
    <row r="4" spans="1:10" x14ac:dyDescent="0.2">
      <c r="A4" s="19">
        <v>2</v>
      </c>
      <c r="B4" s="3" t="s">
        <v>78</v>
      </c>
      <c r="C4" s="3" t="s">
        <v>44</v>
      </c>
      <c r="D4" s="4">
        <v>5731</v>
      </c>
      <c r="E4" s="4">
        <v>7275</v>
      </c>
      <c r="F4" s="4">
        <v>5622</v>
      </c>
      <c r="G4" s="4">
        <v>4983</v>
      </c>
      <c r="H4" s="4">
        <v>5884</v>
      </c>
      <c r="I4" s="4">
        <v>5077</v>
      </c>
      <c r="J4" s="31">
        <v>7275</v>
      </c>
    </row>
    <row r="5" spans="1:10" x14ac:dyDescent="0.2">
      <c r="A5" s="19">
        <v>3</v>
      </c>
      <c r="B5" s="3" t="s">
        <v>36</v>
      </c>
      <c r="C5" s="3" t="s">
        <v>44</v>
      </c>
      <c r="D5" s="4">
        <v>4377</v>
      </c>
      <c r="E5" s="4">
        <v>4871</v>
      </c>
      <c r="F5" s="4">
        <v>6147</v>
      </c>
      <c r="G5" s="4">
        <v>4061</v>
      </c>
      <c r="H5" s="4">
        <v>4269</v>
      </c>
      <c r="I5" s="4">
        <v>3394</v>
      </c>
      <c r="J5" s="31">
        <v>6147</v>
      </c>
    </row>
    <row r="6" spans="1:10" x14ac:dyDescent="0.2">
      <c r="A6" s="19">
        <v>4</v>
      </c>
      <c r="B6" s="3" t="s">
        <v>28</v>
      </c>
      <c r="C6" s="3" t="s">
        <v>127</v>
      </c>
      <c r="D6" s="4">
        <v>1595</v>
      </c>
      <c r="E6" s="4">
        <v>2059</v>
      </c>
      <c r="F6" s="4">
        <v>1395</v>
      </c>
      <c r="G6" s="4">
        <v>1562</v>
      </c>
      <c r="H6" s="4">
        <v>1951</v>
      </c>
      <c r="I6" s="4">
        <v>1553</v>
      </c>
      <c r="J6" s="31">
        <v>2059</v>
      </c>
    </row>
    <row r="7" spans="1:10" x14ac:dyDescent="0.2">
      <c r="A7" s="19">
        <v>5</v>
      </c>
      <c r="B7" s="3" t="s">
        <v>0</v>
      </c>
      <c r="C7" s="3" t="s">
        <v>127</v>
      </c>
      <c r="D7" s="4">
        <v>1213</v>
      </c>
      <c r="E7" s="4">
        <v>1545</v>
      </c>
      <c r="F7" s="4">
        <v>1281</v>
      </c>
      <c r="G7" s="4">
        <v>1256</v>
      </c>
      <c r="H7" s="4">
        <v>1316</v>
      </c>
      <c r="I7" s="4">
        <v>1214</v>
      </c>
      <c r="J7" s="31">
        <v>1545</v>
      </c>
    </row>
    <row r="8" spans="1:10" x14ac:dyDescent="0.2">
      <c r="A8" s="19">
        <v>6</v>
      </c>
      <c r="B8" s="3" t="s">
        <v>39</v>
      </c>
      <c r="C8" s="3" t="s">
        <v>129</v>
      </c>
      <c r="D8" s="4">
        <v>1147</v>
      </c>
      <c r="E8" s="4">
        <v>1521</v>
      </c>
      <c r="F8" s="4">
        <v>564</v>
      </c>
      <c r="G8" s="4">
        <v>687</v>
      </c>
      <c r="H8" s="4">
        <v>628</v>
      </c>
      <c r="I8" s="4">
        <v>583</v>
      </c>
      <c r="J8" s="31">
        <v>1521</v>
      </c>
    </row>
    <row r="9" spans="1:10" x14ac:dyDescent="0.2">
      <c r="A9" s="19">
        <v>7</v>
      </c>
      <c r="B9" s="3" t="s">
        <v>16</v>
      </c>
      <c r="C9" s="3" t="s">
        <v>44</v>
      </c>
      <c r="D9" s="4">
        <v>982</v>
      </c>
      <c r="E9" s="4">
        <v>1010</v>
      </c>
      <c r="F9" s="4">
        <v>1058</v>
      </c>
      <c r="G9" s="4">
        <v>883</v>
      </c>
      <c r="H9" s="4">
        <v>961</v>
      </c>
      <c r="I9" s="4">
        <v>1161</v>
      </c>
      <c r="J9" s="31">
        <v>1161</v>
      </c>
    </row>
    <row r="10" spans="1:10" x14ac:dyDescent="0.2">
      <c r="A10" s="19">
        <v>8</v>
      </c>
      <c r="B10" s="3" t="s">
        <v>52</v>
      </c>
      <c r="C10" s="3" t="s">
        <v>131</v>
      </c>
      <c r="D10" s="4">
        <v>586</v>
      </c>
      <c r="E10" s="4">
        <v>931</v>
      </c>
      <c r="F10" s="4">
        <v>597</v>
      </c>
      <c r="G10" s="4">
        <v>592</v>
      </c>
      <c r="H10" s="4">
        <v>1072</v>
      </c>
      <c r="I10" s="4">
        <v>985</v>
      </c>
      <c r="J10" s="31">
        <v>1072</v>
      </c>
    </row>
    <row r="11" spans="1:10" x14ac:dyDescent="0.2">
      <c r="A11" s="19">
        <v>9</v>
      </c>
      <c r="B11" s="3" t="s">
        <v>10</v>
      </c>
      <c r="C11" s="3" t="s">
        <v>133</v>
      </c>
      <c r="D11" s="4">
        <v>687</v>
      </c>
      <c r="E11" s="4">
        <v>841</v>
      </c>
      <c r="F11" s="4">
        <v>522</v>
      </c>
      <c r="G11" s="4">
        <v>569</v>
      </c>
      <c r="H11" s="4">
        <v>663</v>
      </c>
      <c r="I11" s="4">
        <v>649</v>
      </c>
      <c r="J11" s="31">
        <v>841</v>
      </c>
    </row>
    <row r="12" spans="1:10" x14ac:dyDescent="0.2">
      <c r="A12" s="19">
        <v>10</v>
      </c>
      <c r="B12" s="3" t="s">
        <v>2</v>
      </c>
      <c r="C12" s="3" t="s">
        <v>127</v>
      </c>
      <c r="D12" s="4">
        <v>581</v>
      </c>
      <c r="E12" s="4">
        <v>775</v>
      </c>
      <c r="F12" s="4">
        <v>631</v>
      </c>
      <c r="G12" s="4">
        <v>463</v>
      </c>
      <c r="H12" s="4">
        <v>662</v>
      </c>
      <c r="I12" s="4">
        <v>643</v>
      </c>
      <c r="J12" s="31">
        <v>775</v>
      </c>
    </row>
    <row r="13" spans="1:10" x14ac:dyDescent="0.2">
      <c r="A13" s="19">
        <v>11</v>
      </c>
      <c r="B13" s="3" t="s">
        <v>26</v>
      </c>
      <c r="C13" s="3" t="s">
        <v>134</v>
      </c>
      <c r="D13" s="4">
        <v>587</v>
      </c>
      <c r="E13" s="4">
        <v>733</v>
      </c>
      <c r="F13" s="4">
        <v>408</v>
      </c>
      <c r="G13" s="4">
        <v>561</v>
      </c>
      <c r="H13" s="4">
        <v>665</v>
      </c>
      <c r="I13" s="4">
        <v>572</v>
      </c>
      <c r="J13" s="31">
        <v>733</v>
      </c>
    </row>
    <row r="14" spans="1:10" x14ac:dyDescent="0.2">
      <c r="A14" s="19">
        <v>12</v>
      </c>
      <c r="B14" s="3" t="s">
        <v>8</v>
      </c>
      <c r="C14" s="3" t="s">
        <v>133</v>
      </c>
      <c r="D14" s="4">
        <v>496</v>
      </c>
      <c r="E14" s="4">
        <v>626</v>
      </c>
      <c r="F14" s="4">
        <v>406</v>
      </c>
      <c r="G14" s="4">
        <v>461</v>
      </c>
      <c r="H14" s="4">
        <v>521</v>
      </c>
      <c r="I14" s="4">
        <v>487</v>
      </c>
      <c r="J14" s="31">
        <v>626</v>
      </c>
    </row>
    <row r="15" spans="1:10" x14ac:dyDescent="0.2">
      <c r="A15" s="19">
        <v>13</v>
      </c>
      <c r="B15" s="3" t="s">
        <v>12</v>
      </c>
      <c r="C15" s="3" t="s">
        <v>132</v>
      </c>
      <c r="D15" s="4">
        <v>437</v>
      </c>
      <c r="E15" s="4">
        <v>435</v>
      </c>
      <c r="F15" s="4">
        <v>184</v>
      </c>
      <c r="G15" s="4">
        <v>251</v>
      </c>
      <c r="H15" s="4">
        <v>547</v>
      </c>
      <c r="I15" s="4">
        <v>426</v>
      </c>
      <c r="J15" s="31">
        <v>547</v>
      </c>
    </row>
    <row r="16" spans="1:10" x14ac:dyDescent="0.2">
      <c r="A16" s="19">
        <v>14</v>
      </c>
      <c r="B16" s="3" t="s">
        <v>85</v>
      </c>
      <c r="C16" s="3" t="s">
        <v>133</v>
      </c>
      <c r="D16" s="4">
        <v>421</v>
      </c>
      <c r="E16" s="4">
        <v>493</v>
      </c>
      <c r="F16" s="4">
        <v>341</v>
      </c>
      <c r="G16" s="4">
        <v>381</v>
      </c>
      <c r="H16" s="4">
        <v>430</v>
      </c>
      <c r="I16" s="4">
        <v>388</v>
      </c>
      <c r="J16" s="31">
        <v>493</v>
      </c>
    </row>
    <row r="17" spans="1:10" x14ac:dyDescent="0.2">
      <c r="A17" s="19">
        <v>15</v>
      </c>
      <c r="B17" s="3" t="s">
        <v>17</v>
      </c>
      <c r="C17" s="3" t="s">
        <v>135</v>
      </c>
      <c r="D17" s="4">
        <v>367</v>
      </c>
      <c r="E17" s="4">
        <v>489</v>
      </c>
      <c r="F17" s="4">
        <v>277</v>
      </c>
      <c r="G17" s="4">
        <v>351</v>
      </c>
      <c r="H17" s="4">
        <v>350</v>
      </c>
      <c r="I17" s="4">
        <v>372</v>
      </c>
      <c r="J17" s="31">
        <v>489</v>
      </c>
    </row>
    <row r="18" spans="1:10" x14ac:dyDescent="0.2">
      <c r="A18" s="19">
        <v>16</v>
      </c>
      <c r="B18" s="3" t="s">
        <v>7</v>
      </c>
      <c r="C18" s="3" t="s">
        <v>134</v>
      </c>
      <c r="D18" s="4">
        <v>278</v>
      </c>
      <c r="E18" s="4">
        <v>381</v>
      </c>
      <c r="F18" s="4">
        <v>290</v>
      </c>
      <c r="G18" s="4">
        <v>213</v>
      </c>
      <c r="H18" s="4">
        <v>260</v>
      </c>
      <c r="I18" s="4">
        <v>359</v>
      </c>
      <c r="J18" s="20">
        <v>381</v>
      </c>
    </row>
    <row r="19" spans="1:10" x14ac:dyDescent="0.2">
      <c r="A19" s="19">
        <v>17</v>
      </c>
      <c r="B19" s="3" t="s">
        <v>37</v>
      </c>
      <c r="C19" s="3" t="s">
        <v>129</v>
      </c>
      <c r="D19" s="4">
        <v>308</v>
      </c>
      <c r="E19" s="4">
        <v>377</v>
      </c>
      <c r="F19" s="4">
        <v>232</v>
      </c>
      <c r="G19" s="4">
        <v>232</v>
      </c>
      <c r="H19" s="4">
        <v>334</v>
      </c>
      <c r="I19" s="4">
        <v>228</v>
      </c>
      <c r="J19" s="20">
        <v>377</v>
      </c>
    </row>
    <row r="20" spans="1:10" x14ac:dyDescent="0.2">
      <c r="A20" s="19">
        <v>18</v>
      </c>
      <c r="B20" s="3" t="s">
        <v>32</v>
      </c>
      <c r="C20" s="3" t="s">
        <v>128</v>
      </c>
      <c r="D20" s="4">
        <v>158</v>
      </c>
      <c r="E20" s="4">
        <v>231</v>
      </c>
      <c r="F20" s="4">
        <v>301</v>
      </c>
      <c r="G20" s="4">
        <v>368</v>
      </c>
      <c r="H20" s="4">
        <v>76</v>
      </c>
      <c r="I20" s="4">
        <v>362</v>
      </c>
      <c r="J20" s="20">
        <v>368</v>
      </c>
    </row>
    <row r="21" spans="1:10" x14ac:dyDescent="0.2">
      <c r="A21" s="19">
        <v>19</v>
      </c>
      <c r="B21" s="3" t="s">
        <v>11</v>
      </c>
      <c r="C21" s="3" t="s">
        <v>133</v>
      </c>
      <c r="D21" s="4">
        <v>252</v>
      </c>
      <c r="E21" s="4">
        <v>318</v>
      </c>
      <c r="F21" s="4">
        <v>173</v>
      </c>
      <c r="G21" s="4">
        <v>208</v>
      </c>
      <c r="H21" s="4">
        <v>230</v>
      </c>
      <c r="I21" s="4">
        <v>210</v>
      </c>
      <c r="J21" s="20">
        <v>318</v>
      </c>
    </row>
    <row r="22" spans="1:10" x14ac:dyDescent="0.2">
      <c r="A22" s="19">
        <v>20</v>
      </c>
      <c r="B22" s="3" t="s">
        <v>72</v>
      </c>
      <c r="C22" s="3" t="s">
        <v>129</v>
      </c>
      <c r="D22" s="4">
        <v>250</v>
      </c>
      <c r="E22" s="4">
        <v>310</v>
      </c>
      <c r="F22" s="4">
        <v>118</v>
      </c>
      <c r="G22" s="4">
        <v>170</v>
      </c>
      <c r="H22" s="4">
        <v>135</v>
      </c>
      <c r="I22" s="4">
        <v>106</v>
      </c>
      <c r="J22" s="20">
        <v>310</v>
      </c>
    </row>
    <row r="23" spans="1:10" x14ac:dyDescent="0.2">
      <c r="A23" s="19">
        <v>21</v>
      </c>
      <c r="B23" s="3" t="s">
        <v>77</v>
      </c>
      <c r="C23" s="3" t="s">
        <v>125</v>
      </c>
      <c r="D23" s="4">
        <v>34</v>
      </c>
      <c r="E23" s="4">
        <v>31</v>
      </c>
      <c r="F23" s="4">
        <v>303</v>
      </c>
      <c r="G23" s="4">
        <v>250</v>
      </c>
      <c r="H23" s="4">
        <v>214</v>
      </c>
      <c r="I23" s="4">
        <v>166</v>
      </c>
      <c r="J23" s="20">
        <v>303</v>
      </c>
    </row>
    <row r="24" spans="1:10" x14ac:dyDescent="0.2">
      <c r="A24" s="19">
        <v>22</v>
      </c>
      <c r="B24" s="3" t="s">
        <v>79</v>
      </c>
      <c r="C24" s="3" t="s">
        <v>135</v>
      </c>
      <c r="D24" s="4">
        <v>191</v>
      </c>
      <c r="E24" s="4">
        <v>290</v>
      </c>
      <c r="F24" s="4">
        <v>173</v>
      </c>
      <c r="G24" s="4">
        <v>209</v>
      </c>
      <c r="H24" s="4">
        <v>250</v>
      </c>
      <c r="I24" s="4">
        <v>207</v>
      </c>
      <c r="J24" s="20">
        <v>290</v>
      </c>
    </row>
    <row r="25" spans="1:10" x14ac:dyDescent="0.2">
      <c r="A25" s="19">
        <v>23</v>
      </c>
      <c r="B25" s="3" t="s">
        <v>33</v>
      </c>
      <c r="C25" s="3" t="s">
        <v>137</v>
      </c>
      <c r="D25" s="4">
        <v>143</v>
      </c>
      <c r="E25" s="4">
        <v>281</v>
      </c>
      <c r="F25" s="4">
        <v>136</v>
      </c>
      <c r="G25" s="4">
        <v>119</v>
      </c>
      <c r="H25" s="4">
        <v>184</v>
      </c>
      <c r="I25" s="4">
        <v>144</v>
      </c>
      <c r="J25" s="20">
        <v>281</v>
      </c>
    </row>
    <row r="26" spans="1:10" x14ac:dyDescent="0.2">
      <c r="A26" s="19">
        <v>24</v>
      </c>
      <c r="B26" s="3" t="s">
        <v>84</v>
      </c>
      <c r="C26" s="3" t="s">
        <v>135</v>
      </c>
      <c r="D26" s="4">
        <v>174</v>
      </c>
      <c r="E26" s="4">
        <v>181</v>
      </c>
      <c r="F26" s="4">
        <v>252</v>
      </c>
      <c r="G26" s="4">
        <v>227</v>
      </c>
      <c r="H26" s="4">
        <v>200</v>
      </c>
      <c r="I26" s="4">
        <v>187</v>
      </c>
      <c r="J26" s="20">
        <v>252</v>
      </c>
    </row>
    <row r="27" spans="1:10" x14ac:dyDescent="0.2">
      <c r="A27" s="19">
        <v>25</v>
      </c>
      <c r="B27" s="3" t="s">
        <v>13</v>
      </c>
      <c r="C27" s="3" t="s">
        <v>125</v>
      </c>
      <c r="D27" s="4">
        <v>89</v>
      </c>
      <c r="E27" s="4">
        <v>157</v>
      </c>
      <c r="F27" s="4">
        <v>222</v>
      </c>
      <c r="G27" s="4">
        <v>118</v>
      </c>
      <c r="H27" s="4">
        <v>185</v>
      </c>
      <c r="I27" s="4">
        <v>75</v>
      </c>
      <c r="J27" s="20">
        <v>222</v>
      </c>
    </row>
    <row r="28" spans="1:10" x14ac:dyDescent="0.2">
      <c r="A28" s="19">
        <v>26</v>
      </c>
      <c r="B28" s="3" t="s">
        <v>42</v>
      </c>
      <c r="C28" s="3" t="s">
        <v>129</v>
      </c>
      <c r="D28" s="4">
        <v>179</v>
      </c>
      <c r="E28" s="4">
        <v>216</v>
      </c>
      <c r="F28" s="4">
        <v>86</v>
      </c>
      <c r="G28" s="4">
        <v>118</v>
      </c>
      <c r="H28" s="4">
        <v>96</v>
      </c>
      <c r="I28" s="4">
        <v>75</v>
      </c>
      <c r="J28" s="20">
        <v>216</v>
      </c>
    </row>
    <row r="29" spans="1:10" x14ac:dyDescent="0.2">
      <c r="A29" s="19">
        <v>27</v>
      </c>
      <c r="B29" s="3" t="s">
        <v>73</v>
      </c>
      <c r="C29" s="3" t="s">
        <v>129</v>
      </c>
      <c r="D29" s="4">
        <v>121</v>
      </c>
      <c r="E29" s="4">
        <v>200</v>
      </c>
      <c r="F29" s="4">
        <v>47</v>
      </c>
      <c r="G29" s="4">
        <v>65</v>
      </c>
      <c r="H29" s="4">
        <v>50</v>
      </c>
      <c r="I29" s="4">
        <v>55</v>
      </c>
      <c r="J29" s="20">
        <v>200</v>
      </c>
    </row>
    <row r="30" spans="1:10" x14ac:dyDescent="0.2">
      <c r="A30" s="19">
        <v>28</v>
      </c>
      <c r="B30" s="3" t="s">
        <v>86</v>
      </c>
      <c r="C30" s="3" t="s">
        <v>44</v>
      </c>
      <c r="D30" s="4">
        <v>111</v>
      </c>
      <c r="E30" s="4">
        <v>115</v>
      </c>
      <c r="F30" s="4">
        <v>200</v>
      </c>
      <c r="G30" s="4">
        <v>171</v>
      </c>
      <c r="H30" s="4">
        <v>114</v>
      </c>
      <c r="I30" s="4">
        <v>105</v>
      </c>
      <c r="J30" s="20">
        <v>200</v>
      </c>
    </row>
    <row r="31" spans="1:10" x14ac:dyDescent="0.2">
      <c r="A31" s="19">
        <v>29</v>
      </c>
      <c r="B31" s="3" t="s">
        <v>27</v>
      </c>
      <c r="C31" s="3" t="s">
        <v>140</v>
      </c>
      <c r="D31" s="4">
        <v>145</v>
      </c>
      <c r="E31" s="4">
        <v>127</v>
      </c>
      <c r="F31" s="4">
        <v>194</v>
      </c>
      <c r="G31" s="4">
        <v>142</v>
      </c>
      <c r="H31" s="4">
        <v>171</v>
      </c>
      <c r="I31" s="4">
        <v>163</v>
      </c>
      <c r="J31" s="20">
        <v>194</v>
      </c>
    </row>
    <row r="32" spans="1:10" x14ac:dyDescent="0.2">
      <c r="A32" s="19">
        <v>30</v>
      </c>
      <c r="B32" s="3" t="s">
        <v>43</v>
      </c>
      <c r="C32" s="3" t="s">
        <v>129</v>
      </c>
      <c r="D32" s="4">
        <v>163</v>
      </c>
      <c r="E32" s="4">
        <v>192</v>
      </c>
      <c r="F32" s="4">
        <v>67</v>
      </c>
      <c r="G32" s="4">
        <v>88</v>
      </c>
      <c r="H32" s="4">
        <v>85</v>
      </c>
      <c r="I32" s="4">
        <v>64</v>
      </c>
      <c r="J32" s="20">
        <v>192</v>
      </c>
    </row>
    <row r="33" spans="1:10" x14ac:dyDescent="0.2">
      <c r="A33" s="19">
        <v>31</v>
      </c>
      <c r="B33" s="3" t="s">
        <v>21</v>
      </c>
      <c r="C33" s="3" t="s">
        <v>137</v>
      </c>
      <c r="D33" s="4">
        <v>115</v>
      </c>
      <c r="E33" s="4">
        <v>177</v>
      </c>
      <c r="F33" s="4">
        <v>115</v>
      </c>
      <c r="G33" s="4">
        <v>97</v>
      </c>
      <c r="H33" s="4">
        <v>151</v>
      </c>
      <c r="I33" s="4">
        <v>112</v>
      </c>
      <c r="J33" s="20">
        <v>177</v>
      </c>
    </row>
    <row r="34" spans="1:10" x14ac:dyDescent="0.2">
      <c r="A34" s="19">
        <v>32</v>
      </c>
      <c r="B34" s="3" t="s">
        <v>46</v>
      </c>
      <c r="C34" s="3" t="s">
        <v>134</v>
      </c>
      <c r="D34" s="4">
        <v>144</v>
      </c>
      <c r="E34" s="4">
        <v>170</v>
      </c>
      <c r="F34" s="4">
        <v>129</v>
      </c>
      <c r="G34" s="4">
        <v>124</v>
      </c>
      <c r="H34" s="4">
        <v>130</v>
      </c>
      <c r="I34" s="4">
        <v>136</v>
      </c>
      <c r="J34" s="20">
        <v>170</v>
      </c>
    </row>
    <row r="35" spans="1:10" x14ac:dyDescent="0.2">
      <c r="A35" s="19">
        <v>33</v>
      </c>
      <c r="B35" s="3" t="s">
        <v>22</v>
      </c>
      <c r="C35" s="3" t="s">
        <v>137</v>
      </c>
      <c r="D35" s="4">
        <v>108</v>
      </c>
      <c r="E35" s="4">
        <v>169</v>
      </c>
      <c r="F35" s="4">
        <v>106</v>
      </c>
      <c r="G35" s="4">
        <v>85</v>
      </c>
      <c r="H35" s="4">
        <v>141</v>
      </c>
      <c r="I35" s="4">
        <v>106</v>
      </c>
      <c r="J35" s="20">
        <v>169</v>
      </c>
    </row>
    <row r="36" spans="1:10" x14ac:dyDescent="0.2">
      <c r="A36" s="19">
        <v>34</v>
      </c>
      <c r="B36" s="3" t="s">
        <v>5</v>
      </c>
      <c r="C36" s="3" t="s">
        <v>129</v>
      </c>
      <c r="D36" s="4">
        <v>91</v>
      </c>
      <c r="E36" s="4">
        <v>162</v>
      </c>
      <c r="F36" s="4">
        <v>79</v>
      </c>
      <c r="G36" s="4">
        <v>63</v>
      </c>
      <c r="H36" s="4">
        <v>75</v>
      </c>
      <c r="I36" s="4">
        <v>122</v>
      </c>
      <c r="J36" s="20">
        <v>162</v>
      </c>
    </row>
    <row r="37" spans="1:10" x14ac:dyDescent="0.2">
      <c r="A37" s="19">
        <v>35</v>
      </c>
      <c r="B37" s="3" t="s">
        <v>9</v>
      </c>
      <c r="C37" s="3" t="s">
        <v>138</v>
      </c>
      <c r="D37" s="4">
        <v>126</v>
      </c>
      <c r="E37" s="4">
        <v>161</v>
      </c>
      <c r="F37" s="4">
        <v>81</v>
      </c>
      <c r="G37" s="4">
        <v>78</v>
      </c>
      <c r="H37" s="4">
        <v>100</v>
      </c>
      <c r="I37" s="4">
        <v>99</v>
      </c>
      <c r="J37" s="20">
        <v>161</v>
      </c>
    </row>
    <row r="38" spans="1:10" x14ac:dyDescent="0.2">
      <c r="A38" s="19">
        <v>36</v>
      </c>
      <c r="B38" s="3" t="s">
        <v>25</v>
      </c>
      <c r="C38" s="3" t="s">
        <v>131</v>
      </c>
      <c r="D38" s="4">
        <v>77</v>
      </c>
      <c r="E38" s="4">
        <v>79</v>
      </c>
      <c r="F38" s="4">
        <v>85</v>
      </c>
      <c r="G38" s="4">
        <v>116</v>
      </c>
      <c r="H38" s="4">
        <v>158</v>
      </c>
      <c r="I38" s="4">
        <v>67</v>
      </c>
      <c r="J38" s="20">
        <v>158</v>
      </c>
    </row>
    <row r="39" spans="1:10" x14ac:dyDescent="0.2">
      <c r="A39" s="19">
        <v>37</v>
      </c>
      <c r="B39" s="3" t="s">
        <v>51</v>
      </c>
      <c r="C39" s="3" t="s">
        <v>140</v>
      </c>
      <c r="D39" s="4">
        <v>128</v>
      </c>
      <c r="E39" s="4">
        <v>121</v>
      </c>
      <c r="F39" s="4">
        <v>145</v>
      </c>
      <c r="G39" s="4">
        <v>103</v>
      </c>
      <c r="H39" s="4">
        <v>134</v>
      </c>
      <c r="I39" s="4">
        <v>128</v>
      </c>
      <c r="J39" s="20">
        <v>145</v>
      </c>
    </row>
    <row r="40" spans="1:10" x14ac:dyDescent="0.2">
      <c r="A40" s="19">
        <v>38</v>
      </c>
      <c r="B40" s="3" t="s">
        <v>3</v>
      </c>
      <c r="C40" s="3" t="s">
        <v>141</v>
      </c>
      <c r="D40" s="4">
        <v>111</v>
      </c>
      <c r="E40" s="4">
        <v>109</v>
      </c>
      <c r="F40" s="4">
        <v>136</v>
      </c>
      <c r="G40" s="4">
        <v>95</v>
      </c>
      <c r="H40" s="4">
        <v>120</v>
      </c>
      <c r="I40" s="4">
        <v>123</v>
      </c>
      <c r="J40" s="20">
        <v>136</v>
      </c>
    </row>
    <row r="41" spans="1:10" x14ac:dyDescent="0.2">
      <c r="A41" s="19">
        <v>39</v>
      </c>
      <c r="B41" s="3" t="s">
        <v>81</v>
      </c>
      <c r="C41" s="3" t="s">
        <v>135</v>
      </c>
      <c r="D41" s="4">
        <v>112</v>
      </c>
      <c r="E41" s="4">
        <v>109</v>
      </c>
      <c r="F41" s="4">
        <v>134</v>
      </c>
      <c r="G41" s="4">
        <v>90</v>
      </c>
      <c r="H41" s="4">
        <v>112</v>
      </c>
      <c r="I41" s="4">
        <v>92</v>
      </c>
      <c r="J41" s="20">
        <v>134</v>
      </c>
    </row>
    <row r="42" spans="1:10" x14ac:dyDescent="0.2">
      <c r="A42" s="19">
        <v>40</v>
      </c>
      <c r="B42" s="3" t="s">
        <v>58</v>
      </c>
      <c r="C42" s="3" t="s">
        <v>126</v>
      </c>
      <c r="D42" s="4">
        <v>64</v>
      </c>
      <c r="E42" s="4">
        <v>91</v>
      </c>
      <c r="F42" s="4">
        <v>128</v>
      </c>
      <c r="G42" s="4">
        <v>81</v>
      </c>
      <c r="H42" s="4">
        <v>73</v>
      </c>
      <c r="I42" s="4">
        <v>51</v>
      </c>
      <c r="J42" s="20">
        <v>128</v>
      </c>
    </row>
    <row r="43" spans="1:10" x14ac:dyDescent="0.2">
      <c r="A43" s="19">
        <v>41</v>
      </c>
      <c r="B43" s="3" t="s">
        <v>41</v>
      </c>
      <c r="C43" s="3" t="s">
        <v>139</v>
      </c>
      <c r="D43" s="4">
        <v>98</v>
      </c>
      <c r="E43" s="4">
        <v>87</v>
      </c>
      <c r="F43" s="4">
        <v>113</v>
      </c>
      <c r="G43" s="4">
        <v>75</v>
      </c>
      <c r="H43" s="4">
        <v>103</v>
      </c>
      <c r="I43" s="4">
        <v>71</v>
      </c>
      <c r="J43" s="20">
        <v>113</v>
      </c>
    </row>
    <row r="44" spans="1:10" x14ac:dyDescent="0.2">
      <c r="A44" s="19">
        <v>42</v>
      </c>
      <c r="B44" s="3" t="s">
        <v>45</v>
      </c>
      <c r="C44" s="3" t="s">
        <v>126</v>
      </c>
      <c r="D44" s="4">
        <v>91</v>
      </c>
      <c r="E44" s="4">
        <v>71</v>
      </c>
      <c r="F44" s="4">
        <v>70</v>
      </c>
      <c r="G44" s="4">
        <v>63</v>
      </c>
      <c r="H44" s="4">
        <v>93</v>
      </c>
      <c r="I44" s="4">
        <v>65</v>
      </c>
      <c r="J44" s="20">
        <v>93</v>
      </c>
    </row>
    <row r="45" spans="1:10" x14ac:dyDescent="0.2">
      <c r="A45" s="19">
        <v>43</v>
      </c>
      <c r="B45" s="3" t="s">
        <v>31</v>
      </c>
      <c r="C45" s="3" t="s">
        <v>130</v>
      </c>
      <c r="D45" s="4">
        <v>11</v>
      </c>
      <c r="E45" s="4">
        <v>12</v>
      </c>
      <c r="F45" s="4">
        <v>90</v>
      </c>
      <c r="G45" s="4">
        <v>77</v>
      </c>
      <c r="H45" s="4">
        <v>74</v>
      </c>
      <c r="I45" s="4">
        <v>53</v>
      </c>
      <c r="J45" s="20">
        <v>90</v>
      </c>
    </row>
    <row r="46" spans="1:10" x14ac:dyDescent="0.2">
      <c r="A46" s="19">
        <v>44</v>
      </c>
      <c r="B46" s="3" t="s">
        <v>55</v>
      </c>
      <c r="C46" s="3" t="s">
        <v>136</v>
      </c>
      <c r="D46" s="4">
        <v>66</v>
      </c>
      <c r="E46" s="4">
        <v>65</v>
      </c>
      <c r="F46" s="4">
        <v>85</v>
      </c>
      <c r="G46" s="4">
        <v>62</v>
      </c>
      <c r="H46" s="4">
        <v>56</v>
      </c>
      <c r="I46" s="4">
        <v>65</v>
      </c>
      <c r="J46" s="20">
        <v>85</v>
      </c>
    </row>
    <row r="47" spans="1:10" x14ac:dyDescent="0.2">
      <c r="A47" s="19">
        <v>45</v>
      </c>
      <c r="B47" s="3" t="s">
        <v>6</v>
      </c>
      <c r="C47" s="3" t="s">
        <v>135</v>
      </c>
      <c r="D47" s="4">
        <v>28</v>
      </c>
      <c r="E47" s="4">
        <v>71</v>
      </c>
      <c r="F47" s="4">
        <v>17</v>
      </c>
      <c r="G47" s="4">
        <v>23</v>
      </c>
      <c r="H47" s="4">
        <v>12</v>
      </c>
      <c r="I47" s="4">
        <v>9</v>
      </c>
      <c r="J47" s="20">
        <v>71</v>
      </c>
    </row>
    <row r="48" spans="1:10" x14ac:dyDescent="0.2">
      <c r="A48" s="19">
        <v>46</v>
      </c>
      <c r="B48" s="3" t="s">
        <v>54</v>
      </c>
      <c r="C48" s="3" t="s">
        <v>136</v>
      </c>
      <c r="D48" s="4">
        <v>58</v>
      </c>
      <c r="E48" s="4">
        <v>58</v>
      </c>
      <c r="F48" s="4">
        <v>64</v>
      </c>
      <c r="G48" s="4">
        <v>56</v>
      </c>
      <c r="H48" s="4">
        <v>53</v>
      </c>
      <c r="I48" s="4">
        <v>63</v>
      </c>
      <c r="J48" s="20">
        <v>64</v>
      </c>
    </row>
    <row r="49" spans="1:10" x14ac:dyDescent="0.2">
      <c r="A49" s="19">
        <v>47</v>
      </c>
      <c r="B49" s="3" t="s">
        <v>76</v>
      </c>
      <c r="C49" s="3" t="s">
        <v>136</v>
      </c>
      <c r="D49" s="4">
        <v>57</v>
      </c>
      <c r="E49" s="4">
        <v>56</v>
      </c>
      <c r="F49" s="4">
        <v>62</v>
      </c>
      <c r="G49" s="4">
        <v>56</v>
      </c>
      <c r="H49" s="4">
        <v>51</v>
      </c>
      <c r="I49" s="4">
        <v>61</v>
      </c>
      <c r="J49" s="20">
        <v>62</v>
      </c>
    </row>
    <row r="50" spans="1:10" x14ac:dyDescent="0.2">
      <c r="A50" s="19">
        <v>48</v>
      </c>
      <c r="B50" s="3" t="s">
        <v>64</v>
      </c>
      <c r="C50" s="3" t="s">
        <v>140</v>
      </c>
      <c r="D50" s="4">
        <v>28</v>
      </c>
      <c r="E50" s="4">
        <v>26</v>
      </c>
      <c r="F50" s="4">
        <v>61</v>
      </c>
      <c r="G50" s="4">
        <v>47</v>
      </c>
      <c r="H50" s="4">
        <v>32</v>
      </c>
      <c r="I50" s="4">
        <v>31</v>
      </c>
      <c r="J50" s="20">
        <v>61</v>
      </c>
    </row>
    <row r="51" spans="1:10" x14ac:dyDescent="0.2">
      <c r="A51" s="19">
        <v>49</v>
      </c>
      <c r="B51" s="3" t="s">
        <v>63</v>
      </c>
      <c r="C51" s="3" t="s">
        <v>139</v>
      </c>
      <c r="D51" s="4">
        <v>59</v>
      </c>
      <c r="E51" s="4">
        <v>31</v>
      </c>
      <c r="F51" s="4">
        <v>51</v>
      </c>
      <c r="G51" s="4">
        <v>33</v>
      </c>
      <c r="H51" s="4">
        <v>37</v>
      </c>
      <c r="I51" s="4">
        <v>37</v>
      </c>
      <c r="J51" s="20">
        <v>59</v>
      </c>
    </row>
    <row r="52" spans="1:10" x14ac:dyDescent="0.2">
      <c r="A52" s="19">
        <v>50</v>
      </c>
      <c r="B52" s="3" t="s">
        <v>29</v>
      </c>
      <c r="C52" s="3" t="s">
        <v>136</v>
      </c>
      <c r="D52" s="4">
        <v>19</v>
      </c>
      <c r="E52" s="4">
        <v>20</v>
      </c>
      <c r="F52" s="4">
        <v>18</v>
      </c>
      <c r="G52" s="4">
        <v>18</v>
      </c>
      <c r="H52" s="4">
        <v>53</v>
      </c>
      <c r="I52" s="4">
        <v>16</v>
      </c>
      <c r="J52" s="20">
        <v>53</v>
      </c>
    </row>
    <row r="53" spans="1:10" x14ac:dyDescent="0.2">
      <c r="A53" s="19">
        <v>51</v>
      </c>
      <c r="B53" s="3" t="s">
        <v>14</v>
      </c>
      <c r="C53" s="3" t="s">
        <v>125</v>
      </c>
      <c r="D53" s="4">
        <v>31</v>
      </c>
      <c r="E53" s="4">
        <v>46</v>
      </c>
      <c r="F53" s="4">
        <v>52</v>
      </c>
      <c r="G53" s="4">
        <v>34</v>
      </c>
      <c r="H53" s="4">
        <v>32</v>
      </c>
      <c r="I53" s="4">
        <v>32</v>
      </c>
      <c r="J53" s="20">
        <v>52</v>
      </c>
    </row>
    <row r="54" spans="1:10" x14ac:dyDescent="0.2">
      <c r="A54" s="19">
        <v>52</v>
      </c>
      <c r="B54" s="3" t="s">
        <v>87</v>
      </c>
      <c r="C54" s="3" t="s">
        <v>133</v>
      </c>
      <c r="D54" s="4">
        <v>34</v>
      </c>
      <c r="E54" s="4">
        <v>50</v>
      </c>
      <c r="F54" s="4">
        <v>22</v>
      </c>
      <c r="G54" s="4">
        <v>39</v>
      </c>
      <c r="H54" s="4">
        <v>32</v>
      </c>
      <c r="I54" s="4">
        <v>31</v>
      </c>
      <c r="J54" s="20">
        <v>50</v>
      </c>
    </row>
    <row r="55" spans="1:10" x14ac:dyDescent="0.2">
      <c r="A55" s="19">
        <v>53</v>
      </c>
      <c r="B55" s="3" t="s">
        <v>38</v>
      </c>
      <c r="C55" s="3" t="s">
        <v>129</v>
      </c>
      <c r="D55" s="4">
        <v>46</v>
      </c>
      <c r="E55" s="4">
        <v>48</v>
      </c>
      <c r="F55" s="4">
        <v>36</v>
      </c>
      <c r="G55" s="4">
        <v>32</v>
      </c>
      <c r="H55" s="4">
        <v>39</v>
      </c>
      <c r="I55" s="4">
        <v>32</v>
      </c>
      <c r="J55" s="20">
        <v>48</v>
      </c>
    </row>
    <row r="56" spans="1:10" x14ac:dyDescent="0.2">
      <c r="A56" s="19">
        <v>54</v>
      </c>
      <c r="B56" s="3" t="s">
        <v>83</v>
      </c>
      <c r="C56" s="3" t="s">
        <v>125</v>
      </c>
      <c r="D56" s="4">
        <v>37</v>
      </c>
      <c r="E56" s="4">
        <v>44</v>
      </c>
      <c r="F56" s="4">
        <v>46</v>
      </c>
      <c r="G56" s="4">
        <v>25</v>
      </c>
      <c r="H56" s="4">
        <v>41</v>
      </c>
      <c r="I56" s="4">
        <v>26</v>
      </c>
      <c r="J56" s="20">
        <v>46</v>
      </c>
    </row>
    <row r="57" spans="1:10" x14ac:dyDescent="0.2">
      <c r="A57" s="19">
        <v>55</v>
      </c>
      <c r="B57" s="3" t="s">
        <v>1</v>
      </c>
      <c r="C57" s="3" t="s">
        <v>127</v>
      </c>
      <c r="D57" s="4">
        <v>22</v>
      </c>
      <c r="E57" s="4">
        <v>30</v>
      </c>
      <c r="F57" s="4">
        <v>26</v>
      </c>
      <c r="G57" s="4">
        <v>45</v>
      </c>
      <c r="H57" s="4">
        <v>25</v>
      </c>
      <c r="I57" s="4">
        <v>19</v>
      </c>
      <c r="J57" s="20">
        <v>45</v>
      </c>
    </row>
    <row r="58" spans="1:10" x14ac:dyDescent="0.2">
      <c r="A58" s="19">
        <v>56</v>
      </c>
      <c r="B58" s="3" t="s">
        <v>4</v>
      </c>
      <c r="C58" s="3" t="s">
        <v>135</v>
      </c>
      <c r="D58" s="4">
        <v>9</v>
      </c>
      <c r="E58" s="4">
        <v>45</v>
      </c>
      <c r="F58" s="4">
        <v>3</v>
      </c>
      <c r="G58" s="4">
        <v>5</v>
      </c>
      <c r="H58" s="4">
        <v>3</v>
      </c>
      <c r="I58" s="4">
        <v>3</v>
      </c>
      <c r="J58" s="20">
        <v>45</v>
      </c>
    </row>
    <row r="59" spans="1:10" x14ac:dyDescent="0.2">
      <c r="A59" s="19">
        <v>57</v>
      </c>
      <c r="B59" s="3" t="s">
        <v>49</v>
      </c>
      <c r="C59" s="3" t="s">
        <v>109</v>
      </c>
      <c r="D59" s="4">
        <v>9</v>
      </c>
      <c r="E59" s="4">
        <v>45</v>
      </c>
      <c r="F59" s="4">
        <v>3</v>
      </c>
      <c r="G59" s="4">
        <v>5</v>
      </c>
      <c r="H59" s="4">
        <v>3</v>
      </c>
      <c r="I59" s="4">
        <v>3</v>
      </c>
      <c r="J59" s="20">
        <v>45</v>
      </c>
    </row>
    <row r="60" spans="1:10" x14ac:dyDescent="0.2">
      <c r="A60" s="19">
        <v>58</v>
      </c>
      <c r="B60" s="3" t="s">
        <v>74</v>
      </c>
      <c r="C60" s="3" t="s">
        <v>135</v>
      </c>
      <c r="D60" s="4">
        <v>9</v>
      </c>
      <c r="E60" s="4">
        <v>45</v>
      </c>
      <c r="F60" s="4">
        <v>3</v>
      </c>
      <c r="G60" s="4">
        <v>5</v>
      </c>
      <c r="H60" s="4">
        <v>3</v>
      </c>
      <c r="I60" s="4">
        <v>3</v>
      </c>
      <c r="J60" s="20">
        <v>45</v>
      </c>
    </row>
    <row r="61" spans="1:10" x14ac:dyDescent="0.2">
      <c r="A61" s="19">
        <v>59</v>
      </c>
      <c r="B61" s="3" t="s">
        <v>24</v>
      </c>
      <c r="C61" s="3" t="s">
        <v>138</v>
      </c>
      <c r="D61" s="4">
        <v>39</v>
      </c>
      <c r="E61" s="4">
        <v>34</v>
      </c>
      <c r="F61" s="4">
        <v>32</v>
      </c>
      <c r="G61" s="4">
        <v>40</v>
      </c>
      <c r="H61" s="4">
        <v>30</v>
      </c>
      <c r="I61" s="4">
        <v>42</v>
      </c>
      <c r="J61" s="20">
        <v>42</v>
      </c>
    </row>
    <row r="62" spans="1:10" x14ac:dyDescent="0.2">
      <c r="A62" s="19">
        <v>60</v>
      </c>
      <c r="B62" s="3" t="s">
        <v>53</v>
      </c>
      <c r="C62" s="3" t="s">
        <v>109</v>
      </c>
      <c r="D62" s="4">
        <v>35</v>
      </c>
      <c r="E62" s="4">
        <v>36</v>
      </c>
      <c r="F62" s="4">
        <v>38</v>
      </c>
      <c r="G62" s="4">
        <v>34</v>
      </c>
      <c r="H62" s="4">
        <v>35</v>
      </c>
      <c r="I62" s="4">
        <v>25</v>
      </c>
      <c r="J62" s="20">
        <v>38</v>
      </c>
    </row>
    <row r="63" spans="1:10" x14ac:dyDescent="0.2">
      <c r="A63" s="19">
        <v>61</v>
      </c>
      <c r="B63" s="3" t="s">
        <v>18</v>
      </c>
      <c r="C63" s="3" t="s">
        <v>126</v>
      </c>
      <c r="D63" s="4">
        <v>14</v>
      </c>
      <c r="E63" s="4">
        <v>14</v>
      </c>
      <c r="F63" s="4">
        <v>30</v>
      </c>
      <c r="G63" s="4">
        <v>15</v>
      </c>
      <c r="H63" s="4">
        <v>13</v>
      </c>
      <c r="I63" s="4">
        <v>13</v>
      </c>
      <c r="J63" s="20">
        <v>30</v>
      </c>
    </row>
    <row r="64" spans="1:10" x14ac:dyDescent="0.2">
      <c r="A64" s="19">
        <v>62</v>
      </c>
      <c r="B64" s="3" t="s">
        <v>71</v>
      </c>
      <c r="C64" s="3" t="s">
        <v>136</v>
      </c>
      <c r="D64" s="4">
        <v>19</v>
      </c>
      <c r="E64" s="4">
        <v>21</v>
      </c>
      <c r="F64" s="4">
        <v>10</v>
      </c>
      <c r="G64" s="4">
        <v>10</v>
      </c>
      <c r="H64" s="4">
        <v>12</v>
      </c>
      <c r="I64" s="4">
        <v>30</v>
      </c>
      <c r="J64" s="20">
        <v>30</v>
      </c>
    </row>
    <row r="65" spans="1:10" x14ac:dyDescent="0.2">
      <c r="A65" s="19">
        <v>63</v>
      </c>
      <c r="B65" s="3" t="s">
        <v>70</v>
      </c>
      <c r="C65" s="3" t="s">
        <v>127</v>
      </c>
      <c r="D65" s="4">
        <v>11</v>
      </c>
      <c r="E65" s="4">
        <v>20</v>
      </c>
      <c r="F65" s="4">
        <v>16</v>
      </c>
      <c r="G65" s="4">
        <v>27</v>
      </c>
      <c r="H65" s="4">
        <v>14</v>
      </c>
      <c r="I65" s="4">
        <v>11</v>
      </c>
      <c r="J65" s="20">
        <v>27</v>
      </c>
    </row>
    <row r="66" spans="1:10" x14ac:dyDescent="0.2">
      <c r="A66" s="19">
        <v>64</v>
      </c>
      <c r="B66" s="3" t="s">
        <v>19</v>
      </c>
      <c r="C66" s="3" t="s">
        <v>126</v>
      </c>
      <c r="D66" s="4">
        <v>10</v>
      </c>
      <c r="E66" s="4">
        <v>9</v>
      </c>
      <c r="F66" s="4">
        <v>23</v>
      </c>
      <c r="G66" s="4">
        <v>12</v>
      </c>
      <c r="H66" s="4">
        <v>19</v>
      </c>
      <c r="I66" s="4">
        <v>10</v>
      </c>
      <c r="J66" s="20">
        <v>23</v>
      </c>
    </row>
    <row r="67" spans="1:10" x14ac:dyDescent="0.2">
      <c r="A67" s="19">
        <v>65</v>
      </c>
      <c r="B67" s="3" t="s">
        <v>40</v>
      </c>
      <c r="C67" s="3" t="s">
        <v>134</v>
      </c>
      <c r="D67" s="4">
        <v>19</v>
      </c>
      <c r="E67" s="4">
        <v>18</v>
      </c>
      <c r="F67" s="4">
        <v>23</v>
      </c>
      <c r="G67" s="4">
        <v>14</v>
      </c>
      <c r="H67" s="4">
        <v>18</v>
      </c>
      <c r="I67" s="4">
        <v>17</v>
      </c>
      <c r="J67" s="20">
        <v>23</v>
      </c>
    </row>
    <row r="68" spans="1:10" x14ac:dyDescent="0.2">
      <c r="A68" s="19">
        <v>66</v>
      </c>
      <c r="B68" s="3" t="s">
        <v>50</v>
      </c>
      <c r="C68" s="3" t="s">
        <v>126</v>
      </c>
      <c r="D68" s="4">
        <v>10</v>
      </c>
      <c r="E68" s="4">
        <v>10</v>
      </c>
      <c r="F68" s="4">
        <v>23</v>
      </c>
      <c r="G68" s="4">
        <v>12</v>
      </c>
      <c r="H68" s="4">
        <v>19</v>
      </c>
      <c r="I68" s="4">
        <v>14</v>
      </c>
      <c r="J68" s="20">
        <v>23</v>
      </c>
    </row>
    <row r="69" spans="1:10" x14ac:dyDescent="0.2">
      <c r="A69" s="19">
        <v>67</v>
      </c>
      <c r="B69" s="3" t="s">
        <v>60</v>
      </c>
      <c r="C69" s="3" t="s">
        <v>126</v>
      </c>
      <c r="D69" s="4">
        <v>10</v>
      </c>
      <c r="E69" s="4">
        <v>10</v>
      </c>
      <c r="F69" s="4">
        <v>23</v>
      </c>
      <c r="G69" s="4">
        <v>12</v>
      </c>
      <c r="H69" s="4">
        <v>19</v>
      </c>
      <c r="I69" s="4">
        <v>14</v>
      </c>
      <c r="J69" s="20">
        <v>23</v>
      </c>
    </row>
    <row r="70" spans="1:10" x14ac:dyDescent="0.2">
      <c r="A70" s="19">
        <v>68</v>
      </c>
      <c r="B70" s="3" t="s">
        <v>75</v>
      </c>
      <c r="C70" s="3" t="s">
        <v>128</v>
      </c>
      <c r="D70" s="4">
        <v>1</v>
      </c>
      <c r="E70" s="4">
        <v>23</v>
      </c>
      <c r="F70" s="4">
        <v>12</v>
      </c>
      <c r="G70" s="4">
        <v>13</v>
      </c>
      <c r="H70" s="4">
        <v>3</v>
      </c>
      <c r="I70" s="4">
        <v>5</v>
      </c>
      <c r="J70" s="20">
        <v>23</v>
      </c>
    </row>
    <row r="71" spans="1:10" x14ac:dyDescent="0.2">
      <c r="A71" s="19">
        <v>69</v>
      </c>
      <c r="B71" s="3" t="s">
        <v>23</v>
      </c>
      <c r="C71" s="3" t="s">
        <v>137</v>
      </c>
      <c r="D71" s="4">
        <v>14</v>
      </c>
      <c r="E71" s="4">
        <v>12</v>
      </c>
      <c r="F71" s="4">
        <v>17</v>
      </c>
      <c r="G71" s="4">
        <v>17</v>
      </c>
      <c r="H71" s="4">
        <v>19</v>
      </c>
      <c r="I71" s="4">
        <v>12</v>
      </c>
      <c r="J71" s="20">
        <v>19</v>
      </c>
    </row>
    <row r="72" spans="1:10" x14ac:dyDescent="0.2">
      <c r="A72" s="19">
        <v>70</v>
      </c>
      <c r="B72" s="3" t="s">
        <v>82</v>
      </c>
      <c r="C72" s="3" t="s">
        <v>135</v>
      </c>
      <c r="D72" s="4">
        <v>14</v>
      </c>
      <c r="E72" s="4">
        <v>15</v>
      </c>
      <c r="F72" s="4">
        <v>3</v>
      </c>
      <c r="G72" s="4">
        <v>19</v>
      </c>
      <c r="H72" s="4">
        <v>5</v>
      </c>
      <c r="I72" s="4">
        <v>4</v>
      </c>
      <c r="J72" s="20">
        <v>19</v>
      </c>
    </row>
    <row r="73" spans="1:10" x14ac:dyDescent="0.2">
      <c r="A73" s="19">
        <v>71</v>
      </c>
      <c r="B73" s="3" t="s">
        <v>65</v>
      </c>
      <c r="C73" s="3" t="s">
        <v>137</v>
      </c>
      <c r="D73" s="4">
        <v>12</v>
      </c>
      <c r="E73" s="4">
        <v>7</v>
      </c>
      <c r="F73" s="4">
        <v>8</v>
      </c>
      <c r="G73" s="4">
        <v>7</v>
      </c>
      <c r="H73" s="4">
        <v>17</v>
      </c>
      <c r="I73" s="4">
        <v>15</v>
      </c>
      <c r="J73" s="20">
        <v>17</v>
      </c>
    </row>
    <row r="74" spans="1:10" x14ac:dyDescent="0.2">
      <c r="A74" s="19">
        <v>72</v>
      </c>
      <c r="B74" s="3" t="s">
        <v>66</v>
      </c>
      <c r="C74" s="3" t="s">
        <v>137</v>
      </c>
      <c r="D74" s="4">
        <v>12</v>
      </c>
      <c r="E74" s="4">
        <v>7</v>
      </c>
      <c r="F74" s="4">
        <v>6</v>
      </c>
      <c r="G74" s="4">
        <v>7</v>
      </c>
      <c r="H74" s="4">
        <v>17</v>
      </c>
      <c r="I74" s="4">
        <v>15</v>
      </c>
      <c r="J74" s="20">
        <v>17</v>
      </c>
    </row>
    <row r="75" spans="1:10" x14ac:dyDescent="0.2">
      <c r="A75" s="19">
        <v>73</v>
      </c>
      <c r="B75" s="3" t="s">
        <v>30</v>
      </c>
      <c r="C75" s="3" t="s">
        <v>133</v>
      </c>
      <c r="D75" s="4">
        <v>9</v>
      </c>
      <c r="E75" s="4">
        <v>9</v>
      </c>
      <c r="F75" s="4">
        <v>5</v>
      </c>
      <c r="G75" s="4">
        <v>12</v>
      </c>
      <c r="H75" s="4">
        <v>8</v>
      </c>
      <c r="I75" s="4">
        <v>7</v>
      </c>
      <c r="J75" s="20">
        <v>12</v>
      </c>
    </row>
    <row r="76" spans="1:10" x14ac:dyDescent="0.2">
      <c r="A76" s="19">
        <v>74</v>
      </c>
      <c r="B76" s="3" t="s">
        <v>34</v>
      </c>
      <c r="C76" s="3" t="s">
        <v>142</v>
      </c>
      <c r="D76" s="4">
        <v>8</v>
      </c>
      <c r="E76" s="4">
        <v>11</v>
      </c>
      <c r="F76" s="4">
        <v>10</v>
      </c>
      <c r="G76" s="4">
        <v>12</v>
      </c>
      <c r="H76" s="4">
        <v>12</v>
      </c>
      <c r="I76" s="4">
        <v>10</v>
      </c>
      <c r="J76" s="20">
        <v>12</v>
      </c>
    </row>
    <row r="77" spans="1:10" x14ac:dyDescent="0.2">
      <c r="A77" s="19">
        <v>75</v>
      </c>
      <c r="B77" s="3" t="s">
        <v>67</v>
      </c>
      <c r="C77" s="3" t="s">
        <v>138</v>
      </c>
      <c r="D77" s="4">
        <v>6</v>
      </c>
      <c r="E77" s="4">
        <v>3</v>
      </c>
      <c r="F77" s="4">
        <v>4</v>
      </c>
      <c r="G77" s="4">
        <v>5</v>
      </c>
      <c r="H77" s="4">
        <v>3</v>
      </c>
      <c r="I77" s="4">
        <v>11</v>
      </c>
      <c r="J77" s="20">
        <v>11</v>
      </c>
    </row>
    <row r="78" spans="1:10" x14ac:dyDescent="0.2">
      <c r="A78" s="19">
        <v>76</v>
      </c>
      <c r="B78" s="3" t="s">
        <v>20</v>
      </c>
      <c r="C78" s="3" t="s">
        <v>135</v>
      </c>
      <c r="D78" s="4">
        <v>5</v>
      </c>
      <c r="E78" s="4">
        <v>4</v>
      </c>
      <c r="F78" s="4">
        <v>3</v>
      </c>
      <c r="G78" s="4">
        <v>6</v>
      </c>
      <c r="H78" s="4">
        <v>8</v>
      </c>
      <c r="I78" s="4">
        <v>3</v>
      </c>
      <c r="J78" s="20">
        <v>8</v>
      </c>
    </row>
    <row r="79" spans="1:10" x14ac:dyDescent="0.2">
      <c r="A79" s="19">
        <v>77</v>
      </c>
      <c r="B79" s="3" t="s">
        <v>15</v>
      </c>
      <c r="C79" s="3" t="s">
        <v>125</v>
      </c>
      <c r="D79" s="4">
        <v>5</v>
      </c>
      <c r="E79" s="4">
        <v>7</v>
      </c>
      <c r="F79" s="4">
        <v>6</v>
      </c>
      <c r="G79" s="4">
        <v>6</v>
      </c>
      <c r="H79" s="4">
        <v>7</v>
      </c>
      <c r="I79" s="4">
        <v>5</v>
      </c>
      <c r="J79" s="20">
        <v>7</v>
      </c>
    </row>
    <row r="80" spans="1:10" x14ac:dyDescent="0.2">
      <c r="A80" s="19">
        <v>78</v>
      </c>
      <c r="B80" s="3" t="s">
        <v>47</v>
      </c>
      <c r="C80" s="3" t="s">
        <v>126</v>
      </c>
      <c r="D80" s="4">
        <v>1</v>
      </c>
      <c r="E80" s="4">
        <v>1</v>
      </c>
      <c r="F80" s="4">
        <v>1</v>
      </c>
      <c r="G80" s="4">
        <v>1</v>
      </c>
      <c r="H80" s="4">
        <v>3</v>
      </c>
      <c r="I80" s="4">
        <v>1</v>
      </c>
      <c r="J80" s="20">
        <v>3</v>
      </c>
    </row>
    <row r="81" spans="1:10" x14ac:dyDescent="0.2">
      <c r="A81" s="19">
        <v>79</v>
      </c>
      <c r="B81" s="3" t="s">
        <v>48</v>
      </c>
      <c r="C81" s="3" t="s">
        <v>126</v>
      </c>
      <c r="D81" s="4">
        <v>1</v>
      </c>
      <c r="E81" s="4">
        <v>1</v>
      </c>
      <c r="F81" s="4">
        <v>1</v>
      </c>
      <c r="G81" s="4">
        <v>1</v>
      </c>
      <c r="H81" s="4">
        <v>3</v>
      </c>
      <c r="I81" s="4">
        <v>1</v>
      </c>
      <c r="J81" s="20">
        <v>3</v>
      </c>
    </row>
    <row r="82" spans="1:10" x14ac:dyDescent="0.2">
      <c r="A82" s="19">
        <v>80</v>
      </c>
      <c r="B82" s="3" t="s">
        <v>44</v>
      </c>
      <c r="C82" s="3" t="s">
        <v>44</v>
      </c>
      <c r="D82" s="5"/>
      <c r="E82" s="5"/>
      <c r="F82" s="5"/>
      <c r="G82" s="5"/>
      <c r="H82" s="5">
        <v>2</v>
      </c>
      <c r="I82" s="5">
        <v>1</v>
      </c>
      <c r="J82" s="25">
        <v>2</v>
      </c>
    </row>
    <row r="83" spans="1:10" x14ac:dyDescent="0.2">
      <c r="A83" s="21">
        <v>81</v>
      </c>
      <c r="B83" s="22" t="s">
        <v>89</v>
      </c>
      <c r="C83" s="22" t="s">
        <v>136</v>
      </c>
      <c r="D83" s="26">
        <v>1</v>
      </c>
      <c r="E83" s="26">
        <v>1</v>
      </c>
      <c r="F83" s="26">
        <v>1</v>
      </c>
      <c r="G83" s="26"/>
      <c r="H83" s="26">
        <v>1</v>
      </c>
      <c r="I83" s="26"/>
      <c r="J83" s="27">
        <v>1</v>
      </c>
    </row>
  </sheetData>
  <mergeCells count="5">
    <mergeCell ref="D1:I1"/>
    <mergeCell ref="B1:B2"/>
    <mergeCell ref="J1:J2"/>
    <mergeCell ref="A1:A2"/>
    <mergeCell ref="C1:C2"/>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24"/>
  <sheetViews>
    <sheetView showGridLines="0" workbookViewId="0"/>
  </sheetViews>
  <sheetFormatPr defaultRowHeight="12.75" x14ac:dyDescent="0.2"/>
  <cols>
    <col min="1" max="1" width="3.7109375" customWidth="1"/>
    <col min="2" max="2" width="14.7109375" bestFit="1" customWidth="1"/>
    <col min="3" max="3" width="32.85546875" bestFit="1" customWidth="1"/>
    <col min="4" max="4" width="23.42578125" bestFit="1" customWidth="1"/>
  </cols>
  <sheetData>
    <row r="3" spans="2:4" x14ac:dyDescent="0.2">
      <c r="B3" s="28" t="s">
        <v>112</v>
      </c>
      <c r="C3" s="28" t="s">
        <v>113</v>
      </c>
      <c r="D3" s="29" t="s">
        <v>114</v>
      </c>
    </row>
    <row r="4" spans="2:4" x14ac:dyDescent="0.2">
      <c r="B4" s="60" t="s">
        <v>115</v>
      </c>
      <c r="C4" s="46" t="s">
        <v>146</v>
      </c>
      <c r="D4" s="61" t="s">
        <v>145</v>
      </c>
    </row>
    <row r="5" spans="2:4" x14ac:dyDescent="0.2">
      <c r="B5" s="60"/>
      <c r="C5" s="46" t="s">
        <v>116</v>
      </c>
      <c r="D5" s="61"/>
    </row>
    <row r="6" spans="2:4" x14ac:dyDescent="0.2">
      <c r="B6" s="60"/>
      <c r="C6" s="46" t="s">
        <v>117</v>
      </c>
      <c r="D6" s="61"/>
    </row>
    <row r="7" spans="2:4" x14ac:dyDescent="0.2">
      <c r="B7" s="60"/>
      <c r="C7" s="46" t="s">
        <v>118</v>
      </c>
      <c r="D7" s="61"/>
    </row>
    <row r="8" spans="2:4" x14ac:dyDescent="0.2">
      <c r="B8" s="60"/>
      <c r="C8" s="46" t="s">
        <v>120</v>
      </c>
      <c r="D8" s="61"/>
    </row>
    <row r="9" spans="2:4" x14ac:dyDescent="0.2">
      <c r="B9" s="60"/>
      <c r="C9" s="46" t="s">
        <v>121</v>
      </c>
      <c r="D9" s="61"/>
    </row>
    <row r="10" spans="2:4" x14ac:dyDescent="0.2">
      <c r="B10" s="60"/>
      <c r="C10" s="46" t="s">
        <v>122</v>
      </c>
      <c r="D10" s="61"/>
    </row>
    <row r="11" spans="2:4" x14ac:dyDescent="0.2">
      <c r="B11" s="60"/>
      <c r="C11" s="46" t="s">
        <v>0</v>
      </c>
      <c r="D11" s="61"/>
    </row>
    <row r="12" spans="2:4" x14ac:dyDescent="0.2">
      <c r="B12" s="60"/>
      <c r="C12" s="46" t="s">
        <v>123</v>
      </c>
      <c r="D12" s="61"/>
    </row>
    <row r="13" spans="2:4" x14ac:dyDescent="0.2">
      <c r="B13" s="60"/>
      <c r="C13" s="46" t="s">
        <v>2</v>
      </c>
      <c r="D13" s="61"/>
    </row>
    <row r="14" spans="2:4" x14ac:dyDescent="0.2">
      <c r="B14" s="60" t="s">
        <v>119</v>
      </c>
      <c r="C14" s="30" t="s">
        <v>146</v>
      </c>
      <c r="D14" s="61" t="s">
        <v>145</v>
      </c>
    </row>
    <row r="15" spans="2:4" x14ac:dyDescent="0.2">
      <c r="B15" s="60"/>
      <c r="C15" s="30" t="s">
        <v>116</v>
      </c>
      <c r="D15" s="61"/>
    </row>
    <row r="16" spans="2:4" x14ac:dyDescent="0.2">
      <c r="B16" s="60"/>
      <c r="C16" s="30" t="s">
        <v>117</v>
      </c>
      <c r="D16" s="61"/>
    </row>
    <row r="17" spans="2:4" x14ac:dyDescent="0.2">
      <c r="B17" s="60"/>
      <c r="C17" s="30" t="s">
        <v>118</v>
      </c>
      <c r="D17" s="61"/>
    </row>
    <row r="18" spans="2:4" x14ac:dyDescent="0.2">
      <c r="B18" s="60"/>
      <c r="C18" s="30" t="s">
        <v>120</v>
      </c>
      <c r="D18" s="61"/>
    </row>
    <row r="19" spans="2:4" x14ac:dyDescent="0.2">
      <c r="B19" s="60"/>
      <c r="C19" s="30" t="s">
        <v>121</v>
      </c>
      <c r="D19" s="61"/>
    </row>
    <row r="20" spans="2:4" x14ac:dyDescent="0.2">
      <c r="B20" s="60"/>
      <c r="C20" s="30" t="s">
        <v>122</v>
      </c>
      <c r="D20" s="61"/>
    </row>
    <row r="21" spans="2:4" x14ac:dyDescent="0.2">
      <c r="B21" s="60"/>
      <c r="C21" s="30" t="s">
        <v>0</v>
      </c>
      <c r="D21" s="61"/>
    </row>
    <row r="22" spans="2:4" x14ac:dyDescent="0.2">
      <c r="B22" s="60"/>
      <c r="C22" s="30" t="s">
        <v>123</v>
      </c>
      <c r="D22" s="61"/>
    </row>
    <row r="23" spans="2:4" x14ac:dyDescent="0.2">
      <c r="B23" s="60"/>
      <c r="C23" s="30" t="s">
        <v>2</v>
      </c>
      <c r="D23" s="61"/>
    </row>
    <row r="24" spans="2:4" x14ac:dyDescent="0.2">
      <c r="B24" s="62" t="s">
        <v>124</v>
      </c>
      <c r="C24" s="62"/>
      <c r="D24" s="29">
        <v>20</v>
      </c>
    </row>
  </sheetData>
  <mergeCells count="5">
    <mergeCell ref="B4:B13"/>
    <mergeCell ref="D4:D13"/>
    <mergeCell ref="B14:B23"/>
    <mergeCell ref="D14:D23"/>
    <mergeCell ref="B24:C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M47"/>
  <sheetViews>
    <sheetView showGridLines="0" topLeftCell="A10" workbookViewId="0">
      <selection activeCell="B41" sqref="B41:K47"/>
    </sheetView>
  </sheetViews>
  <sheetFormatPr defaultRowHeight="12.75" x14ac:dyDescent="0.2"/>
  <cols>
    <col min="1" max="1" width="4.140625" customWidth="1"/>
    <col min="2" max="2" width="11.42578125" customWidth="1"/>
    <col min="3" max="3" width="38" bestFit="1" customWidth="1"/>
    <col min="4" max="4" width="12.85546875" customWidth="1"/>
    <col min="5" max="5" width="11" customWidth="1"/>
    <col min="6" max="6" width="12.28515625" customWidth="1"/>
    <col min="7" max="7" width="13.140625" customWidth="1"/>
    <col min="8" max="8" width="12.5703125" customWidth="1"/>
    <col min="9" max="9" width="10.28515625" customWidth="1"/>
  </cols>
  <sheetData>
    <row r="3" spans="2:13" ht="25.5" x14ac:dyDescent="0.2">
      <c r="B3" s="32" t="s">
        <v>112</v>
      </c>
      <c r="C3" s="33" t="s">
        <v>113</v>
      </c>
      <c r="D3" s="32" t="s">
        <v>147</v>
      </c>
      <c r="E3" s="32" t="s">
        <v>148</v>
      </c>
      <c r="F3" s="32" t="s">
        <v>149</v>
      </c>
      <c r="G3" s="32" t="s">
        <v>150</v>
      </c>
      <c r="H3" s="32" t="s">
        <v>151</v>
      </c>
      <c r="I3" s="32" t="s">
        <v>152</v>
      </c>
      <c r="J3" s="32" t="s">
        <v>153</v>
      </c>
      <c r="K3" s="32" t="s">
        <v>154</v>
      </c>
      <c r="L3" s="44" t="s">
        <v>156</v>
      </c>
      <c r="M3" s="44" t="s">
        <v>157</v>
      </c>
    </row>
    <row r="4" spans="2:13" ht="12.75" customHeight="1" x14ac:dyDescent="0.2">
      <c r="B4" s="68" t="s">
        <v>115</v>
      </c>
      <c r="C4" s="46" t="s">
        <v>146</v>
      </c>
      <c r="D4" s="35">
        <v>499</v>
      </c>
      <c r="E4" s="36">
        <f>D4/$D$27</f>
        <v>2.8219193575750721E-2</v>
      </c>
      <c r="F4" s="45">
        <f>E4/(SUM($E$4:$E$13))</f>
        <v>8.1509310682783401E-2</v>
      </c>
      <c r="G4" s="37">
        <f>F4*$D$27</f>
        <v>1441.3291408036589</v>
      </c>
      <c r="H4" s="35">
        <f>CEILING(G4/4,1)</f>
        <v>361</v>
      </c>
      <c r="I4" s="35">
        <f>H4*2</f>
        <v>722</v>
      </c>
      <c r="J4" s="37">
        <f>D30</f>
        <v>31</v>
      </c>
      <c r="K4" s="37">
        <f>J4*2</f>
        <v>62</v>
      </c>
      <c r="L4" s="37">
        <f>K4</f>
        <v>62</v>
      </c>
      <c r="M4" s="37">
        <f>I4</f>
        <v>722</v>
      </c>
    </row>
    <row r="5" spans="2:13" x14ac:dyDescent="0.2">
      <c r="B5" s="69"/>
      <c r="C5" s="46" t="s">
        <v>116</v>
      </c>
      <c r="D5" s="35">
        <v>381</v>
      </c>
      <c r="E5" s="36">
        <f t="shared" ref="E5:E13" si="0">D5/$D$27</f>
        <v>2.1546117740202455E-2</v>
      </c>
      <c r="F5" s="45">
        <f t="shared" ref="F5:F13" si="1">E5/(SUM($E$4:$E$13))</f>
        <v>6.2234563868016984E-2</v>
      </c>
      <c r="G5" s="37">
        <f t="shared" ref="G5:G13" si="2">F5*$D$27</f>
        <v>1100.4937928781444</v>
      </c>
      <c r="H5" s="35">
        <f t="shared" ref="H5:H13" si="3">CEILING(G5/4,1)</f>
        <v>276</v>
      </c>
      <c r="I5" s="35">
        <f t="shared" ref="I5:I13" si="4">H5*2</f>
        <v>552</v>
      </c>
      <c r="J5" s="37">
        <f>(I5/($I$25-$I$4))*$D$28</f>
        <v>1.9911460895228725</v>
      </c>
      <c r="K5" s="37">
        <f t="shared" ref="K5:K13" si="5">J5*2</f>
        <v>3.9822921790457451</v>
      </c>
      <c r="L5" s="37">
        <f t="shared" ref="L5:L13" si="6">K5</f>
        <v>3.9822921790457451</v>
      </c>
      <c r="M5" s="37">
        <f t="shared" ref="M5:M13" si="7">I5</f>
        <v>552</v>
      </c>
    </row>
    <row r="6" spans="2:13" x14ac:dyDescent="0.2">
      <c r="B6" s="69"/>
      <c r="C6" s="46" t="s">
        <v>117</v>
      </c>
      <c r="D6" s="35">
        <v>170</v>
      </c>
      <c r="E6" s="36">
        <f t="shared" si="0"/>
        <v>9.6137533224000451E-3</v>
      </c>
      <c r="F6" s="45">
        <f t="shared" si="1"/>
        <v>2.7768703038222802E-2</v>
      </c>
      <c r="G6" s="37">
        <f t="shared" si="2"/>
        <v>491.03397582489379</v>
      </c>
      <c r="H6" s="35">
        <f t="shared" si="3"/>
        <v>123</v>
      </c>
      <c r="I6" s="35">
        <f t="shared" si="4"/>
        <v>246</v>
      </c>
      <c r="J6" s="37">
        <f t="shared" ref="J6:J13" si="8">(I6/($I$25-$I$4))*$D$28</f>
        <v>0.88735858337432361</v>
      </c>
      <c r="K6" s="37">
        <f t="shared" si="5"/>
        <v>1.7747171667486472</v>
      </c>
      <c r="L6" s="37">
        <f t="shared" si="6"/>
        <v>1.7747171667486472</v>
      </c>
      <c r="M6" s="37">
        <f t="shared" si="7"/>
        <v>246</v>
      </c>
    </row>
    <row r="7" spans="2:13" x14ac:dyDescent="0.2">
      <c r="B7" s="69"/>
      <c r="C7" s="46" t="s">
        <v>118</v>
      </c>
      <c r="D7" s="35">
        <v>773</v>
      </c>
      <c r="E7" s="36">
        <f t="shared" si="0"/>
        <v>4.3714301871854322E-2</v>
      </c>
      <c r="F7" s="45">
        <f t="shared" si="1"/>
        <v>0.12626592616791898</v>
      </c>
      <c r="G7" s="37">
        <f t="shared" si="2"/>
        <v>2232.7603724273113</v>
      </c>
      <c r="H7" s="35">
        <f t="shared" si="3"/>
        <v>559</v>
      </c>
      <c r="I7" s="35">
        <f t="shared" si="4"/>
        <v>1118</v>
      </c>
      <c r="J7" s="37">
        <v>3</v>
      </c>
      <c r="K7" s="37">
        <f t="shared" si="5"/>
        <v>6</v>
      </c>
      <c r="L7" s="37">
        <f t="shared" si="6"/>
        <v>6</v>
      </c>
      <c r="M7" s="37">
        <f t="shared" si="7"/>
        <v>1118</v>
      </c>
    </row>
    <row r="8" spans="2:13" x14ac:dyDescent="0.2">
      <c r="B8" s="69"/>
      <c r="C8" s="46" t="s">
        <v>120</v>
      </c>
      <c r="D8" s="35">
        <v>23</v>
      </c>
      <c r="E8" s="36">
        <f t="shared" si="0"/>
        <v>1.3006842730305943E-3</v>
      </c>
      <c r="F8" s="45">
        <f t="shared" si="1"/>
        <v>3.7569421757595554E-3</v>
      </c>
      <c r="G8" s="37">
        <f t="shared" si="2"/>
        <v>66.434008493956213</v>
      </c>
      <c r="H8" s="35">
        <f t="shared" si="3"/>
        <v>17</v>
      </c>
      <c r="I8" s="35">
        <f t="shared" si="4"/>
        <v>34</v>
      </c>
      <c r="J8" s="37">
        <v>1</v>
      </c>
      <c r="K8" s="37">
        <f t="shared" si="5"/>
        <v>2</v>
      </c>
      <c r="L8" s="37">
        <f t="shared" si="6"/>
        <v>2</v>
      </c>
      <c r="M8" s="37">
        <f t="shared" si="7"/>
        <v>34</v>
      </c>
    </row>
    <row r="9" spans="2:13" x14ac:dyDescent="0.2">
      <c r="B9" s="69"/>
      <c r="C9" s="46" t="s">
        <v>121</v>
      </c>
      <c r="D9" s="35">
        <v>841</v>
      </c>
      <c r="E9" s="36">
        <f t="shared" si="0"/>
        <v>4.7559803200814342E-2</v>
      </c>
      <c r="F9" s="45">
        <f t="shared" si="1"/>
        <v>0.13737340738320811</v>
      </c>
      <c r="G9" s="37">
        <f t="shared" si="2"/>
        <v>2429.1739627572688</v>
      </c>
      <c r="H9" s="35">
        <f t="shared" si="3"/>
        <v>608</v>
      </c>
      <c r="I9" s="35">
        <f t="shared" si="4"/>
        <v>1216</v>
      </c>
      <c r="J9" s="37">
        <f t="shared" si="8"/>
        <v>4.3862928348909653</v>
      </c>
      <c r="K9" s="37">
        <f t="shared" si="5"/>
        <v>8.7725856697819307</v>
      </c>
      <c r="L9" s="37">
        <f t="shared" si="6"/>
        <v>8.7725856697819307</v>
      </c>
      <c r="M9" s="37">
        <f t="shared" si="7"/>
        <v>1216</v>
      </c>
    </row>
    <row r="10" spans="2:13" x14ac:dyDescent="0.2">
      <c r="B10" s="69"/>
      <c r="C10" s="46" t="s">
        <v>122</v>
      </c>
      <c r="D10" s="35">
        <v>626</v>
      </c>
      <c r="E10" s="36">
        <f t="shared" si="0"/>
        <v>3.540123282248487E-2</v>
      </c>
      <c r="F10" s="45">
        <f t="shared" si="1"/>
        <v>0.10225416530545572</v>
      </c>
      <c r="G10" s="37">
        <f t="shared" si="2"/>
        <v>1808.1604050963736</v>
      </c>
      <c r="H10" s="35">
        <f t="shared" si="3"/>
        <v>453</v>
      </c>
      <c r="I10" s="35">
        <f t="shared" si="4"/>
        <v>906</v>
      </c>
      <c r="J10" s="37">
        <f t="shared" si="8"/>
        <v>3.2680767338908017</v>
      </c>
      <c r="K10" s="37">
        <f t="shared" si="5"/>
        <v>6.5361534677816033</v>
      </c>
      <c r="L10" s="37">
        <f t="shared" si="6"/>
        <v>6.5361534677816033</v>
      </c>
      <c r="M10" s="37">
        <f t="shared" si="7"/>
        <v>906</v>
      </c>
    </row>
    <row r="11" spans="2:13" x14ac:dyDescent="0.2">
      <c r="B11" s="69"/>
      <c r="C11" s="46" t="s">
        <v>0</v>
      </c>
      <c r="D11" s="35">
        <v>1545</v>
      </c>
      <c r="E11" s="36">
        <f t="shared" si="0"/>
        <v>8.7372052253576887E-2</v>
      </c>
      <c r="F11" s="45">
        <f t="shared" si="1"/>
        <v>0.25236850702384844</v>
      </c>
      <c r="G11" s="37">
        <f t="shared" si="2"/>
        <v>4462.6323097027116</v>
      </c>
      <c r="H11" s="35">
        <f t="shared" si="3"/>
        <v>1116</v>
      </c>
      <c r="I11" s="35">
        <f t="shared" si="4"/>
        <v>2232</v>
      </c>
      <c r="J11" s="37">
        <f t="shared" si="8"/>
        <v>8.0511559272011795</v>
      </c>
      <c r="K11" s="37">
        <f t="shared" si="5"/>
        <v>16.102311854402359</v>
      </c>
      <c r="L11" s="37">
        <f t="shared" si="6"/>
        <v>16.102311854402359</v>
      </c>
      <c r="M11" s="37">
        <f t="shared" si="7"/>
        <v>2232</v>
      </c>
    </row>
    <row r="12" spans="2:13" x14ac:dyDescent="0.2">
      <c r="B12" s="69"/>
      <c r="C12" s="46" t="s">
        <v>123</v>
      </c>
      <c r="D12" s="35">
        <v>489</v>
      </c>
      <c r="E12" s="36">
        <f t="shared" si="0"/>
        <v>2.7653678674433073E-2</v>
      </c>
      <c r="F12" s="45">
        <f t="shared" si="1"/>
        <v>7.9875857562887953E-2</v>
      </c>
      <c r="G12" s="37">
        <f t="shared" si="2"/>
        <v>1412.4447892845476</v>
      </c>
      <c r="H12" s="35">
        <f t="shared" si="3"/>
        <v>354</v>
      </c>
      <c r="I12" s="35">
        <f t="shared" si="4"/>
        <v>708</v>
      </c>
      <c r="J12" s="37">
        <f t="shared" si="8"/>
        <v>2.5538612887358583</v>
      </c>
      <c r="K12" s="37">
        <f t="shared" si="5"/>
        <v>5.1077225774717165</v>
      </c>
      <c r="L12" s="37">
        <f t="shared" si="6"/>
        <v>5.1077225774717165</v>
      </c>
      <c r="M12" s="37">
        <f t="shared" si="7"/>
        <v>708</v>
      </c>
    </row>
    <row r="13" spans="2:13" x14ac:dyDescent="0.2">
      <c r="B13" s="70"/>
      <c r="C13" s="46" t="s">
        <v>2</v>
      </c>
      <c r="D13" s="35">
        <v>775</v>
      </c>
      <c r="E13" s="36">
        <f t="shared" si="0"/>
        <v>4.3827404852117856E-2</v>
      </c>
      <c r="F13" s="45">
        <f t="shared" si="1"/>
        <v>0.12659261679189807</v>
      </c>
      <c r="G13" s="37">
        <f t="shared" si="2"/>
        <v>2238.5372427311336</v>
      </c>
      <c r="H13" s="35">
        <f t="shared" si="3"/>
        <v>560</v>
      </c>
      <c r="I13" s="35">
        <f t="shared" si="4"/>
        <v>1120</v>
      </c>
      <c r="J13" s="37">
        <f t="shared" si="8"/>
        <v>4.0400065584522054</v>
      </c>
      <c r="K13" s="37">
        <f t="shared" si="5"/>
        <v>8.0800131169044107</v>
      </c>
      <c r="L13" s="37">
        <f t="shared" si="6"/>
        <v>8.0800131169044107</v>
      </c>
      <c r="M13" s="37">
        <f t="shared" si="7"/>
        <v>1120</v>
      </c>
    </row>
    <row r="14" spans="2:13" x14ac:dyDescent="0.2">
      <c r="B14" s="64" t="s">
        <v>124</v>
      </c>
      <c r="C14" s="64"/>
      <c r="D14" s="64"/>
      <c r="E14" s="64"/>
      <c r="F14" s="64"/>
      <c r="G14" s="64"/>
      <c r="H14" s="64"/>
      <c r="I14" s="38">
        <f>SUM(I4:I13)</f>
        <v>8854</v>
      </c>
      <c r="J14" s="39">
        <f>SUM(J4:J13)</f>
        <v>60.177898016068205</v>
      </c>
      <c r="K14" s="39">
        <f>SUM(K4:K13)</f>
        <v>120.35579603213641</v>
      </c>
      <c r="L14" s="39">
        <f>K14</f>
        <v>120.35579603213641</v>
      </c>
      <c r="M14" s="39">
        <f t="shared" ref="M5:M25" si="9">I14</f>
        <v>8854</v>
      </c>
    </row>
    <row r="15" spans="2:13" x14ac:dyDescent="0.2">
      <c r="B15" s="63" t="s">
        <v>119</v>
      </c>
      <c r="C15" s="34" t="s">
        <v>146</v>
      </c>
      <c r="D15" s="72">
        <v>23</v>
      </c>
      <c r="E15" s="36">
        <f>D15/$D$27</f>
        <v>1.3006842730305943E-3</v>
      </c>
      <c r="F15" s="45">
        <f>E15/(SUM($E$15:$E$24))</f>
        <v>4.0736804817569959E-3</v>
      </c>
      <c r="G15" s="37">
        <f>F15*$D$27</f>
        <v>72.034891958908958</v>
      </c>
      <c r="H15" s="35">
        <f>CEILING(G15/4,1)</f>
        <v>19</v>
      </c>
      <c r="I15" s="35">
        <f t="shared" ref="I5:I24" si="10">H15*2</f>
        <v>38</v>
      </c>
      <c r="J15" s="37">
        <f>D31</f>
        <v>1</v>
      </c>
      <c r="K15" s="37">
        <f>J15*2</f>
        <v>2</v>
      </c>
      <c r="L15" s="37">
        <f>K15</f>
        <v>2</v>
      </c>
      <c r="M15" s="37">
        <f>I15</f>
        <v>38</v>
      </c>
    </row>
    <row r="16" spans="2:13" x14ac:dyDescent="0.2">
      <c r="B16" s="63"/>
      <c r="C16" s="34" t="s">
        <v>116</v>
      </c>
      <c r="D16" s="35">
        <v>381</v>
      </c>
      <c r="E16" s="36">
        <f t="shared" ref="E16:E24" si="11">D16/$D$27</f>
        <v>2.1546117740202455E-2</v>
      </c>
      <c r="F16" s="45">
        <f t="shared" ref="F16:F24" si="12">E16/(SUM($E$15:$E$24))</f>
        <v>6.7481402763018075E-2</v>
      </c>
      <c r="G16" s="37">
        <f t="shared" ref="G16:G24" si="13">F16*$D$27</f>
        <v>1193.2736450584487</v>
      </c>
      <c r="H16" s="35">
        <f t="shared" ref="H16:H24" si="14">CEILING(G16/4,1)</f>
        <v>299</v>
      </c>
      <c r="I16" s="35">
        <f t="shared" si="10"/>
        <v>598</v>
      </c>
      <c r="J16" s="37">
        <f>(I16/($I$25-$I$15))*$D$29</f>
        <v>20.552858439201451</v>
      </c>
      <c r="K16" s="37">
        <f>J16*2</f>
        <v>41.105716878402902</v>
      </c>
      <c r="L16" s="37">
        <f t="shared" ref="L16:L24" si="15">K16</f>
        <v>41.105716878402902</v>
      </c>
      <c r="M16" s="37">
        <f t="shared" ref="M16:M24" si="16">I16</f>
        <v>598</v>
      </c>
    </row>
    <row r="17" spans="2:13" x14ac:dyDescent="0.2">
      <c r="B17" s="63"/>
      <c r="C17" s="34" t="s">
        <v>117</v>
      </c>
      <c r="D17" s="35">
        <v>170</v>
      </c>
      <c r="E17" s="36">
        <f t="shared" si="11"/>
        <v>9.6137533224000451E-3</v>
      </c>
      <c r="F17" s="45">
        <f t="shared" si="12"/>
        <v>3.0109812256464755E-2</v>
      </c>
      <c r="G17" s="37">
        <f t="shared" si="13"/>
        <v>532.4318101310663</v>
      </c>
      <c r="H17" s="35">
        <f t="shared" si="14"/>
        <v>134</v>
      </c>
      <c r="I17" s="35">
        <f t="shared" si="10"/>
        <v>268</v>
      </c>
      <c r="J17" s="37">
        <f t="shared" ref="J17:J24" si="17">(I17/($I$25-$I$15))*$D$29</f>
        <v>9.2109800362976397</v>
      </c>
      <c r="K17" s="37">
        <f t="shared" ref="K16:K24" si="18">J17*2</f>
        <v>18.421960072595279</v>
      </c>
      <c r="L17" s="37">
        <f t="shared" si="15"/>
        <v>18.421960072595279</v>
      </c>
      <c r="M17" s="37">
        <f t="shared" si="16"/>
        <v>268</v>
      </c>
    </row>
    <row r="18" spans="2:13" x14ac:dyDescent="0.2">
      <c r="B18" s="63"/>
      <c r="C18" s="34" t="s">
        <v>118</v>
      </c>
      <c r="D18" s="35">
        <v>773</v>
      </c>
      <c r="E18" s="36">
        <f t="shared" si="11"/>
        <v>4.3714301871854322E-2</v>
      </c>
      <c r="F18" s="45">
        <f t="shared" si="12"/>
        <v>0.1369110874955721</v>
      </c>
      <c r="G18" s="37">
        <f t="shared" si="13"/>
        <v>2420.9987601842013</v>
      </c>
      <c r="H18" s="35">
        <f t="shared" si="14"/>
        <v>606</v>
      </c>
      <c r="I18" s="35">
        <f t="shared" si="10"/>
        <v>1212</v>
      </c>
      <c r="J18" s="37">
        <f t="shared" si="17"/>
        <v>41.655626134301272</v>
      </c>
      <c r="K18" s="37">
        <f t="shared" si="18"/>
        <v>83.311252268602544</v>
      </c>
      <c r="L18" s="37">
        <f t="shared" si="15"/>
        <v>83.311252268602544</v>
      </c>
      <c r="M18" s="37">
        <f t="shared" si="16"/>
        <v>1212</v>
      </c>
    </row>
    <row r="19" spans="2:13" x14ac:dyDescent="0.2">
      <c r="B19" s="63"/>
      <c r="C19" s="34" t="s">
        <v>120</v>
      </c>
      <c r="D19" s="35">
        <v>23</v>
      </c>
      <c r="E19" s="36">
        <f t="shared" si="11"/>
        <v>1.3006842730305943E-3</v>
      </c>
      <c r="F19" s="45">
        <f t="shared" si="12"/>
        <v>4.0736804817569959E-3</v>
      </c>
      <c r="G19" s="37">
        <f t="shared" si="13"/>
        <v>72.034891958908958</v>
      </c>
      <c r="H19" s="35">
        <f t="shared" si="14"/>
        <v>19</v>
      </c>
      <c r="I19" s="35">
        <f t="shared" si="10"/>
        <v>38</v>
      </c>
      <c r="J19" s="37">
        <f t="shared" si="17"/>
        <v>1.3060344827586208</v>
      </c>
      <c r="K19" s="37">
        <f t="shared" si="18"/>
        <v>2.6120689655172415</v>
      </c>
      <c r="L19" s="37">
        <f t="shared" si="15"/>
        <v>2.6120689655172415</v>
      </c>
      <c r="M19" s="37">
        <f t="shared" si="16"/>
        <v>38</v>
      </c>
    </row>
    <row r="20" spans="2:13" x14ac:dyDescent="0.2">
      <c r="B20" s="63"/>
      <c r="C20" s="34" t="s">
        <v>121</v>
      </c>
      <c r="D20" s="35">
        <v>841</v>
      </c>
      <c r="E20" s="36">
        <f t="shared" si="11"/>
        <v>4.7559803200814342E-2</v>
      </c>
      <c r="F20" s="45">
        <f t="shared" si="12"/>
        <v>0.148955012398158</v>
      </c>
      <c r="G20" s="37">
        <f t="shared" si="13"/>
        <v>2633.9714842366279</v>
      </c>
      <c r="H20" s="35">
        <f t="shared" si="14"/>
        <v>659</v>
      </c>
      <c r="I20" s="35">
        <f t="shared" si="10"/>
        <v>1318</v>
      </c>
      <c r="J20" s="37">
        <f t="shared" si="17"/>
        <v>45.298774954627945</v>
      </c>
      <c r="K20" s="37">
        <f t="shared" si="18"/>
        <v>90.597549909255889</v>
      </c>
      <c r="L20" s="37">
        <f t="shared" si="15"/>
        <v>90.597549909255889</v>
      </c>
      <c r="M20" s="37">
        <f t="shared" si="16"/>
        <v>1318</v>
      </c>
    </row>
    <row r="21" spans="2:13" x14ac:dyDescent="0.2">
      <c r="B21" s="63"/>
      <c r="C21" s="34" t="s">
        <v>122</v>
      </c>
      <c r="D21" s="35">
        <v>626</v>
      </c>
      <c r="E21" s="36">
        <f t="shared" si="11"/>
        <v>3.540123282248487E-2</v>
      </c>
      <c r="F21" s="45">
        <f t="shared" si="12"/>
        <v>0.11087495572086432</v>
      </c>
      <c r="G21" s="37">
        <f t="shared" si="13"/>
        <v>1960.6018420120438</v>
      </c>
      <c r="H21" s="35">
        <f t="shared" si="14"/>
        <v>491</v>
      </c>
      <c r="I21" s="35">
        <f t="shared" si="10"/>
        <v>982</v>
      </c>
      <c r="J21" s="37">
        <f t="shared" si="17"/>
        <v>33.75068058076225</v>
      </c>
      <c r="K21" s="37">
        <f t="shared" si="18"/>
        <v>67.5013611615245</v>
      </c>
      <c r="L21" s="37">
        <f t="shared" si="15"/>
        <v>67.5013611615245</v>
      </c>
      <c r="M21" s="37">
        <f t="shared" si="16"/>
        <v>982</v>
      </c>
    </row>
    <row r="22" spans="2:13" x14ac:dyDescent="0.2">
      <c r="B22" s="63"/>
      <c r="C22" s="34" t="s">
        <v>0</v>
      </c>
      <c r="D22" s="35">
        <v>1545</v>
      </c>
      <c r="E22" s="36">
        <f t="shared" si="11"/>
        <v>8.7372052253576887E-2</v>
      </c>
      <c r="F22" s="45">
        <f t="shared" si="12"/>
        <v>0.2736450584484591</v>
      </c>
      <c r="G22" s="37">
        <f t="shared" si="13"/>
        <v>4838.8655685441026</v>
      </c>
      <c r="H22" s="35">
        <f t="shared" si="14"/>
        <v>1210</v>
      </c>
      <c r="I22" s="35">
        <f t="shared" si="10"/>
        <v>2420</v>
      </c>
      <c r="J22" s="37">
        <f t="shared" si="17"/>
        <v>83.173774954627959</v>
      </c>
      <c r="K22" s="37">
        <f t="shared" si="18"/>
        <v>166.34754990925592</v>
      </c>
      <c r="L22" s="37">
        <f t="shared" si="15"/>
        <v>166.34754990925592</v>
      </c>
      <c r="M22" s="37">
        <f t="shared" si="16"/>
        <v>2420</v>
      </c>
    </row>
    <row r="23" spans="2:13" x14ac:dyDescent="0.2">
      <c r="B23" s="63"/>
      <c r="C23" s="34" t="s">
        <v>123</v>
      </c>
      <c r="D23" s="35">
        <v>489</v>
      </c>
      <c r="E23" s="36">
        <f t="shared" si="11"/>
        <v>2.7653678674433073E-2</v>
      </c>
      <c r="F23" s="45">
        <f t="shared" si="12"/>
        <v>8.6609989373007457E-2</v>
      </c>
      <c r="G23" s="37">
        <f t="shared" si="13"/>
        <v>1531.5244420828908</v>
      </c>
      <c r="H23" s="35">
        <f t="shared" si="14"/>
        <v>383</v>
      </c>
      <c r="I23" s="35">
        <f t="shared" si="10"/>
        <v>766</v>
      </c>
      <c r="J23" s="37">
        <f t="shared" si="17"/>
        <v>26.326905626134298</v>
      </c>
      <c r="K23" s="37">
        <f t="shared" si="18"/>
        <v>52.653811252268596</v>
      </c>
      <c r="L23" s="37">
        <f t="shared" si="15"/>
        <v>52.653811252268596</v>
      </c>
      <c r="M23" s="37">
        <f t="shared" si="16"/>
        <v>766</v>
      </c>
    </row>
    <row r="24" spans="2:13" x14ac:dyDescent="0.2">
      <c r="B24" s="63"/>
      <c r="C24" s="34" t="s">
        <v>2</v>
      </c>
      <c r="D24" s="35">
        <v>775</v>
      </c>
      <c r="E24" s="36">
        <f t="shared" si="11"/>
        <v>4.3827404852117856E-2</v>
      </c>
      <c r="F24" s="45">
        <f t="shared" si="12"/>
        <v>0.13726532058094229</v>
      </c>
      <c r="G24" s="37">
        <f t="shared" si="13"/>
        <v>2427.2626638328024</v>
      </c>
      <c r="H24" s="35">
        <f t="shared" si="14"/>
        <v>607</v>
      </c>
      <c r="I24" s="35">
        <f t="shared" si="10"/>
        <v>1214</v>
      </c>
      <c r="J24" s="37">
        <f>(I24/($I$25-$I$15))*$D$29</f>
        <v>41.724364791288572</v>
      </c>
      <c r="K24" s="37">
        <f t="shared" si="18"/>
        <v>83.448729582577144</v>
      </c>
      <c r="L24" s="37">
        <f t="shared" si="15"/>
        <v>83.448729582577144</v>
      </c>
      <c r="M24" s="37">
        <f t="shared" si="16"/>
        <v>1214</v>
      </c>
    </row>
    <row r="25" spans="2:13" x14ac:dyDescent="0.2">
      <c r="B25" s="65" t="s">
        <v>124</v>
      </c>
      <c r="C25" s="65"/>
      <c r="D25" s="65"/>
      <c r="E25" s="65"/>
      <c r="F25" s="65"/>
      <c r="G25" s="65"/>
      <c r="H25" s="65"/>
      <c r="I25" s="40">
        <f>SUM(I15:I24)</f>
        <v>8854</v>
      </c>
      <c r="J25" s="41">
        <f>SUM(J15:J24)</f>
        <v>304</v>
      </c>
      <c r="K25" s="41">
        <f>SUM(K15:K24)</f>
        <v>608</v>
      </c>
      <c r="L25" s="41">
        <f>K25</f>
        <v>608</v>
      </c>
      <c r="M25" s="41">
        <f>I25</f>
        <v>8854</v>
      </c>
    </row>
    <row r="27" spans="2:13" x14ac:dyDescent="0.2">
      <c r="B27" s="71" t="s">
        <v>163</v>
      </c>
      <c r="C27" s="71"/>
      <c r="D27" s="42">
        <v>17683</v>
      </c>
    </row>
    <row r="28" spans="2:13" x14ac:dyDescent="0.2">
      <c r="B28" s="71" t="s">
        <v>108</v>
      </c>
      <c r="C28" s="71"/>
      <c r="D28" s="43">
        <v>29.333333333333332</v>
      </c>
    </row>
    <row r="29" spans="2:13" x14ac:dyDescent="0.2">
      <c r="B29" s="71" t="s">
        <v>155</v>
      </c>
      <c r="C29" s="71"/>
      <c r="D29" s="42">
        <v>303</v>
      </c>
    </row>
    <row r="30" spans="2:13" x14ac:dyDescent="0.2">
      <c r="B30" s="71" t="s">
        <v>160</v>
      </c>
      <c r="C30" s="71"/>
      <c r="D30" s="42">
        <v>31</v>
      </c>
    </row>
    <row r="31" spans="2:13" x14ac:dyDescent="0.2">
      <c r="B31" s="71" t="s">
        <v>161</v>
      </c>
      <c r="C31" s="71"/>
      <c r="D31" s="42">
        <v>1</v>
      </c>
    </row>
    <row r="34" spans="2:11" x14ac:dyDescent="0.2">
      <c r="B34" s="66" t="s">
        <v>165</v>
      </c>
      <c r="C34" s="67"/>
      <c r="D34" s="67"/>
      <c r="E34" s="67"/>
      <c r="F34" s="67"/>
      <c r="G34" s="67"/>
      <c r="H34" s="67"/>
      <c r="I34" s="67"/>
      <c r="J34" s="67"/>
      <c r="K34" s="67"/>
    </row>
    <row r="35" spans="2:11" ht="18" customHeight="1" x14ac:dyDescent="0.2">
      <c r="B35" s="67"/>
      <c r="C35" s="67"/>
      <c r="D35" s="67"/>
      <c r="E35" s="67"/>
      <c r="F35" s="67"/>
      <c r="G35" s="67"/>
      <c r="H35" s="67"/>
      <c r="I35" s="67"/>
      <c r="J35" s="67"/>
      <c r="K35" s="67"/>
    </row>
    <row r="36" spans="2:11" x14ac:dyDescent="0.2">
      <c r="B36" s="67"/>
      <c r="C36" s="67"/>
      <c r="D36" s="67"/>
      <c r="E36" s="67"/>
      <c r="F36" s="67"/>
      <c r="G36" s="67"/>
      <c r="H36" s="67"/>
      <c r="I36" s="67"/>
      <c r="J36" s="67"/>
      <c r="K36" s="67"/>
    </row>
    <row r="37" spans="2:11" ht="27" customHeight="1" x14ac:dyDescent="0.2">
      <c r="B37" s="67"/>
      <c r="C37" s="67"/>
      <c r="D37" s="67"/>
      <c r="E37" s="67"/>
      <c r="F37" s="67"/>
      <c r="G37" s="67"/>
      <c r="H37" s="67"/>
      <c r="I37" s="67"/>
      <c r="J37" s="67"/>
      <c r="K37" s="67"/>
    </row>
    <row r="38" spans="2:11" ht="19.5" customHeight="1" x14ac:dyDescent="0.2">
      <c r="B38" s="67"/>
      <c r="C38" s="67"/>
      <c r="D38" s="67"/>
      <c r="E38" s="67"/>
      <c r="F38" s="67"/>
      <c r="G38" s="67"/>
      <c r="H38" s="67"/>
      <c r="I38" s="67"/>
      <c r="J38" s="67"/>
      <c r="K38" s="67"/>
    </row>
    <row r="39" spans="2:11" x14ac:dyDescent="0.2">
      <c r="B39" s="67"/>
      <c r="C39" s="67"/>
      <c r="D39" s="67"/>
      <c r="E39" s="67"/>
      <c r="F39" s="67"/>
      <c r="G39" s="67"/>
      <c r="H39" s="67"/>
      <c r="I39" s="67"/>
      <c r="J39" s="67"/>
      <c r="K39" s="67"/>
    </row>
    <row r="40" spans="2:11" x14ac:dyDescent="0.2">
      <c r="B40" s="17" t="s">
        <v>164</v>
      </c>
    </row>
    <row r="41" spans="2:11" x14ac:dyDescent="0.2">
      <c r="B41" s="66" t="s">
        <v>166</v>
      </c>
      <c r="C41" s="67"/>
      <c r="D41" s="67"/>
      <c r="E41" s="67"/>
      <c r="F41" s="67"/>
      <c r="G41" s="67"/>
      <c r="H41" s="67"/>
      <c r="I41" s="67"/>
      <c r="J41" s="67"/>
      <c r="K41" s="67"/>
    </row>
    <row r="42" spans="2:11" x14ac:dyDescent="0.2">
      <c r="B42" s="67"/>
      <c r="C42" s="67"/>
      <c r="D42" s="67"/>
      <c r="E42" s="67"/>
      <c r="F42" s="67"/>
      <c r="G42" s="67"/>
      <c r="H42" s="67"/>
      <c r="I42" s="67"/>
      <c r="J42" s="67"/>
      <c r="K42" s="67"/>
    </row>
    <row r="43" spans="2:11" x14ac:dyDescent="0.2">
      <c r="B43" s="67"/>
      <c r="C43" s="67"/>
      <c r="D43" s="67"/>
      <c r="E43" s="67"/>
      <c r="F43" s="67"/>
      <c r="G43" s="67"/>
      <c r="H43" s="67"/>
      <c r="I43" s="67"/>
      <c r="J43" s="67"/>
      <c r="K43" s="67"/>
    </row>
    <row r="44" spans="2:11" x14ac:dyDescent="0.2">
      <c r="B44" s="67"/>
      <c r="C44" s="67"/>
      <c r="D44" s="67"/>
      <c r="E44" s="67"/>
      <c r="F44" s="67"/>
      <c r="G44" s="67"/>
      <c r="H44" s="67"/>
      <c r="I44" s="67"/>
      <c r="J44" s="67"/>
      <c r="K44" s="67"/>
    </row>
    <row r="45" spans="2:11" x14ac:dyDescent="0.2">
      <c r="B45" s="67"/>
      <c r="C45" s="67"/>
      <c r="D45" s="67"/>
      <c r="E45" s="67"/>
      <c r="F45" s="67"/>
      <c r="G45" s="67"/>
      <c r="H45" s="67"/>
      <c r="I45" s="67"/>
      <c r="J45" s="67"/>
      <c r="K45" s="67"/>
    </row>
    <row r="46" spans="2:11" x14ac:dyDescent="0.2">
      <c r="B46" s="67"/>
      <c r="C46" s="67"/>
      <c r="D46" s="67"/>
      <c r="E46" s="67"/>
      <c r="F46" s="67"/>
      <c r="G46" s="67"/>
      <c r="H46" s="67"/>
      <c r="I46" s="67"/>
      <c r="J46" s="67"/>
      <c r="K46" s="67"/>
    </row>
    <row r="47" spans="2:11" x14ac:dyDescent="0.2">
      <c r="B47" s="67"/>
      <c r="C47" s="67"/>
      <c r="D47" s="67"/>
      <c r="E47" s="67"/>
      <c r="F47" s="67"/>
      <c r="G47" s="67"/>
      <c r="H47" s="67"/>
      <c r="I47" s="67"/>
      <c r="J47" s="67"/>
      <c r="K47" s="67"/>
    </row>
  </sheetData>
  <mergeCells count="11">
    <mergeCell ref="B41:K47"/>
    <mergeCell ref="B15:B24"/>
    <mergeCell ref="B14:H14"/>
    <mergeCell ref="B25:H25"/>
    <mergeCell ref="B34:K39"/>
    <mergeCell ref="B4:B13"/>
    <mergeCell ref="B27:C27"/>
    <mergeCell ref="B28:C28"/>
    <mergeCell ref="B29:C29"/>
    <mergeCell ref="B30:C30"/>
    <mergeCell ref="B31:C31"/>
  </mergeCells>
  <pageMargins left="0.7" right="0.7" top="0.75" bottom="0.75" header="0.3" footer="0.3"/>
  <pageSetup paperSize="9" orientation="portrait" r:id="rId1"/>
  <ignoredErrors>
    <ignoredError sqref="I14 J15:J23 J4 J9:J13 J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Concurrency</vt:lpstr>
      <vt:lpstr>IB Peak Transaction Volume</vt:lpstr>
      <vt:lpstr>MB Peak Transaction Volume</vt:lpstr>
      <vt:lpstr>Transactions Scope</vt:lpstr>
      <vt:lpstr>WLS</vt:lpstr>
    </vt:vector>
  </TitlesOfParts>
  <Company>Office 365 Client Update 1908</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Guna Jaganathan</dc:creator>
  <cp:lastModifiedBy>Guna Jaganathan</cp:lastModifiedBy>
  <dcterms:created xsi:type="dcterms:W3CDTF">2020-03-05T09:48:51Z</dcterms:created>
  <dcterms:modified xsi:type="dcterms:W3CDTF">2020-04-07T10:21:02Z</dcterms:modified>
</cp:coreProperties>
</file>