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ericsystems-my.sharepoint.com/personal/vimalrajv_maveric-systems_com/Documents/Attachments/"/>
    </mc:Choice>
  </mc:AlternateContent>
  <xr:revisionPtr revIDLastSave="1" documentId="13_ncr:1_{FDB013F5-A768-4ED8-B45B-033B4AF05E9A}" xr6:coauthVersionLast="47" xr6:coauthVersionMax="47" xr10:uidLastSave="{03DF8E4E-26BD-497A-BEBB-6AE8DA72BE69}"/>
  <bookViews>
    <workbookView xWindow="1860" yWindow="1860" windowWidth="14400" windowHeight="7360" xr2:uid="{FE8BA92E-E2FC-460F-9A01-EE110A591148}"/>
  </bookViews>
  <sheets>
    <sheet name="Cost Comparison" sheetId="1" r:id="rId1"/>
    <sheet name="Load Runner Cost Details" sheetId="3" r:id="rId2"/>
    <sheet name="IBM Cost Deta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21" i="3"/>
  <c r="G15" i="3"/>
  <c r="G9" i="3"/>
  <c r="E4" i="2"/>
  <c r="G4" i="2" s="1"/>
  <c r="H4" i="2" s="1"/>
  <c r="E5" i="2"/>
  <c r="G5" i="2" s="1"/>
  <c r="H5" i="2" s="1"/>
  <c r="E3" i="2"/>
  <c r="H6" i="1"/>
  <c r="H4" i="1"/>
</calcChain>
</file>

<file path=xl/sharedStrings.xml><?xml version="1.0" encoding="utf-8"?>
<sst xmlns="http://schemas.openxmlformats.org/spreadsheetml/2006/main" count="59" uniqueCount="39">
  <si>
    <t>Virtual Users</t>
  </si>
  <si>
    <t>Duration</t>
  </si>
  <si>
    <t>Protocol Bundle</t>
  </si>
  <si>
    <t>IBM RPT</t>
  </si>
  <si>
    <t>Load Runner</t>
  </si>
  <si>
    <t>Web 2.0(HTTP, HTTPS, Web services, Mobile)</t>
  </si>
  <si>
    <t>1 Month</t>
  </si>
  <si>
    <t>12 Months</t>
  </si>
  <si>
    <t>3 Months</t>
  </si>
  <si>
    <t>Licensing Mode</t>
  </si>
  <si>
    <t>Term</t>
  </si>
  <si>
    <t>Perpetual</t>
  </si>
  <si>
    <t>Total Vusers</t>
  </si>
  <si>
    <t>Vuser/Machine</t>
  </si>
  <si>
    <t>No.of Machines</t>
  </si>
  <si>
    <t>Cost/Day</t>
  </si>
  <si>
    <t>Cost/Day/Machine</t>
  </si>
  <si>
    <t>Total Cost</t>
  </si>
  <si>
    <t>LoadRunner Professional Foundation Entitlement 1 Month Term Software E-LTU</t>
  </si>
  <si>
    <t>1 Month Microfocus Standard SW Support 24 x 7 for A8F91BAE</t>
  </si>
  <si>
    <t>LoadRunner Professional Web 2.0 Protocol Bundle 10000+ Virtual User and Controller 1 Month Term Software E-LTU</t>
  </si>
  <si>
    <t>1 Month Microfocus Standard SW Support 24 x 7 for A8D95BAE</t>
  </si>
  <si>
    <t>LoadRunner Professional Foundation Entitlement 3 Months Term Software E-LTU</t>
  </si>
  <si>
    <t>3 Months Microfocus Standard SW Support 24 x 7 for A8F92BAE</t>
  </si>
  <si>
    <t>LoadRunner Professional Web 2.0 Protocol Bundle 10000+ Virtual User and Controller 3 Months Term Software E-LTU</t>
  </si>
  <si>
    <t>3 Months Microfocus Standard SW Support 24 x 7 for A8D99BAE</t>
  </si>
  <si>
    <t>LoadRunner Professional Foundation Entitlement Software E-LTU</t>
  </si>
  <si>
    <t>12 Months Microfocus Standard SW Support 24 x 7 for A8F90AAE</t>
  </si>
  <si>
    <t>LoadRunner Professional Web 2.0 Protocol Bundle 10000+ Virtual User and Controller Software E-LTU</t>
  </si>
  <si>
    <t>12 Months Microfocus Standard SW Support 24 x 7 for A8F51AAE</t>
  </si>
  <si>
    <t>Description</t>
  </si>
  <si>
    <t>Vusers</t>
  </si>
  <si>
    <t>Cost/Vuser</t>
  </si>
  <si>
    <t>Total</t>
  </si>
  <si>
    <t>Options</t>
  </si>
  <si>
    <t>LR Professional Web 2.0 Bundle 20000 Vus and Network Protocol Bundle 2000 Vus Perpetual</t>
  </si>
  <si>
    <t>LR Professional Web 2.0 Bundle 20000 Vus and Network Protocol Bundle 2000 Vus Term</t>
  </si>
  <si>
    <t>1 Months</t>
  </si>
  <si>
    <r>
      <rPr>
        <b/>
        <u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 xml:space="preserve">
All Prices above exclude Taxes and are valid for 30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</si>
</sst>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0" borderId="1" xfId="1" applyFont="1" applyBorder="1" applyAlignment="1">
      <alignment horizontal="center" vertical="center"/>
    </xf>
    <xf numFmtId="165" fontId="2" fillId="2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4E28-2631-45C2-8910-FE65637BEA4D}">
  <dimension ref="B2:H13"/>
  <sheetViews>
    <sheetView showGridLines="0" tabSelected="1" workbookViewId="0"/>
  </sheetViews>
  <sheetFormatPr defaultRowHeight="12.5" x14ac:dyDescent="0.25"/>
  <cols>
    <col min="1" max="1" width="3" customWidth="1"/>
    <col min="2" max="2" width="40.54296875" bestFit="1" customWidth="1"/>
    <col min="3" max="3" width="11.7265625" bestFit="1" customWidth="1"/>
    <col min="6" max="6" width="11.453125" bestFit="1" customWidth="1"/>
    <col min="7" max="7" width="10.1796875" bestFit="1" customWidth="1"/>
    <col min="8" max="8" width="13.453125" bestFit="1" customWidth="1"/>
  </cols>
  <sheetData>
    <row r="2" spans="2:8" x14ac:dyDescent="0.25">
      <c r="B2" s="16" t="s">
        <v>2</v>
      </c>
      <c r="C2" s="15" t="s">
        <v>0</v>
      </c>
      <c r="D2" s="15" t="s">
        <v>1</v>
      </c>
      <c r="E2" s="15" t="s">
        <v>9</v>
      </c>
      <c r="F2" s="15"/>
      <c r="G2" s="15" t="s">
        <v>17</v>
      </c>
      <c r="H2" s="15"/>
    </row>
    <row r="3" spans="2:8" x14ac:dyDescent="0.25">
      <c r="B3" s="16"/>
      <c r="C3" s="15"/>
      <c r="D3" s="15"/>
      <c r="E3" s="11" t="s">
        <v>3</v>
      </c>
      <c r="F3" s="11" t="s">
        <v>4</v>
      </c>
      <c r="G3" s="11" t="s">
        <v>3</v>
      </c>
      <c r="H3" s="11" t="s">
        <v>4</v>
      </c>
    </row>
    <row r="4" spans="2:8" x14ac:dyDescent="0.25">
      <c r="B4" s="6" t="s">
        <v>5</v>
      </c>
      <c r="C4" s="14">
        <v>20000</v>
      </c>
      <c r="D4" s="14" t="s">
        <v>6</v>
      </c>
      <c r="E4" s="14" t="s">
        <v>10</v>
      </c>
      <c r="F4" s="14" t="s">
        <v>10</v>
      </c>
      <c r="G4" s="13">
        <v>31500</v>
      </c>
      <c r="H4" s="12">
        <f>154440+34749</f>
        <v>189189</v>
      </c>
    </row>
    <row r="5" spans="2:8" x14ac:dyDescent="0.25">
      <c r="B5" s="6" t="s">
        <v>5</v>
      </c>
      <c r="C5" s="14">
        <v>20000</v>
      </c>
      <c r="D5" s="14" t="s">
        <v>8</v>
      </c>
      <c r="E5" s="14" t="s">
        <v>10</v>
      </c>
      <c r="F5" s="14" t="s">
        <v>10</v>
      </c>
      <c r="G5" s="13">
        <v>94500</v>
      </c>
      <c r="H5" s="12">
        <v>280157.5</v>
      </c>
    </row>
    <row r="6" spans="2:8" x14ac:dyDescent="0.25">
      <c r="B6" s="6" t="s">
        <v>5</v>
      </c>
      <c r="C6" s="14">
        <v>20000</v>
      </c>
      <c r="D6" s="14" t="s">
        <v>7</v>
      </c>
      <c r="E6" s="14" t="s">
        <v>10</v>
      </c>
      <c r="F6" s="14" t="s">
        <v>11</v>
      </c>
      <c r="G6" s="13">
        <v>378000</v>
      </c>
      <c r="H6" s="12">
        <f>554680+124803</f>
        <v>679483</v>
      </c>
    </row>
    <row r="8" spans="2:8" x14ac:dyDescent="0.25">
      <c r="H8" s="3"/>
    </row>
    <row r="9" spans="2:8" x14ac:dyDescent="0.25">
      <c r="H9" s="3"/>
    </row>
    <row r="10" spans="2:8" x14ac:dyDescent="0.25">
      <c r="H10" s="3"/>
    </row>
    <row r="11" spans="2:8" x14ac:dyDescent="0.25">
      <c r="F11" s="2"/>
    </row>
    <row r="12" spans="2:8" x14ac:dyDescent="0.25">
      <c r="F12" s="2"/>
    </row>
    <row r="13" spans="2:8" x14ac:dyDescent="0.25">
      <c r="F13" s="2"/>
    </row>
  </sheetData>
  <mergeCells count="5">
    <mergeCell ref="G2:H2"/>
    <mergeCell ref="B2:B3"/>
    <mergeCell ref="C2:C3"/>
    <mergeCell ref="D2:D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73BF-7C24-4DD4-98E5-60BC94839D73}">
  <dimension ref="B3:K25"/>
  <sheetViews>
    <sheetView showGridLines="0" workbookViewId="0"/>
  </sheetViews>
  <sheetFormatPr defaultRowHeight="12.5" x14ac:dyDescent="0.25"/>
  <cols>
    <col min="1" max="1" width="5.26953125" customWidth="1"/>
    <col min="2" max="2" width="20.81640625" customWidth="1"/>
    <col min="3" max="3" width="10.453125" customWidth="1"/>
    <col min="4" max="4" width="102.54296875" bestFit="1" customWidth="1"/>
    <col min="6" max="6" width="10.7265625" bestFit="1" customWidth="1"/>
    <col min="7" max="7" width="12.26953125" bestFit="1" customWidth="1"/>
    <col min="11" max="11" width="11.7265625" bestFit="1" customWidth="1"/>
  </cols>
  <sheetData>
    <row r="3" spans="2:11" x14ac:dyDescent="0.25">
      <c r="B3" s="7" t="s">
        <v>34</v>
      </c>
      <c r="C3" s="7" t="s">
        <v>1</v>
      </c>
      <c r="D3" s="8" t="s">
        <v>30</v>
      </c>
      <c r="E3" s="7" t="s">
        <v>31</v>
      </c>
      <c r="F3" s="7" t="s">
        <v>32</v>
      </c>
      <c r="G3" s="7" t="s">
        <v>17</v>
      </c>
      <c r="K3" s="4"/>
    </row>
    <row r="4" spans="2:11" x14ac:dyDescent="0.25">
      <c r="B4" s="19" t="s">
        <v>36</v>
      </c>
      <c r="C4" s="20" t="s">
        <v>37</v>
      </c>
      <c r="D4" s="6" t="s">
        <v>18</v>
      </c>
      <c r="E4" s="5">
        <v>1</v>
      </c>
      <c r="F4" s="5">
        <v>8.58</v>
      </c>
      <c r="G4" s="9">
        <v>8.58</v>
      </c>
    </row>
    <row r="5" spans="2:11" x14ac:dyDescent="0.25">
      <c r="B5" s="19"/>
      <c r="C5" s="20"/>
      <c r="D5" s="6" t="s">
        <v>19</v>
      </c>
      <c r="E5" s="5">
        <v>1</v>
      </c>
      <c r="F5" s="5">
        <v>1.93</v>
      </c>
      <c r="G5" s="9">
        <v>1.93</v>
      </c>
    </row>
    <row r="6" spans="2:11" x14ac:dyDescent="0.25">
      <c r="B6" s="19"/>
      <c r="C6" s="20"/>
      <c r="D6" s="6"/>
      <c r="E6" s="5"/>
      <c r="F6" s="5"/>
      <c r="G6" s="9"/>
    </row>
    <row r="7" spans="2:11" x14ac:dyDescent="0.25">
      <c r="B7" s="19"/>
      <c r="C7" s="20"/>
      <c r="D7" s="6" t="s">
        <v>20</v>
      </c>
      <c r="E7" s="5">
        <v>20000</v>
      </c>
      <c r="F7" s="5">
        <v>7.72</v>
      </c>
      <c r="G7" s="9">
        <v>154440</v>
      </c>
    </row>
    <row r="8" spans="2:11" x14ac:dyDescent="0.25">
      <c r="B8" s="19"/>
      <c r="C8" s="20"/>
      <c r="D8" s="6" t="s">
        <v>21</v>
      </c>
      <c r="E8" s="5">
        <v>20000</v>
      </c>
      <c r="F8" s="5">
        <v>1.74</v>
      </c>
      <c r="G8" s="9">
        <v>34749</v>
      </c>
    </row>
    <row r="9" spans="2:11" ht="13" x14ac:dyDescent="0.3">
      <c r="B9" s="19"/>
      <c r="C9" s="20"/>
      <c r="D9" s="18" t="s">
        <v>33</v>
      </c>
      <c r="E9" s="18"/>
      <c r="F9" s="18"/>
      <c r="G9" s="10">
        <f>SUM(G7:G8)</f>
        <v>189189</v>
      </c>
    </row>
    <row r="10" spans="2:11" x14ac:dyDescent="0.25">
      <c r="B10" s="19" t="s">
        <v>36</v>
      </c>
      <c r="C10" s="20" t="s">
        <v>8</v>
      </c>
      <c r="D10" s="6" t="s">
        <v>22</v>
      </c>
      <c r="E10" s="5">
        <v>1</v>
      </c>
      <c r="F10" s="5">
        <v>7.15</v>
      </c>
      <c r="G10" s="9">
        <v>7.15</v>
      </c>
    </row>
    <row r="11" spans="2:11" x14ac:dyDescent="0.25">
      <c r="B11" s="19"/>
      <c r="C11" s="20"/>
      <c r="D11" s="6" t="s">
        <v>23</v>
      </c>
      <c r="E11" s="5">
        <v>1</v>
      </c>
      <c r="F11" s="5">
        <v>1.61</v>
      </c>
      <c r="G11" s="9">
        <v>1.61</v>
      </c>
    </row>
    <row r="12" spans="2:11" x14ac:dyDescent="0.25">
      <c r="B12" s="19"/>
      <c r="C12" s="20"/>
      <c r="D12" s="6"/>
      <c r="E12" s="5"/>
      <c r="F12" s="5"/>
      <c r="G12" s="9"/>
    </row>
    <row r="13" spans="2:11" x14ac:dyDescent="0.25">
      <c r="B13" s="19"/>
      <c r="C13" s="20"/>
      <c r="D13" s="6" t="s">
        <v>24</v>
      </c>
      <c r="E13" s="5">
        <v>20000</v>
      </c>
      <c r="F13" s="5">
        <v>11.44</v>
      </c>
      <c r="G13" s="9">
        <v>228700</v>
      </c>
    </row>
    <row r="14" spans="2:11" x14ac:dyDescent="0.25">
      <c r="B14" s="19"/>
      <c r="C14" s="20"/>
      <c r="D14" s="6" t="s">
        <v>25</v>
      </c>
      <c r="E14" s="5">
        <v>20000</v>
      </c>
      <c r="F14" s="5">
        <v>2.57</v>
      </c>
      <c r="G14" s="9">
        <v>51457.5</v>
      </c>
    </row>
    <row r="15" spans="2:11" ht="13" x14ac:dyDescent="0.3">
      <c r="B15" s="19"/>
      <c r="C15" s="20"/>
      <c r="D15" s="18" t="s">
        <v>33</v>
      </c>
      <c r="E15" s="18"/>
      <c r="F15" s="18"/>
      <c r="G15" s="10">
        <f>SUM(G13:G14)</f>
        <v>280157.5</v>
      </c>
    </row>
    <row r="16" spans="2:11" x14ac:dyDescent="0.25">
      <c r="B16" s="19" t="s">
        <v>35</v>
      </c>
      <c r="C16" s="20" t="s">
        <v>7</v>
      </c>
      <c r="D16" s="6" t="s">
        <v>26</v>
      </c>
      <c r="E16" s="5">
        <v>1</v>
      </c>
      <c r="F16" s="5">
        <v>2.86</v>
      </c>
      <c r="G16" s="9">
        <v>2.86</v>
      </c>
    </row>
    <row r="17" spans="2:7" x14ac:dyDescent="0.25">
      <c r="B17" s="19"/>
      <c r="C17" s="20"/>
      <c r="D17" s="6" t="s">
        <v>27</v>
      </c>
      <c r="E17" s="5">
        <v>1</v>
      </c>
      <c r="F17" s="5">
        <v>0.64</v>
      </c>
      <c r="G17" s="9">
        <v>0.64</v>
      </c>
    </row>
    <row r="18" spans="2:7" x14ac:dyDescent="0.25">
      <c r="B18" s="19"/>
      <c r="C18" s="20"/>
      <c r="D18" s="6"/>
      <c r="E18" s="5"/>
      <c r="F18" s="5"/>
      <c r="G18" s="9"/>
    </row>
    <row r="19" spans="2:7" x14ac:dyDescent="0.25">
      <c r="B19" s="19"/>
      <c r="C19" s="20"/>
      <c r="D19" s="6" t="s">
        <v>28</v>
      </c>
      <c r="E19" s="5">
        <v>20000</v>
      </c>
      <c r="F19" s="5">
        <v>27.73</v>
      </c>
      <c r="G19" s="9">
        <v>554680</v>
      </c>
    </row>
    <row r="20" spans="2:7" x14ac:dyDescent="0.25">
      <c r="B20" s="19"/>
      <c r="C20" s="20"/>
      <c r="D20" s="6" t="s">
        <v>29</v>
      </c>
      <c r="E20" s="5">
        <v>20000</v>
      </c>
      <c r="F20" s="5">
        <v>6.24</v>
      </c>
      <c r="G20" s="9">
        <v>124803</v>
      </c>
    </row>
    <row r="21" spans="2:7" ht="13" x14ac:dyDescent="0.3">
      <c r="B21" s="19"/>
      <c r="C21" s="20"/>
      <c r="D21" s="18" t="s">
        <v>33</v>
      </c>
      <c r="E21" s="18"/>
      <c r="F21" s="18"/>
      <c r="G21" s="10">
        <f>SUM(G19:G20)</f>
        <v>679483</v>
      </c>
    </row>
    <row r="22" spans="2:7" x14ac:dyDescent="0.25">
      <c r="C22" s="1"/>
    </row>
    <row r="25" spans="2:7" ht="51" customHeight="1" x14ac:dyDescent="0.25">
      <c r="B25" s="17" t="s">
        <v>38</v>
      </c>
      <c r="C25" s="17"/>
      <c r="D25" s="17"/>
    </row>
  </sheetData>
  <mergeCells count="10">
    <mergeCell ref="B25:D25"/>
    <mergeCell ref="D9:F9"/>
    <mergeCell ref="D15:F15"/>
    <mergeCell ref="D21:F21"/>
    <mergeCell ref="B4:B9"/>
    <mergeCell ref="B10:B15"/>
    <mergeCell ref="B16:B21"/>
    <mergeCell ref="C4:C9"/>
    <mergeCell ref="C10:C15"/>
    <mergeCell ref="C16:C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CBF-E7B0-4380-903C-426906F15827}">
  <dimension ref="B2:H5"/>
  <sheetViews>
    <sheetView showGridLines="0" workbookViewId="0"/>
  </sheetViews>
  <sheetFormatPr defaultRowHeight="12.5" x14ac:dyDescent="0.25"/>
  <cols>
    <col min="1" max="1" width="3.81640625" customWidth="1"/>
    <col min="2" max="2" width="9.7265625" bestFit="1" customWidth="1"/>
    <col min="3" max="3" width="11.453125" bestFit="1" customWidth="1"/>
    <col min="4" max="4" width="13.54296875" bestFit="1" customWidth="1"/>
    <col min="5" max="5" width="14" bestFit="1" customWidth="1"/>
    <col min="6" max="6" width="16.453125" bestFit="1" customWidth="1"/>
    <col min="7" max="7" width="10.54296875" bestFit="1" customWidth="1"/>
    <col min="8" max="8" width="9.7265625" bestFit="1" customWidth="1"/>
  </cols>
  <sheetData>
    <row r="2" spans="2:8" x14ac:dyDescent="0.25">
      <c r="B2" s="11" t="s">
        <v>1</v>
      </c>
      <c r="C2" s="11" t="s">
        <v>12</v>
      </c>
      <c r="D2" s="11" t="s">
        <v>13</v>
      </c>
      <c r="E2" s="11" t="s">
        <v>14</v>
      </c>
      <c r="F2" s="11" t="s">
        <v>16</v>
      </c>
      <c r="G2" s="11" t="s">
        <v>15</v>
      </c>
      <c r="H2" s="11" t="s">
        <v>17</v>
      </c>
    </row>
    <row r="3" spans="2:8" x14ac:dyDescent="0.25">
      <c r="B3" s="5" t="s">
        <v>6</v>
      </c>
      <c r="C3" s="5">
        <v>20000</v>
      </c>
      <c r="D3" s="5">
        <v>1000</v>
      </c>
      <c r="E3" s="5">
        <f>C3/D3</f>
        <v>20</v>
      </c>
      <c r="F3" s="12">
        <v>75</v>
      </c>
      <c r="G3" s="13">
        <f>F3*E3</f>
        <v>1500</v>
      </c>
      <c r="H3" s="13">
        <f>G3*1*21</f>
        <v>31500</v>
      </c>
    </row>
    <row r="4" spans="2:8" x14ac:dyDescent="0.25">
      <c r="B4" s="5" t="s">
        <v>8</v>
      </c>
      <c r="C4" s="5">
        <v>20000</v>
      </c>
      <c r="D4" s="5">
        <v>1000</v>
      </c>
      <c r="E4" s="5">
        <f t="shared" ref="E4:E5" si="0">C4/D4</f>
        <v>20</v>
      </c>
      <c r="F4" s="12">
        <v>75</v>
      </c>
      <c r="G4" s="13">
        <f>F4*E4</f>
        <v>1500</v>
      </c>
      <c r="H4" s="13">
        <f>G4*3*21</f>
        <v>94500</v>
      </c>
    </row>
    <row r="5" spans="2:8" x14ac:dyDescent="0.25">
      <c r="B5" s="5" t="s">
        <v>7</v>
      </c>
      <c r="C5" s="5">
        <v>20000</v>
      </c>
      <c r="D5" s="5">
        <v>1000</v>
      </c>
      <c r="E5" s="5">
        <f t="shared" si="0"/>
        <v>20</v>
      </c>
      <c r="F5" s="12">
        <v>75</v>
      </c>
      <c r="G5" s="13">
        <f t="shared" ref="G5" si="1">F5*E5</f>
        <v>1500</v>
      </c>
      <c r="H5" s="13">
        <f>G5*12*21</f>
        <v>378000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Comparison</vt:lpstr>
      <vt:lpstr>Load Runner Cost Details</vt:lpstr>
      <vt:lpstr>IBM Cost Details</vt:lpstr>
    </vt:vector>
  </TitlesOfParts>
  <Company>Office 365 Client Update 1908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 Jaganathan</dc:creator>
  <cp:lastModifiedBy>Vimal Raj Viswaraj</cp:lastModifiedBy>
  <dcterms:created xsi:type="dcterms:W3CDTF">2020-03-15T13:37:06Z</dcterms:created>
  <dcterms:modified xsi:type="dcterms:W3CDTF">2021-12-05T05:42:51Z</dcterms:modified>
</cp:coreProperties>
</file>