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MAL\Documents\GitHub\Inceptez-Batch-13\STASTICS\ASSIGNMENTS\"/>
    </mc:Choice>
  </mc:AlternateContent>
  <bookViews>
    <workbookView xWindow="-105" yWindow="-105" windowWidth="19425" windowHeight="10425" activeTab="5"/>
  </bookViews>
  <sheets>
    <sheet name="exe-1" sheetId="1" r:id="rId1"/>
    <sheet name="EXE-1.1" sheetId="5" r:id="rId2"/>
    <sheet name="EXE-PLYR-SLCTN" sheetId="2" r:id="rId3"/>
    <sheet name="BOX-PLOT" sheetId="6" r:id="rId4"/>
    <sheet name="CLT" sheetId="8" r:id="rId5"/>
    <sheet name="HISTOGRAM" sheetId="7" r:id="rId6"/>
  </sheets>
  <definedNames>
    <definedName name="_xlnm._FilterDatabase" localSheetId="0" hidden="1">'exe-1'!$K$1:$K$201</definedName>
    <definedName name="_xlnm.Extract" localSheetId="0">'exe-1'!$S$12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6" l="1"/>
  <c r="E1" i="8"/>
  <c r="C2" i="8"/>
  <c r="C3" i="8"/>
  <c r="C4" i="8"/>
  <c r="C5" i="8"/>
  <c r="C6" i="8"/>
  <c r="C7" i="8"/>
  <c r="C8" i="8"/>
  <c r="C9" i="8"/>
  <c r="C10" i="8"/>
  <c r="C11" i="8"/>
  <c r="C1" i="8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4" i="6"/>
  <c r="M2" i="6"/>
  <c r="F5" i="7" l="1"/>
  <c r="F6" i="7"/>
  <c r="F7" i="7"/>
  <c r="F8" i="7"/>
  <c r="F4" i="7"/>
  <c r="E13" i="6" l="1"/>
  <c r="E12" i="6" l="1"/>
  <c r="E10" i="6"/>
  <c r="E9" i="6"/>
  <c r="E8" i="6"/>
  <c r="E3" i="6"/>
  <c r="E7" i="6"/>
  <c r="E11" i="6" s="1"/>
  <c r="E6" i="6"/>
  <c r="E5" i="6"/>
  <c r="E4" i="6"/>
  <c r="T73" i="1" l="1"/>
  <c r="S72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3" i="5"/>
  <c r="K4" i="5"/>
  <c r="K5" i="5"/>
  <c r="K6" i="5"/>
  <c r="K7" i="5"/>
  <c r="K2" i="5"/>
  <c r="T14" i="1"/>
  <c r="T15" i="1"/>
  <c r="T16" i="1"/>
  <c r="T17" i="1"/>
  <c r="T18" i="1"/>
  <c r="T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N4" i="1"/>
  <c r="N5" i="1"/>
  <c r="N6" i="1"/>
  <c r="N7" i="1"/>
  <c r="N8" i="1"/>
  <c r="N3" i="1"/>
  <c r="T5" i="5" l="1"/>
  <c r="S7" i="5"/>
  <c r="T8" i="5"/>
  <c r="T9" i="5"/>
  <c r="S5" i="5"/>
  <c r="S6" i="5"/>
  <c r="T7" i="5"/>
  <c r="S9" i="5"/>
  <c r="S10" i="5"/>
  <c r="S8" i="5"/>
  <c r="T6" i="5"/>
  <c r="T10" i="5"/>
  <c r="N9" i="1"/>
  <c r="O7" i="1" s="1"/>
  <c r="P7" i="1" s="1"/>
  <c r="O5" i="1" l="1"/>
  <c r="P5" i="1" s="1"/>
  <c r="O3" i="1"/>
  <c r="P3" i="1" s="1"/>
  <c r="O6" i="1"/>
  <c r="P6" i="1" s="1"/>
  <c r="O4" i="1"/>
  <c r="P4" i="1" s="1"/>
  <c r="O8" i="1"/>
  <c r="P8" i="1" s="1"/>
</calcChain>
</file>

<file path=xl/sharedStrings.xml><?xml version="1.0" encoding="utf-8"?>
<sst xmlns="http://schemas.openxmlformats.org/spreadsheetml/2006/main" count="1422" uniqueCount="120">
  <si>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</si>
  <si>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</si>
  <si>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</si>
  <si>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</si>
  <si>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</si>
  <si>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</si>
  <si>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</si>
  <si>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</si>
  <si>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</si>
  <si>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</si>
  <si>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</si>
  <si>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</si>
  <si>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</si>
  <si>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</si>
  <si>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</si>
  <si>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</si>
  <si>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</si>
  <si>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</si>
  <si>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</si>
  <si>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</si>
  <si>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</si>
  <si>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</si>
  <si>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</si>
  <si>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</si>
  <si>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</si>
  <si>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</si>
  <si>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</si>
  <si>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sum</t>
  </si>
  <si>
    <t>relative frequency</t>
  </si>
  <si>
    <t>percent 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</si>
  <si>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</si>
  <si>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</si>
  <si>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</si>
  <si>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</si>
  <si>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</si>
  <si>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</si>
  <si>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</si>
  <si>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</si>
  <si>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</si>
  <si>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</si>
  <si>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</si>
  <si>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</si>
  <si>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</si>
  <si>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PLAYER A</t>
  </si>
  <si>
    <t>PLAYER B</t>
  </si>
  <si>
    <t>PLAYER C</t>
  </si>
  <si>
    <t>Explains the frequency of sales in different regions</t>
  </si>
  <si>
    <t>age category</t>
  </si>
  <si>
    <t>differences</t>
  </si>
  <si>
    <t>below 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</si>
  <si>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</si>
  <si>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</si>
  <si>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</si>
  <si>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</si>
  <si>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</si>
  <si>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</si>
  <si>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</si>
  <si>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</si>
  <si>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AGE CATEGORY</t>
  </si>
  <si>
    <t>FREQ OF PURCHASE</t>
  </si>
  <si>
    <t>Most purchases done by age criteria</t>
  </si>
  <si>
    <t xml:space="preserve">COUPONS </t>
  </si>
  <si>
    <t>NO - COUPONS</t>
  </si>
  <si>
    <t>CUSTOMERS OF DIFFERENT AGE CATEGORY PURCHASED WITH AND WITHOUT COUPONS</t>
  </si>
  <si>
    <t>player - A</t>
  </si>
  <si>
    <t>player - B</t>
  </si>
  <si>
    <t>player - C</t>
  </si>
  <si>
    <t>BOTH HAVE SAME SUM AND COUNT.
BUT PLAYER -A CAN BE SELECTED DUE TO LESS STANDARD DEVIATION</t>
  </si>
  <si>
    <t>it may be taken from the outlier value</t>
  </si>
  <si>
    <t>WHILE COMPARING THESE BOTH , I SELECT PLAYER-B AS HE IS MORE CONSISTENT THAN PLAYER-C
AS PLAYER-C HAS MORE SKEWNESS AND MORE KURTOSIS ADDITIONALLY HIGH STANDARD DEVIATION</t>
  </si>
  <si>
    <t>player scores</t>
  </si>
  <si>
    <t>min</t>
  </si>
  <si>
    <t>Column1</t>
  </si>
  <si>
    <t>Column 1</t>
  </si>
  <si>
    <t>Column 2</t>
  </si>
  <si>
    <t>COVARIANCE</t>
  </si>
  <si>
    <t>*/</t>
  </si>
  <si>
    <t>Q1</t>
  </si>
  <si>
    <t>Q3</t>
  </si>
  <si>
    <t>Q2</t>
  </si>
  <si>
    <t>MAX</t>
  </si>
  <si>
    <t>MEDIAN</t>
  </si>
  <si>
    <t>MEAN</t>
  </si>
  <si>
    <t>MODE</t>
  </si>
  <si>
    <t>RANGE</t>
  </si>
  <si>
    <t>STD_DEV</t>
  </si>
  <si>
    <t>85TH PERCENTILE</t>
  </si>
  <si>
    <t>Grand Total</t>
  </si>
  <si>
    <t>Total</t>
  </si>
  <si>
    <t>Values</t>
  </si>
  <si>
    <t>3220-3319</t>
  </si>
  <si>
    <t>3320-3419</t>
  </si>
  <si>
    <t>3420-3519</t>
  </si>
  <si>
    <t>3520-3619</t>
  </si>
  <si>
    <t>3620-3719</t>
  </si>
  <si>
    <t>3720-3819</t>
  </si>
  <si>
    <t>SCORE-CNT</t>
  </si>
  <si>
    <t>SCORE-CNT-DUMMY</t>
  </si>
  <si>
    <t>SCORE</t>
  </si>
  <si>
    <t>MEMBERS</t>
  </si>
  <si>
    <t>standardize</t>
  </si>
  <si>
    <t>FREQUENCY</t>
  </si>
  <si>
    <t>3720-3820</t>
  </si>
  <si>
    <t>3720-3821</t>
  </si>
  <si>
    <t>3720-3822</t>
  </si>
  <si>
    <t>3720-3823</t>
  </si>
  <si>
    <t>3720-3824</t>
  </si>
  <si>
    <t>3720-3825</t>
  </si>
  <si>
    <t>3720-3826</t>
  </si>
  <si>
    <t>3720-3827</t>
  </si>
  <si>
    <t>3720-3828</t>
  </si>
  <si>
    <t>3720-3829</t>
  </si>
  <si>
    <t>3720-3830</t>
  </si>
  <si>
    <t>3720-3831</t>
  </si>
  <si>
    <t>3720-3832</t>
  </si>
  <si>
    <t>3720-3833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</si>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</sst>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4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0" xfId="0" applyBorder="1"/>
    <xf numFmtId="0" fontId="3" fillId="0" borderId="1" xfId="0" applyFont="1" applyBorder="1"/>
    <xf numFmtId="0" fontId="1" fillId="0" borderId="1" xfId="0" applyFont="1" applyFill="1" applyBorder="1" applyAlignment="1">
      <alignment wrapText="1"/>
    </xf>
    <xf numFmtId="16" fontId="0" fillId="0" borderId="1" xfId="0" quotePrefix="1" applyNumberFormat="1" applyBorder="1"/>
    <xf numFmtId="0" fontId="0" fillId="0" borderId="1" xfId="0" quotePrefix="1" applyBorder="1"/>
    <xf numFmtId="164" fontId="0" fillId="0" borderId="0" xfId="0" applyNumberFormat="1" applyBorder="1"/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164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5" fillId="6" borderId="0" xfId="0" applyFont="1" applyFill="1" applyAlignment="1">
      <alignment horizontal="center"/>
    </xf>
    <xf numFmtId="49" fontId="0" fillId="0" borderId="1" xfId="0" applyNumberFormat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5" fillId="0" borderId="0" xfId="0" applyFont="1"/>
    <xf numFmtId="0" fontId="7" fillId="4" borderId="1" xfId="0" applyFon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0" fontId="8" fillId="8" borderId="1" xfId="0" applyFont="1" applyFill="1" applyBorder="1" applyAlignment="1">
      <alignment horizontal="centerContinuous"/>
    </xf>
    <xf numFmtId="0" fontId="0" fillId="8" borderId="1" xfId="0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0" fontId="0" fillId="0" borderId="0" xfId="0" applyNumberFormat="1" applyFill="1" applyBorder="1" applyAlignment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526545480244"/>
          <c:y val="9.0886347663039241E-2"/>
          <c:w val="0.73385459507838402"/>
          <c:h val="0.6404614802992976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'exe-1'!$M$3:$M$8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'exe-1'!$N$3:$N$8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347264"/>
        <c:axId val="-67338560"/>
      </c:barChart>
      <c:catAx>
        <c:axId val="-673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7338560"/>
        <c:crosses val="autoZero"/>
        <c:auto val="1"/>
        <c:lblAlgn val="ctr"/>
        <c:lblOffset val="100"/>
        <c:noMultiLvlLbl val="0"/>
      </c:catAx>
      <c:valAx>
        <c:axId val="-673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34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52677583016547"/>
          <c:y val="0.87996945116118608"/>
          <c:w val="0.13147322416983453"/>
          <c:h val="0.1200307297903382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HISTOGRAM!$G$50:$G$54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More</c:v>
                </c:pt>
              </c:strCache>
            </c:strRef>
          </c:cat>
          <c:val>
            <c:numRef>
              <c:f>HISTOGRAM!$H$50:$H$54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32880"/>
        <c:axId val="-21322432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HISTOGRAM!$G$50:$G$54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More</c:v>
                </c:pt>
              </c:strCache>
            </c:strRef>
          </c:cat>
          <c:val>
            <c:numRef>
              <c:f>HISTOGRAM!$I$50:$I$54</c:f>
              <c:numCache>
                <c:formatCode>0.00%</c:formatCode>
                <c:ptCount val="5"/>
                <c:pt idx="0">
                  <c:v>0.22222222222222221</c:v>
                </c:pt>
                <c:pt idx="1">
                  <c:v>0.22222222222222221</c:v>
                </c:pt>
                <c:pt idx="2">
                  <c:v>0.5</c:v>
                </c:pt>
                <c:pt idx="3">
                  <c:v>0.83333333333333337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4032"/>
        <c:axId val="-2057430016"/>
      </c:lineChart>
      <c:catAx>
        <c:axId val="-21322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43216"/>
        <c:crosses val="autoZero"/>
        <c:auto val="1"/>
        <c:lblAlgn val="ctr"/>
        <c:lblOffset val="100"/>
        <c:noMultiLvlLbl val="0"/>
      </c:catAx>
      <c:valAx>
        <c:axId val="-213224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32880"/>
        <c:crosses val="autoZero"/>
        <c:crossBetween val="between"/>
      </c:valAx>
      <c:valAx>
        <c:axId val="-20574300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2057424032"/>
        <c:crosses val="max"/>
        <c:crossBetween val="between"/>
      </c:valAx>
      <c:catAx>
        <c:axId val="-20574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4300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HISTOGRAM!$G$56:$G$60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More</c:v>
                </c:pt>
              </c:strCache>
            </c:strRef>
          </c:cat>
          <c:val>
            <c:numRef>
              <c:f>HISTOGRAM!$H$56:$H$60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21856"/>
        <c:axId val="-205743600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HISTOGRAM!$G$56:$G$60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More</c:v>
                </c:pt>
              </c:strCache>
            </c:strRef>
          </c:cat>
          <c:val>
            <c:numRef>
              <c:f>HISTOGRAM!$I$56:$I$60</c:f>
              <c:numCache>
                <c:formatCode>0.00%</c:formatCode>
                <c:ptCount val="5"/>
                <c:pt idx="0">
                  <c:v>0.22222222222222221</c:v>
                </c:pt>
                <c:pt idx="1">
                  <c:v>0.5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13184"/>
        <c:axId val="-2124509920"/>
      </c:lineChart>
      <c:catAx>
        <c:axId val="-20574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36000"/>
        <c:crosses val="autoZero"/>
        <c:auto val="1"/>
        <c:lblAlgn val="ctr"/>
        <c:lblOffset val="100"/>
        <c:noMultiLvlLbl val="0"/>
      </c:catAx>
      <c:valAx>
        <c:axId val="-205743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21856"/>
        <c:crosses val="autoZero"/>
        <c:crossBetween val="between"/>
      </c:valAx>
      <c:valAx>
        <c:axId val="-21245099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2124513184"/>
        <c:crosses val="max"/>
        <c:crossBetween val="between"/>
      </c:valAx>
      <c:catAx>
        <c:axId val="-212451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50992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HISTOGRAM!$H$55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HISTOGRAM!$H$56:$H$59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627056"/>
        <c:axId val="-2053626512"/>
      </c:barChart>
      <c:catAx>
        <c:axId val="-205362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26512"/>
        <c:crosses val="autoZero"/>
        <c:auto val="1"/>
        <c:lblAlgn val="ctr"/>
        <c:lblOffset val="100"/>
        <c:noMultiLvlLbl val="0"/>
      </c:catAx>
      <c:valAx>
        <c:axId val="-2053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7860892388452E-2"/>
          <c:y val="0.19486111111111112"/>
          <c:w val="0.88740879265091865"/>
          <c:h val="0.6073417906095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HISTOGRAM!$D$48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HISTOGRAM!$C$49:$C$67</c:f>
              <c:strCache>
                <c:ptCount val="19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  <c:pt idx="5">
                  <c:v>3720-3820</c:v>
                </c:pt>
                <c:pt idx="6">
                  <c:v>3720-3821</c:v>
                </c:pt>
                <c:pt idx="7">
                  <c:v>3720-3822</c:v>
                </c:pt>
                <c:pt idx="8">
                  <c:v>3720-3823</c:v>
                </c:pt>
                <c:pt idx="9">
                  <c:v>3720-3824</c:v>
                </c:pt>
                <c:pt idx="10">
                  <c:v>3720-3825</c:v>
                </c:pt>
                <c:pt idx="11">
                  <c:v>3720-3826</c:v>
                </c:pt>
                <c:pt idx="12">
                  <c:v>3720-3827</c:v>
                </c:pt>
                <c:pt idx="13">
                  <c:v>3720-3828</c:v>
                </c:pt>
                <c:pt idx="14">
                  <c:v>3720-3829</c:v>
                </c:pt>
                <c:pt idx="15">
                  <c:v>3720-3830</c:v>
                </c:pt>
                <c:pt idx="16">
                  <c:v>3720-3831</c:v>
                </c:pt>
                <c:pt idx="17">
                  <c:v>3720-3832</c:v>
                </c:pt>
                <c:pt idx="18">
                  <c:v>3720-3833</c:v>
                </c:pt>
              </c:strCache>
            </c:strRef>
          </c:cat>
          <c:val>
            <c:numRef>
              <c:f>HISTOGRAM!$D$49:$D$67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632208"/>
        <c:axId val="-2138631664"/>
      </c:barChart>
      <c:catAx>
        <c:axId val="-21386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31664"/>
        <c:crosses val="autoZero"/>
        <c:auto val="1"/>
        <c:lblAlgn val="ctr"/>
        <c:lblOffset val="100"/>
        <c:noMultiLvlLbl val="0"/>
      </c:catAx>
      <c:valAx>
        <c:axId val="-2138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'exe-1'!$T$12</c:f>
              <c:strCache>
                <c:ptCount val="1"/>
                <c:pt idx="0">
                  <c:v>FREQ OF PURCHASE</c:v>
                </c:pt>
              </c:strCache>
            </c:strRef>
          </c:tx>
          <c:invertIfNegative val="0"/>
          <c:cat>
            <c:strRef>
              <c:f>'exe-1'!$S$13:$S$18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'exe-1'!$T$13:$T$18</c:f>
              <c:numCache>
                <c:formatCode>General</c:formatCode>
                <c:ptCount val="6"/>
                <c:pt idx="0">
                  <c:v>73</c:v>
                </c:pt>
                <c:pt idx="1">
                  <c:v>32</c:v>
                </c:pt>
                <c:pt idx="2">
                  <c:v>37</c:v>
                </c:pt>
                <c:pt idx="3">
                  <c:v>13</c:v>
                </c:pt>
                <c:pt idx="4">
                  <c:v>21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351072"/>
        <c:axId val="-67342368"/>
      </c:barChart>
      <c:catAx>
        <c:axId val="-673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7342368"/>
        <c:crosses val="autoZero"/>
        <c:auto val="1"/>
        <c:lblAlgn val="ctr"/>
        <c:lblOffset val="100"/>
        <c:noMultiLvlLbl val="0"/>
      </c:catAx>
      <c:valAx>
        <c:axId val="-673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3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655218199599"/>
          <c:y val="8.5324969971973919E-2"/>
          <c:w val="0.6344456976631544"/>
          <c:h val="0.75376618176965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'EXE-1.1'!$S$4</c:f>
              <c:strCache>
                <c:ptCount val="1"/>
                <c:pt idx="0">
                  <c:v>COUPONS </c:v>
                </c:pt>
              </c:strCache>
            </c:strRef>
          </c:tx>
          <c:invertIfNegative val="0"/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'EXE-1.1'!$S$5:$S$10</c:f>
              <c:numCache>
                <c:formatCode>General</c:formatCode>
                <c:ptCount val="6"/>
                <c:pt idx="0">
                  <c:v>28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'EXE-1.1'!$T$4</c:f>
              <c:strCache>
                <c:ptCount val="1"/>
                <c:pt idx="0">
                  <c:v>NO - COUPONS</c:v>
                </c:pt>
              </c:strCache>
            </c:strRef>
          </c:tx>
          <c:invertIfNegative val="0"/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'EXE-1.1'!$T$5:$T$10</c:f>
              <c:numCache>
                <c:formatCode>General</c:formatCode>
                <c:ptCount val="6"/>
                <c:pt idx="0">
                  <c:v>172</c:v>
                </c:pt>
                <c:pt idx="1">
                  <c:v>188</c:v>
                </c:pt>
                <c:pt idx="2">
                  <c:v>187</c:v>
                </c:pt>
                <c:pt idx="3">
                  <c:v>198</c:v>
                </c:pt>
                <c:pt idx="4">
                  <c:v>188</c:v>
                </c:pt>
                <c:pt idx="5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347808"/>
        <c:axId val="-67346720"/>
      </c:barChart>
      <c:catAx>
        <c:axId val="-673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7346720"/>
        <c:crosses val="autoZero"/>
        <c:auto val="1"/>
        <c:lblAlgn val="ctr"/>
        <c:lblOffset val="100"/>
        <c:noMultiLvlLbl val="0"/>
      </c:catAx>
      <c:valAx>
        <c:axId val="-673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3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'EXE-PLYR-SLCTN'!$C$4</c:f>
              <c:strCache>
                <c:ptCount val="1"/>
                <c:pt idx="0">
                  <c:v>PLAYER A</c:v>
                </c:pt>
              </c:strCache>
            </c:strRef>
          </c:tx>
          <c:val>
            <c:numRef>
              <c:f>'EXE-PLYR-SLCTN'!$C$5:$C$14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072480"/>
        <c:axId val="-61069216"/>
      </c:lineChart>
      <c:catAx>
        <c:axId val="-610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61069216"/>
        <c:crosses val="autoZero"/>
        <c:auto val="1"/>
        <c:lblAlgn val="ctr"/>
        <c:lblOffset val="100"/>
        <c:noMultiLvlLbl val="0"/>
      </c:catAx>
      <c:valAx>
        <c:axId val="-610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0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'EXE-PLYR-SLCTN'!$D$4</c:f>
              <c:strCache>
                <c:ptCount val="1"/>
                <c:pt idx="0">
                  <c:v>PLAYER B</c:v>
                </c:pt>
              </c:strCache>
            </c:strRef>
          </c:tx>
          <c:val>
            <c:numRef>
              <c:f>'EXE-PLYR-SLCTN'!$D$5:$D$14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071392"/>
        <c:axId val="-61061600"/>
      </c:lineChart>
      <c:catAx>
        <c:axId val="-610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61061600"/>
        <c:crosses val="autoZero"/>
        <c:auto val="1"/>
        <c:lblAlgn val="ctr"/>
        <c:lblOffset val="100"/>
        <c:noMultiLvlLbl val="0"/>
      </c:catAx>
      <c:valAx>
        <c:axId val="-610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0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'EXE-PLYR-SLCTN'!$E$4</c:f>
              <c:strCache>
                <c:ptCount val="1"/>
                <c:pt idx="0">
                  <c:v>PLAYER C</c:v>
                </c:pt>
              </c:strCache>
            </c:strRef>
          </c:tx>
          <c:val>
            <c:numRef>
              <c:f>'EXE-PLYR-SLCTN'!$E$5:$E$15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070848"/>
        <c:axId val="-61067584"/>
      </c:lineChart>
      <c:catAx>
        <c:axId val="-610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61067584"/>
        <c:crosses val="autoZero"/>
        <c:auto val="1"/>
        <c:lblAlgn val="ctr"/>
        <c:lblOffset val="100"/>
        <c:noMultiLvlLbl val="0"/>
      </c:catAx>
      <c:valAx>
        <c:axId val="-61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0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[data_sales-WORKED.xlsx]BOX-PLOT!PivotTable2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53349066383481E-2"/>
          <c:y val="0.17183981135865989"/>
          <c:w val="0.68470806543650975"/>
          <c:h val="0.5882183565713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'BOX-PLOT'!$K$3:$K$4</c:f>
              <c:strCache>
                <c:ptCount val="1"/>
                <c:pt idx="0">
                  <c:v>SCORE-CNT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'BOX-PLOT'!$J$5:$J$11</c:f>
              <c:strCache>
                <c:ptCount val="6"/>
                <c:pt idx="0">
                  <c:v>3220-3319</c:v>
                </c:pt>
                <c:pt idx="1">
                  <c:v>3320-3419</c:v>
                </c:pt>
                <c:pt idx="2">
                  <c:v>3420-3519</c:v>
                </c:pt>
                <c:pt idx="3">
                  <c:v>3520-3619</c:v>
                </c:pt>
                <c:pt idx="4">
                  <c:v>3620-3719</c:v>
                </c:pt>
                <c:pt idx="5">
                  <c:v>3720-3819</c:v>
                </c:pt>
              </c:strCache>
            </c:strRef>
          </c:cat>
          <c:val>
            <c:numRef>
              <c:f>'BOX-PLOT'!$K$5:$K$11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'BOX-PLOT'!$L$3:$L$4</c:f>
              <c:strCache>
                <c:ptCount val="1"/>
                <c:pt idx="0">
                  <c:v>SCORE-CNT-DUMMY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'BOX-PLOT'!$J$5:$J$11</c:f>
              <c:strCache>
                <c:ptCount val="6"/>
                <c:pt idx="0">
                  <c:v>3220-3319</c:v>
                </c:pt>
                <c:pt idx="1">
                  <c:v>3320-3419</c:v>
                </c:pt>
                <c:pt idx="2">
                  <c:v>3420-3519</c:v>
                </c:pt>
                <c:pt idx="3">
                  <c:v>3520-3619</c:v>
                </c:pt>
                <c:pt idx="4">
                  <c:v>3620-3719</c:v>
                </c:pt>
                <c:pt idx="5">
                  <c:v>3720-3819</c:v>
                </c:pt>
              </c:strCache>
            </c:strRef>
          </c:cat>
          <c:val>
            <c:numRef>
              <c:f>'BOX-PLOT'!$L$5:$L$11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065408"/>
        <c:axId val="-61062688"/>
      </c:barChart>
      <c:catAx>
        <c:axId val="-610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62688"/>
        <c:crosses val="autoZero"/>
        <c:auto val="1"/>
        <c:lblAlgn val="ctr"/>
        <c:lblOffset val="100"/>
        <c:noMultiLvlLbl val="0"/>
      </c:catAx>
      <c:valAx>
        <c:axId val="-610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85322962792804E-2"/>
          <c:y val="0.18045423490518364"/>
          <c:w val="0.9028635170603674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HISTOGRAM!$E$3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HISTOGRAM!$D$4:$D$11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cat>
          <c:val>
            <c:numRef>
              <c:f>HISTOGRAM!$E$4:$E$11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1064864"/>
        <c:axId val="-61060512"/>
      </c:barChart>
      <c:lineChart>
        <c:grouping val="standard"/>
        <c:varyColors val="0"/>
        <c:ser>
          <c:idx val="1"/>
          <c:order val="1"/>
          <c:tx>
            <c:strRef>
              <c:f>HISTOGRAM!$F$3</c:f>
              <c:strCache>
                <c:ptCount val="1"/>
                <c:pt idx="0">
                  <c:v>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HISTOGRAM!$D$4:$D$11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cat>
          <c:val>
            <c:numRef>
              <c:f>HISTOGRAM!$F$4:$F$11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064864"/>
        <c:axId val="-61060512"/>
      </c:lineChart>
      <c:catAx>
        <c:axId val="-610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60512"/>
        <c:crosses val="autoZero"/>
        <c:auto val="1"/>
        <c:lblAlgn val="ctr"/>
        <c:lblOffset val="100"/>
        <c:noMultiLvlLbl val="0"/>
      </c:catAx>
      <c:valAx>
        <c:axId val="-610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HISTOGRAM!$D$26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HISTOGRAM!$C$27:$C$31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cat>
          <c:val>
            <c:numRef>
              <c:f>HISTOGRAM!$D$27:$D$31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508288"/>
        <c:axId val="-67340736"/>
      </c:barChart>
      <c:scatterChart>
        <c:scatterStyle val="smoothMarker"/>
        <c:varyColors val="0"/>
        <c:ser>
          <c:idx val="1"/>
          <c:order val="1"/>
          <c:tx>
            <c:strRef>
              <c:f>HISTOGRAM!$E$26</c:f>
              <c:strCache>
                <c:ptCount val="1"/>
                <c:pt idx="0">
                  <c:v>MEMBERS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HISTOGRAM!$C$27:$C$31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xVal>
          <c:yVal>
            <c:numRef>
              <c:f>HISTOGRAM!$E$27:$E$31</c:f>
              <c:numCache>
                <c:formatCode>General</c:formatCode>
                <c:ptCount val="5"/>
                <c:pt idx="0">
                  <c:v>22</c:v>
                </c:pt>
                <c:pt idx="1">
                  <c:v>33</c:v>
                </c:pt>
                <c:pt idx="2">
                  <c:v>66</c:v>
                </c:pt>
                <c:pt idx="3">
                  <c:v>55</c:v>
                </c:pt>
                <c:pt idx="4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425664"/>
        <c:axId val="-2124511008"/>
      </c:scatterChart>
      <c:catAx>
        <c:axId val="-21245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340736"/>
        <c:crosses val="autoZero"/>
        <c:auto val="1"/>
        <c:lblAlgn val="ctr"/>
        <c:lblOffset val="100"/>
        <c:noMultiLvlLbl val="0"/>
      </c:catAx>
      <c:valAx>
        <c:axId val="-67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08288"/>
        <c:crosses val="autoZero"/>
        <c:crossBetween val="between"/>
      </c:valAx>
      <c:valAx>
        <c:axId val="-212451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25664"/>
        <c:crosses val="max"/>
        <c:crossBetween val="midCat"/>
      </c:valAx>
      <c:valAx>
        <c:axId val="-20574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511008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1</xdr:row>
      <xdr:rowOff>8468</xdr:rowOff>
    </xdr:from>
    <xdr:to>
      <xdr:col>23</xdr:col>
      <xdr:colOff>137583</xdr:colOff>
      <xdr:row>8</xdr:row>
      <xdr:rowOff>31749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243417</xdr:colOff>
      <xdr:row>11</xdr:row>
      <xdr:rowOff>21166</xdr:rowOff>
    </xdr:from>
    <xdr:to>
      <xdr:col>26</xdr:col>
      <xdr:colOff>529166</xdr:colOff>
      <xdr:row>18</xdr:row>
      <xdr:rowOff>116416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10</xdr:row>
      <xdr:rowOff>95250</xdr:rowOff>
    </xdr:from>
    <xdr:to>
      <xdr:col>20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1148796</xdr:colOff>
      <xdr:row>16</xdr:row>
      <xdr:rowOff>146853</xdr:rowOff>
    </xdr:from>
    <xdr:to>
      <xdr:col>11</xdr:col>
      <xdr:colOff>12462</xdr:colOff>
      <xdr:row>18</xdr:row>
      <xdr:rowOff>176492</xdr:rowOff>
    </xdr:to>
    <xdr:sp macro="" textlink="">
      <xdr:nvSpPr>
        <xdr:cNvPr id="5" name="Left-Up Arrow 4"/>
        <xdr:cNvSpPr/>
      </xdr:nvSpPr>
      <xdr:spPr>
        <a:xfrm rot="937071">
          <a:off x="6025596" y="3194853"/>
          <a:ext cx="1292541" cy="41063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352426</xdr:colOff>
      <xdr:row>28</xdr:row>
      <xdr:rowOff>119062</xdr:rowOff>
    </xdr:from>
    <xdr:to>
      <xdr:col>11</xdr:col>
      <xdr:colOff>176213</xdr:colOff>
      <xdr:row>44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495301</xdr:colOff>
      <xdr:row>28</xdr:row>
      <xdr:rowOff>95250</xdr:rowOff>
    </xdr:from>
    <xdr:to>
      <xdr:col>17</xdr:col>
      <xdr:colOff>583407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902494</xdr:colOff>
      <xdr:row>28</xdr:row>
      <xdr:rowOff>100014</xdr:rowOff>
    </xdr:from>
    <xdr:to>
      <xdr:col>22</xdr:col>
      <xdr:colOff>566738</xdr:colOff>
      <xdr:row>44</xdr:row>
      <xdr:rowOff>23814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137584</xdr:colOff>
      <xdr:row>12</xdr:row>
      <xdr:rowOff>74083</xdr:rowOff>
    </xdr:from>
    <xdr:to>
      <xdr:col>17</xdr:col>
      <xdr:colOff>21166</xdr:colOff>
      <xdr:row>12</xdr:row>
      <xdr:rowOff>116417</xdr:rowOff>
    </xdr:to>
    <xdr:cxnSp macro="">
      <xdr:nvCxnSpPr>
        <xdr:cNvPr id="10" name="Elbow Connector 9"/>
        <xdr:cNvCxnSpPr/>
      </xdr:nvCxnSpPr>
      <xdr:spPr>
        <a:xfrm>
          <a:off x="11736917" y="2360083"/>
          <a:ext cx="497416" cy="42334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1189259</xdr:colOff>
      <xdr:row>16</xdr:row>
      <xdr:rowOff>17174</xdr:rowOff>
    </xdr:from>
    <xdr:to>
      <xdr:col>14</xdr:col>
      <xdr:colOff>688104</xdr:colOff>
      <xdr:row>24</xdr:row>
      <xdr:rowOff>93456</xdr:rowOff>
    </xdr:to>
    <xdr:sp macro="" textlink="">
      <xdr:nvSpPr>
        <xdr:cNvPr id="11" name="Left-Up Arrow 10"/>
        <xdr:cNvSpPr/>
      </xdr:nvSpPr>
      <xdr:spPr>
        <a:xfrm rot="937071">
          <a:off x="8534092" y="3075757"/>
          <a:ext cx="1933012" cy="1600282"/>
        </a:xfrm>
        <a:prstGeom prst="leftUpArrow">
          <a:avLst>
            <a:gd name="adj1" fmla="val 7673"/>
            <a:gd name="adj2" fmla="val 25000"/>
            <a:gd name="adj3" fmla="val 240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350585</xdr:colOff>
      <xdr:row>12</xdr:row>
      <xdr:rowOff>22413</xdr:rowOff>
    </xdr:from>
    <xdr:to>
      <xdr:col>12</xdr:col>
      <xdr:colOff>1344706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157162</xdr:rowOff>
    </xdr:from>
    <xdr:to>
      <xdr:col>15</xdr:col>
      <xdr:colOff>38100</xdr:colOff>
      <xdr:row>17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25</xdr:row>
      <xdr:rowOff>23812</xdr:rowOff>
    </xdr:from>
    <xdr:to>
      <xdr:col>11</xdr:col>
      <xdr:colOff>523875</xdr:colOff>
      <xdr:row>39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41462</xdr:colOff>
      <xdr:row>44</xdr:row>
      <xdr:rowOff>33618</xdr:rowOff>
    </xdr:from>
    <xdr:to>
      <xdr:col>17</xdr:col>
      <xdr:colOff>549088</xdr:colOff>
      <xdr:row>61</xdr:row>
      <xdr:rowOff>38659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63</xdr:row>
      <xdr:rowOff>9525</xdr:rowOff>
    </xdr:from>
    <xdr:to>
      <xdr:col>16</xdr:col>
      <xdr:colOff>209550</xdr:colOff>
      <xdr:row>73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22413</xdr:colOff>
      <xdr:row>73</xdr:row>
      <xdr:rowOff>146797</xdr:rowOff>
    </xdr:from>
    <xdr:to>
      <xdr:col>17</xdr:col>
      <xdr:colOff>358589</xdr:colOff>
      <xdr:row>88</xdr:row>
      <xdr:rowOff>32497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190500</xdr:colOff>
      <xdr:row>68</xdr:row>
      <xdr:rowOff>124385</xdr:rowOff>
    </xdr:from>
    <xdr:to>
      <xdr:col>6</xdr:col>
      <xdr:colOff>818030</xdr:colOff>
      <xdr:row>83</xdr:row>
      <xdr:rowOff>10085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" refreshedDate="43894.948499305552" createdVersion="5" refreshedVersion="5" minRefreshableVersion="3" recordCount="16">
  <cacheSource type="worksheet">
    <worksheetSource ref="B1:B17" sheet="BOX-PLOT"/>
  </cacheSource>
  <cacheFields count="1">
    <cacheField name="player scores" numFmtId="0">
      <sharedItems containsSemiMixedTypes="0" containsString="0" containsNumber="1" containsInteger="1" minValue="3220" maxValue="3730" count="11">
        <n v="3310"/>
        <n v="3355"/>
        <n v="3450"/>
        <n v="3480"/>
        <n v="3490"/>
        <n v="3520"/>
        <n v="3540"/>
        <n v="3550"/>
        <n v="3650"/>
        <n v="3730"/>
        <n v="3220"/>
      </sharedItems>
      <fieldGroup base="0">
        <rangePr startNum="3220" endNum="3730" groupInterval="100"/>
        <groupItems count="8">
          <s v="&lt;3220"/>
          <s v="3220-3319"/>
          <s v="3320-3419"/>
          <s v="3420-3519"/>
          <s v="3520-3619"/>
          <s v="3620-3719"/>
          <s v="3720-3819"/>
          <s v="&gt;38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8"/>
  </r>
  <r>
    <x v="9"/>
  </r>
  <r>
    <x v="8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4">
  <location ref="J3:L11" firstHeaderRow="1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CORE-CNT" fld="0" subtotal="count" baseField="0" baseItem="0"/>
    <dataField name="SCORE-CNT-DUMMY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22">
  <location ref="A1:B9" firstHeaderRow="2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CORE-CNT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01"/>
  <sheetViews>
    <sheetView topLeftCell="H54" zoomScale="90" zoomScaleNormal="90" workbookViewId="0">
      <selection activeCell="C64" sqref="C64"/>
    </sheetView>
  </sheetViews>
  <sheetFormatPr defaultRowHeight="15" x14ac:dyDescent="0.25"/>
  <cols>
    <col min="18" max="18" width="10.42578125" bestFit="1" customWidth="1"/>
    <col min="19" max="19" width="11.5703125" customWidth="1"/>
  </cols>
  <sheetData>
    <row r="1" spans="1:22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22" ht="57.75" x14ac:dyDescent="0.2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  <c r="K2" s="10" t="str">
        <f>VLOOKUP(C2,$P$12:$Q$21,2)</f>
        <v>20-30</v>
      </c>
      <c r="M2" s="12" t="s">
        <v>5</v>
      </c>
      <c r="N2" s="12" t="s">
        <v>26</v>
      </c>
      <c r="O2" s="12" t="s">
        <v>28</v>
      </c>
      <c r="P2" s="12" t="s">
        <v>29</v>
      </c>
    </row>
    <row r="3" spans="1:22" x14ac:dyDescent="0.25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  <c r="K3" s="10" t="str">
        <f t="shared" ref="K3:K66" si="0">VLOOKUP(C3,$P$12:$Q$21,2)</f>
        <v>50-60</v>
      </c>
      <c r="M3" s="14" t="s">
        <v>11</v>
      </c>
      <c r="N3" s="15">
        <f t="shared" ref="N3:N8" si="1">COUNTIF($F$2:$F$201,M3)</f>
        <v>44</v>
      </c>
      <c r="O3" s="14">
        <f t="shared" ref="O3:O8" si="2">N3/$N$9</f>
        <v>0.22</v>
      </c>
      <c r="P3" s="15">
        <f>O3</f>
        <v>0.22</v>
      </c>
    </row>
    <row r="4" spans="1:22" x14ac:dyDescent="0.25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  <c r="K4" s="10" t="str">
        <f t="shared" si="0"/>
        <v>20-30</v>
      </c>
      <c r="M4" s="14" t="s">
        <v>13</v>
      </c>
      <c r="N4" s="15">
        <f t="shared" si="1"/>
        <v>58</v>
      </c>
      <c r="O4" s="14">
        <f t="shared" si="2"/>
        <v>0.28999999999999998</v>
      </c>
      <c r="P4" s="15">
        <f t="shared" ref="P4:P8" si="3">O4</f>
        <v>0.28999999999999998</v>
      </c>
    </row>
    <row r="5" spans="1:22" x14ac:dyDescent="0.25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  <c r="K5" s="10" t="str">
        <f t="shared" si="0"/>
        <v>30-40</v>
      </c>
      <c r="M5" s="14" t="s">
        <v>15</v>
      </c>
      <c r="N5" s="15">
        <f t="shared" si="1"/>
        <v>43</v>
      </c>
      <c r="O5" s="14">
        <f t="shared" si="2"/>
        <v>0.215</v>
      </c>
      <c r="P5" s="15">
        <f t="shared" si="3"/>
        <v>0.215</v>
      </c>
    </row>
    <row r="6" spans="1:22" x14ac:dyDescent="0.25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K6" s="10" t="str">
        <f t="shared" si="0"/>
        <v>20-30</v>
      </c>
      <c r="M6" s="14" t="s">
        <v>23</v>
      </c>
      <c r="N6" s="15">
        <f t="shared" si="1"/>
        <v>14</v>
      </c>
      <c r="O6" s="14">
        <f t="shared" si="2"/>
        <v>7.0000000000000007E-2</v>
      </c>
      <c r="P6" s="15">
        <f t="shared" si="3"/>
        <v>7.0000000000000007E-2</v>
      </c>
    </row>
    <row r="7" spans="1:22" x14ac:dyDescent="0.25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K7" s="10" t="str">
        <f t="shared" si="0"/>
        <v>20-30</v>
      </c>
      <c r="M7" s="14" t="s">
        <v>24</v>
      </c>
      <c r="N7" s="15">
        <f t="shared" si="1"/>
        <v>21</v>
      </c>
      <c r="O7" s="14">
        <f t="shared" si="2"/>
        <v>0.105</v>
      </c>
      <c r="P7" s="15">
        <f t="shared" si="3"/>
        <v>0.105</v>
      </c>
    </row>
    <row r="8" spans="1:22" x14ac:dyDescent="0.25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K8" s="10" t="str">
        <f t="shared" si="0"/>
        <v>10-20</v>
      </c>
      <c r="M8" s="14" t="s">
        <v>25</v>
      </c>
      <c r="N8" s="15">
        <f t="shared" si="1"/>
        <v>20</v>
      </c>
      <c r="O8" s="14">
        <f t="shared" si="2"/>
        <v>0.1</v>
      </c>
      <c r="P8" s="15">
        <f t="shared" si="3"/>
        <v>0.1</v>
      </c>
    </row>
    <row r="9" spans="1:22" x14ac:dyDescent="0.25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K9" s="10" t="str">
        <f t="shared" si="0"/>
        <v>60-70</v>
      </c>
      <c r="M9" s="12" t="s">
        <v>27</v>
      </c>
      <c r="N9" s="12">
        <f>SUM(N3:N8)</f>
        <v>200</v>
      </c>
      <c r="O9" s="12"/>
      <c r="P9" s="12"/>
    </row>
    <row r="10" spans="1:22" x14ac:dyDescent="0.25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K10" s="10" t="str">
        <f t="shared" si="0"/>
        <v>20-30</v>
      </c>
      <c r="R10" s="39" t="s">
        <v>46</v>
      </c>
      <c r="S10" s="39"/>
      <c r="T10" s="39"/>
      <c r="U10" s="39"/>
      <c r="V10" s="39"/>
    </row>
    <row r="11" spans="1:22" x14ac:dyDescent="0.25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K11" s="10" t="str">
        <f t="shared" si="0"/>
        <v>20-30</v>
      </c>
    </row>
    <row r="12" spans="1:22" ht="57.75" x14ac:dyDescent="0.2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K12" s="10" t="str">
        <f t="shared" si="0"/>
        <v>30-40</v>
      </c>
      <c r="M12" s="1" t="s">
        <v>2</v>
      </c>
      <c r="N12" s="1" t="s">
        <v>26</v>
      </c>
      <c r="P12" s="1" t="s">
        <v>47</v>
      </c>
      <c r="Q12" s="7" t="s">
        <v>48</v>
      </c>
      <c r="S12" s="12" t="s">
        <v>58</v>
      </c>
      <c r="T12" s="12" t="s">
        <v>59</v>
      </c>
    </row>
    <row r="13" spans="1:22" x14ac:dyDescent="0.25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  <c r="K13" s="10" t="str">
        <f t="shared" si="0"/>
        <v>60-70</v>
      </c>
      <c r="M13" s="2">
        <v>21</v>
      </c>
      <c r="N13" s="2">
        <f>COUNTIF($C$2:$C$201,M13)</f>
        <v>6</v>
      </c>
      <c r="P13" s="2">
        <v>0</v>
      </c>
      <c r="Q13" s="2" t="s">
        <v>49</v>
      </c>
      <c r="S13" s="14" t="s">
        <v>51</v>
      </c>
      <c r="T13" s="15">
        <f>COUNTIF(K2:K201,S13)</f>
        <v>73</v>
      </c>
    </row>
    <row r="14" spans="1:22" x14ac:dyDescent="0.25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  <c r="K14" s="10" t="str">
        <f t="shared" si="0"/>
        <v>10-20</v>
      </c>
      <c r="M14" s="2">
        <v>57</v>
      </c>
      <c r="N14" s="2">
        <f t="shared" ref="N14:N57" si="4">COUNTIF($C$2:$C$201,M14)</f>
        <v>4</v>
      </c>
      <c r="P14" s="2">
        <v>10</v>
      </c>
      <c r="Q14" s="8" t="s">
        <v>50</v>
      </c>
      <c r="S14" s="14" t="s">
        <v>54</v>
      </c>
      <c r="T14" s="15">
        <f t="shared" ref="T14:T18" si="5">COUNTIF(K3:K202,S14)</f>
        <v>32</v>
      </c>
    </row>
    <row r="15" spans="1:22" x14ac:dyDescent="0.25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  <c r="K15" s="10" t="str">
        <f t="shared" si="0"/>
        <v>20-30</v>
      </c>
      <c r="M15" s="2">
        <v>25</v>
      </c>
      <c r="N15" s="2">
        <f t="shared" si="4"/>
        <v>9</v>
      </c>
      <c r="P15" s="2">
        <v>20</v>
      </c>
      <c r="Q15" s="9" t="s">
        <v>51</v>
      </c>
      <c r="S15" s="14" t="s">
        <v>52</v>
      </c>
      <c r="T15" s="15">
        <f t="shared" si="5"/>
        <v>37</v>
      </c>
    </row>
    <row r="16" spans="1:22" x14ac:dyDescent="0.25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K16" s="10" t="str">
        <f t="shared" si="0"/>
        <v>50-60</v>
      </c>
      <c r="M16" s="2">
        <v>38</v>
      </c>
      <c r="N16" s="2">
        <f t="shared" si="4"/>
        <v>7</v>
      </c>
      <c r="P16" s="2">
        <v>30</v>
      </c>
      <c r="Q16" s="2" t="s">
        <v>52</v>
      </c>
      <c r="S16" s="14" t="s">
        <v>50</v>
      </c>
      <c r="T16" s="15">
        <f t="shared" si="5"/>
        <v>13</v>
      </c>
    </row>
    <row r="17" spans="1:27" x14ac:dyDescent="0.25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K17" s="10" t="str">
        <f t="shared" si="0"/>
        <v>20-30</v>
      </c>
      <c r="M17" s="2">
        <v>22</v>
      </c>
      <c r="N17" s="2">
        <f t="shared" si="4"/>
        <v>11</v>
      </c>
      <c r="P17" s="2">
        <v>40</v>
      </c>
      <c r="Q17" s="2" t="s">
        <v>53</v>
      </c>
      <c r="S17" s="14" t="s">
        <v>55</v>
      </c>
      <c r="T17" s="15">
        <f t="shared" si="5"/>
        <v>21</v>
      </c>
    </row>
    <row r="18" spans="1:27" x14ac:dyDescent="0.25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K18" s="10" t="str">
        <f t="shared" si="0"/>
        <v>10-20</v>
      </c>
      <c r="M18" s="2">
        <v>29</v>
      </c>
      <c r="N18" s="2">
        <f t="shared" si="4"/>
        <v>7</v>
      </c>
      <c r="P18" s="2">
        <v>50</v>
      </c>
      <c r="Q18" s="2" t="s">
        <v>54</v>
      </c>
      <c r="S18" s="14" t="s">
        <v>53</v>
      </c>
      <c r="T18" s="15">
        <f t="shared" si="5"/>
        <v>24</v>
      </c>
    </row>
    <row r="19" spans="1:27" x14ac:dyDescent="0.25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K19" s="10" t="str">
        <f t="shared" si="0"/>
        <v>50-60</v>
      </c>
      <c r="M19" s="2">
        <v>18</v>
      </c>
      <c r="N19" s="2">
        <f t="shared" si="4"/>
        <v>8</v>
      </c>
      <c r="P19" s="2">
        <v>60</v>
      </c>
      <c r="Q19" s="2" t="s">
        <v>55</v>
      </c>
    </row>
    <row r="20" spans="1:27" x14ac:dyDescent="0.25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K20" s="10" t="str">
        <f t="shared" si="0"/>
        <v>20-30</v>
      </c>
      <c r="M20" s="2">
        <v>64</v>
      </c>
      <c r="N20" s="2">
        <f t="shared" si="4"/>
        <v>4</v>
      </c>
      <c r="P20" s="2">
        <v>70</v>
      </c>
      <c r="Q20" s="2" t="s">
        <v>56</v>
      </c>
      <c r="V20" s="39" t="s">
        <v>60</v>
      </c>
      <c r="W20" s="39"/>
      <c r="X20" s="39"/>
      <c r="Y20" s="39"/>
      <c r="Z20" s="39"/>
      <c r="AA20" s="13"/>
    </row>
    <row r="21" spans="1:27" x14ac:dyDescent="0.25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K21" s="10" t="str">
        <f t="shared" si="0"/>
        <v>40-50</v>
      </c>
      <c r="M21" s="2">
        <v>27</v>
      </c>
      <c r="N21" s="2">
        <f t="shared" si="4"/>
        <v>7</v>
      </c>
      <c r="P21" s="2">
        <v>80</v>
      </c>
      <c r="Q21" s="2" t="s">
        <v>57</v>
      </c>
    </row>
    <row r="22" spans="1:27" ht="43.5" x14ac:dyDescent="0.2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K22" s="10" t="str">
        <f t="shared" si="0"/>
        <v>30-40</v>
      </c>
      <c r="M22" s="2">
        <v>39</v>
      </c>
      <c r="N22" s="2">
        <f t="shared" si="4"/>
        <v>5</v>
      </c>
      <c r="S22" s="12" t="s">
        <v>58</v>
      </c>
      <c r="T22" s="12"/>
      <c r="Y22" s="2" t="s">
        <v>3</v>
      </c>
    </row>
    <row r="23" spans="1:27" x14ac:dyDescent="0.25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  <c r="K23" s="10" t="str">
        <f t="shared" si="0"/>
        <v>60-70</v>
      </c>
      <c r="M23" s="2">
        <v>61</v>
      </c>
      <c r="N23" s="2">
        <f t="shared" si="4"/>
        <v>4</v>
      </c>
      <c r="S23" s="14" t="s">
        <v>51</v>
      </c>
      <c r="T23" s="15"/>
      <c r="Y23" s="2" t="s">
        <v>14</v>
      </c>
    </row>
    <row r="24" spans="1:27" x14ac:dyDescent="0.25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  <c r="K24" s="10" t="str">
        <f t="shared" si="0"/>
        <v>60-70</v>
      </c>
      <c r="M24" s="2">
        <v>52</v>
      </c>
      <c r="N24" s="2">
        <f t="shared" si="4"/>
        <v>4</v>
      </c>
      <c r="S24" s="14" t="s">
        <v>54</v>
      </c>
      <c r="T24" s="15"/>
    </row>
    <row r="25" spans="1:27" x14ac:dyDescent="0.25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K25" s="10" t="str">
        <f t="shared" si="0"/>
        <v>40-50</v>
      </c>
      <c r="M25" s="2">
        <v>55</v>
      </c>
      <c r="N25" s="2">
        <f t="shared" si="4"/>
        <v>5</v>
      </c>
      <c r="S25" s="14" t="s">
        <v>52</v>
      </c>
      <c r="T25" s="15"/>
    </row>
    <row r="26" spans="1:27" x14ac:dyDescent="0.25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K26" s="10" t="str">
        <f t="shared" si="0"/>
        <v>20-30</v>
      </c>
      <c r="M26" s="2">
        <v>20</v>
      </c>
      <c r="N26" s="2">
        <f t="shared" si="4"/>
        <v>6</v>
      </c>
      <c r="S26" s="14" t="s">
        <v>50</v>
      </c>
      <c r="T26" s="15"/>
    </row>
    <row r="27" spans="1:27" x14ac:dyDescent="0.25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K27" s="10" t="str">
        <f t="shared" si="0"/>
        <v>60-70</v>
      </c>
      <c r="M27" s="2">
        <v>42</v>
      </c>
      <c r="N27" s="2">
        <f t="shared" si="4"/>
        <v>5</v>
      </c>
      <c r="S27" s="14" t="s">
        <v>55</v>
      </c>
      <c r="T27" s="15"/>
    </row>
    <row r="28" spans="1:27" x14ac:dyDescent="0.25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  <c r="K28" s="10" t="str">
        <f t="shared" si="0"/>
        <v>50-60</v>
      </c>
      <c r="M28" s="2">
        <v>30</v>
      </c>
      <c r="N28" s="2">
        <f t="shared" si="4"/>
        <v>9</v>
      </c>
      <c r="S28" s="14" t="s">
        <v>53</v>
      </c>
      <c r="T28" s="15"/>
    </row>
    <row r="29" spans="1:27" x14ac:dyDescent="0.25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  <c r="K29" s="10" t="str">
        <f t="shared" si="0"/>
        <v>10-20</v>
      </c>
      <c r="M29" s="2">
        <v>63</v>
      </c>
      <c r="N29" s="2">
        <f t="shared" si="4"/>
        <v>5</v>
      </c>
    </row>
    <row r="30" spans="1:27" x14ac:dyDescent="0.25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  <c r="K30" s="10" t="str">
        <f t="shared" si="0"/>
        <v>20-30</v>
      </c>
      <c r="M30" s="2">
        <v>41</v>
      </c>
      <c r="N30" s="2">
        <f t="shared" si="4"/>
        <v>5</v>
      </c>
    </row>
    <row r="31" spans="1:27" x14ac:dyDescent="0.25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  <c r="K31" s="10" t="str">
        <f t="shared" si="0"/>
        <v>50-60</v>
      </c>
      <c r="M31" s="2">
        <v>54</v>
      </c>
      <c r="N31" s="2">
        <f t="shared" si="4"/>
        <v>4</v>
      </c>
    </row>
    <row r="32" spans="1:27" x14ac:dyDescent="0.25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  <c r="K32" s="10" t="str">
        <f t="shared" si="0"/>
        <v>30-40</v>
      </c>
      <c r="M32" s="2">
        <v>26</v>
      </c>
      <c r="N32" s="2">
        <f t="shared" si="4"/>
        <v>6</v>
      </c>
    </row>
    <row r="33" spans="1:14" x14ac:dyDescent="0.25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K33" s="10" t="str">
        <f t="shared" si="0"/>
        <v>60-70</v>
      </c>
      <c r="M33" s="2">
        <v>59</v>
      </c>
      <c r="N33" s="2">
        <f t="shared" si="4"/>
        <v>7</v>
      </c>
    </row>
    <row r="34" spans="1:14" x14ac:dyDescent="0.25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  <c r="K34" s="10" t="str">
        <f t="shared" si="0"/>
        <v>30-40</v>
      </c>
      <c r="M34" s="2">
        <v>23</v>
      </c>
      <c r="N34" s="2">
        <f t="shared" si="4"/>
        <v>6</v>
      </c>
    </row>
    <row r="35" spans="1:14" x14ac:dyDescent="0.25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K35" s="10" t="str">
        <f t="shared" si="0"/>
        <v>40-50</v>
      </c>
      <c r="M35" s="2">
        <v>32</v>
      </c>
      <c r="N35" s="2">
        <f t="shared" si="4"/>
        <v>2</v>
      </c>
    </row>
    <row r="36" spans="1:14" x14ac:dyDescent="0.25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K36" s="10" t="str">
        <f t="shared" si="0"/>
        <v>20-30</v>
      </c>
      <c r="M36" s="2">
        <v>31</v>
      </c>
      <c r="N36" s="2">
        <f t="shared" si="4"/>
        <v>2</v>
      </c>
    </row>
    <row r="37" spans="1:14" x14ac:dyDescent="0.25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K37" s="10" t="str">
        <f t="shared" si="0"/>
        <v>50-60</v>
      </c>
      <c r="M37" s="2">
        <v>28</v>
      </c>
      <c r="N37" s="2">
        <f t="shared" si="4"/>
        <v>6</v>
      </c>
    </row>
    <row r="38" spans="1:14" x14ac:dyDescent="0.25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  <c r="K38" s="10" t="str">
        <f t="shared" si="0"/>
        <v>10-20</v>
      </c>
      <c r="M38" s="2">
        <v>19</v>
      </c>
      <c r="N38" s="2">
        <f t="shared" si="4"/>
        <v>5</v>
      </c>
    </row>
    <row r="39" spans="1:14" x14ac:dyDescent="0.25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  <c r="K39" s="10" t="str">
        <f t="shared" si="0"/>
        <v>30-40</v>
      </c>
      <c r="M39" s="2">
        <v>37</v>
      </c>
      <c r="N39" s="2">
        <f t="shared" si="4"/>
        <v>2</v>
      </c>
    </row>
    <row r="40" spans="1:14" x14ac:dyDescent="0.25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  <c r="K40" s="10" t="str">
        <f t="shared" si="0"/>
        <v>20-30</v>
      </c>
      <c r="M40" s="2">
        <v>50</v>
      </c>
      <c r="N40" s="2">
        <f t="shared" si="4"/>
        <v>5</v>
      </c>
    </row>
    <row r="41" spans="1:14" x14ac:dyDescent="0.25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  <c r="K41" s="10" t="str">
        <f t="shared" si="0"/>
        <v>20-30</v>
      </c>
      <c r="M41" s="2">
        <v>33</v>
      </c>
      <c r="N41" s="2">
        <f t="shared" si="4"/>
        <v>3</v>
      </c>
    </row>
    <row r="42" spans="1:14" x14ac:dyDescent="0.25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  <c r="K42" s="10" t="str">
        <f t="shared" si="0"/>
        <v>20-30</v>
      </c>
      <c r="M42" s="2">
        <v>48</v>
      </c>
      <c r="N42" s="2">
        <f t="shared" si="4"/>
        <v>3</v>
      </c>
    </row>
    <row r="43" spans="1:14" x14ac:dyDescent="0.25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  <c r="K43" s="10" t="str">
        <f t="shared" si="0"/>
        <v>60-70</v>
      </c>
      <c r="M43" s="2">
        <v>24</v>
      </c>
      <c r="N43" s="2">
        <f t="shared" si="4"/>
        <v>9</v>
      </c>
    </row>
    <row r="44" spans="1:14" x14ac:dyDescent="0.25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  <c r="K44" s="10" t="str">
        <f t="shared" si="0"/>
        <v>20-30</v>
      </c>
      <c r="M44" s="2">
        <v>51</v>
      </c>
      <c r="N44" s="2">
        <f t="shared" si="4"/>
        <v>2</v>
      </c>
    </row>
    <row r="45" spans="1:14" x14ac:dyDescent="0.25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  <c r="K45" s="10" t="str">
        <f t="shared" si="0"/>
        <v>30-40</v>
      </c>
      <c r="M45" s="2">
        <v>65</v>
      </c>
      <c r="N45" s="2">
        <f t="shared" si="4"/>
        <v>4</v>
      </c>
    </row>
    <row r="46" spans="1:14" x14ac:dyDescent="0.25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  <c r="K46" s="10" t="str">
        <f t="shared" si="0"/>
        <v>20-30</v>
      </c>
      <c r="M46" s="2">
        <v>35</v>
      </c>
      <c r="N46" s="2">
        <f t="shared" si="4"/>
        <v>5</v>
      </c>
    </row>
    <row r="47" spans="1:14" x14ac:dyDescent="0.25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  <c r="K47" s="10" t="str">
        <f t="shared" si="0"/>
        <v>40-50</v>
      </c>
      <c r="M47" s="2">
        <v>47</v>
      </c>
      <c r="N47" s="2">
        <f t="shared" si="4"/>
        <v>2</v>
      </c>
    </row>
    <row r="48" spans="1:14" x14ac:dyDescent="0.25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  <c r="K48" s="10" t="str">
        <f t="shared" si="0"/>
        <v>20-30</v>
      </c>
      <c r="M48" s="2">
        <v>62</v>
      </c>
      <c r="N48" s="2">
        <f t="shared" si="4"/>
        <v>3</v>
      </c>
    </row>
    <row r="49" spans="1:19" x14ac:dyDescent="0.25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  <c r="K49" s="10" t="str">
        <f t="shared" si="0"/>
        <v>20-30</v>
      </c>
      <c r="M49" s="2">
        <v>40</v>
      </c>
      <c r="N49" s="2">
        <f t="shared" si="4"/>
        <v>2</v>
      </c>
    </row>
    <row r="50" spans="1:19" x14ac:dyDescent="0.25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  <c r="K50" s="10" t="str">
        <f t="shared" si="0"/>
        <v>10-20</v>
      </c>
      <c r="M50" s="2">
        <v>56</v>
      </c>
      <c r="N50" s="2">
        <f t="shared" si="4"/>
        <v>1</v>
      </c>
    </row>
    <row r="51" spans="1:19" x14ac:dyDescent="0.25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  <c r="K51" s="10" t="str">
        <f t="shared" si="0"/>
        <v>30-40</v>
      </c>
      <c r="M51" s="2">
        <v>43</v>
      </c>
      <c r="N51" s="2">
        <f t="shared" si="4"/>
        <v>3</v>
      </c>
    </row>
    <row r="52" spans="1:19" x14ac:dyDescent="0.25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  <c r="K52" s="10" t="str">
        <f t="shared" si="0"/>
        <v>30-40</v>
      </c>
      <c r="M52" s="2">
        <v>44</v>
      </c>
      <c r="N52" s="2">
        <f t="shared" si="4"/>
        <v>1</v>
      </c>
    </row>
    <row r="53" spans="1:19" x14ac:dyDescent="0.25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  <c r="K53" s="10" t="str">
        <f t="shared" si="0"/>
        <v>50-60</v>
      </c>
      <c r="M53" s="2">
        <v>49</v>
      </c>
      <c r="N53" s="2">
        <f t="shared" si="4"/>
        <v>2</v>
      </c>
    </row>
    <row r="54" spans="1:19" x14ac:dyDescent="0.25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  <c r="K54" s="10" t="str">
        <f t="shared" si="0"/>
        <v>20-30</v>
      </c>
      <c r="M54" s="2">
        <v>60</v>
      </c>
      <c r="N54" s="2">
        <f t="shared" si="4"/>
        <v>1</v>
      </c>
    </row>
    <row r="55" spans="1:19" x14ac:dyDescent="0.25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  <c r="K55" s="10" t="str">
        <f t="shared" si="0"/>
        <v>30-40</v>
      </c>
      <c r="M55" s="2">
        <v>46</v>
      </c>
      <c r="N55" s="2">
        <f t="shared" si="4"/>
        <v>1</v>
      </c>
    </row>
    <row r="56" spans="1:19" x14ac:dyDescent="0.25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  <c r="K56" s="10" t="str">
        <f t="shared" si="0"/>
        <v>50-60</v>
      </c>
      <c r="M56" s="2">
        <v>34</v>
      </c>
      <c r="N56" s="2">
        <f t="shared" si="4"/>
        <v>1</v>
      </c>
    </row>
    <row r="57" spans="1:19" x14ac:dyDescent="0.25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  <c r="K57" s="10" t="str">
        <f t="shared" si="0"/>
        <v>30-40</v>
      </c>
      <c r="M57" s="2">
        <v>36</v>
      </c>
      <c r="N57" s="2">
        <f t="shared" si="4"/>
        <v>1</v>
      </c>
    </row>
    <row r="58" spans="1:19" x14ac:dyDescent="0.25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  <c r="K58" s="10" t="str">
        <f t="shared" si="0"/>
        <v>20-30</v>
      </c>
    </row>
    <row r="59" spans="1:19" ht="31.5" x14ac:dyDescent="0.25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  <c r="K59" s="10" t="str">
        <f t="shared" si="0"/>
        <v>50-60</v>
      </c>
      <c r="R59" s="1" t="s">
        <v>8</v>
      </c>
      <c r="S59" s="1" t="s">
        <v>2</v>
      </c>
    </row>
    <row r="60" spans="1:19" x14ac:dyDescent="0.25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  <c r="K60" s="10" t="str">
        <f t="shared" si="0"/>
        <v>60-70</v>
      </c>
      <c r="R60" s="2">
        <v>2</v>
      </c>
      <c r="S60" s="2">
        <v>21</v>
      </c>
    </row>
    <row r="61" spans="1:19" x14ac:dyDescent="0.25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  <c r="K61" s="10" t="str">
        <f t="shared" si="0"/>
        <v>40-50</v>
      </c>
      <c r="R61" s="2">
        <v>1</v>
      </c>
      <c r="S61" s="2">
        <v>57</v>
      </c>
    </row>
    <row r="62" spans="1:19" x14ac:dyDescent="0.25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  <c r="K62" s="10" t="str">
        <f t="shared" si="0"/>
        <v>20-30</v>
      </c>
      <c r="R62" s="2">
        <v>1</v>
      </c>
      <c r="S62" s="2">
        <v>25</v>
      </c>
    </row>
    <row r="63" spans="1:19" x14ac:dyDescent="0.25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  <c r="K63" s="10" t="str">
        <f t="shared" si="0"/>
        <v>30-40</v>
      </c>
      <c r="R63" s="2">
        <v>1</v>
      </c>
      <c r="S63" s="2">
        <v>38</v>
      </c>
    </row>
    <row r="64" spans="1:19" x14ac:dyDescent="0.25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  <c r="K64" s="10" t="str">
        <f t="shared" si="0"/>
        <v>20-30</v>
      </c>
      <c r="R64" s="2">
        <v>4</v>
      </c>
      <c r="S64" s="2">
        <v>22</v>
      </c>
    </row>
    <row r="65" spans="1:20" x14ac:dyDescent="0.25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  <c r="K65" s="10" t="str">
        <f t="shared" si="0"/>
        <v>50-60</v>
      </c>
      <c r="R65" s="2">
        <v>4</v>
      </c>
      <c r="S65" s="2">
        <v>29</v>
      </c>
    </row>
    <row r="66" spans="1:20" x14ac:dyDescent="0.25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  <c r="K66" s="10" t="str">
        <f t="shared" si="0"/>
        <v>20-30</v>
      </c>
      <c r="R66" s="2">
        <v>3</v>
      </c>
      <c r="S66" s="2">
        <v>18</v>
      </c>
    </row>
    <row r="67" spans="1:20" x14ac:dyDescent="0.25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  <c r="K67" s="10" t="str">
        <f t="shared" ref="K67:K130" si="6">VLOOKUP(C67,$P$12:$Q$21,2)</f>
        <v>60-70</v>
      </c>
      <c r="R67" s="2">
        <v>7</v>
      </c>
      <c r="S67" s="2">
        <v>64</v>
      </c>
    </row>
    <row r="68" spans="1:20" x14ac:dyDescent="0.25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  <c r="K68" s="10" t="str">
        <f t="shared" si="6"/>
        <v>30-40</v>
      </c>
      <c r="R68" s="2">
        <v>6</v>
      </c>
      <c r="S68" s="2">
        <v>27</v>
      </c>
    </row>
    <row r="69" spans="1:20" x14ac:dyDescent="0.25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  <c r="K69" s="10" t="str">
        <f t="shared" si="6"/>
        <v>30-40</v>
      </c>
    </row>
    <row r="70" spans="1:20" ht="15.75" thickBot="1" x14ac:dyDescent="0.3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  <c r="K70" s="10" t="str">
        <f t="shared" si="6"/>
        <v>20-30</v>
      </c>
    </row>
    <row r="71" spans="1:20" x14ac:dyDescent="0.25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  <c r="K71" s="10" t="str">
        <f t="shared" si="6"/>
        <v>40-50</v>
      </c>
      <c r="R71" s="32"/>
      <c r="S71" s="32" t="s">
        <v>73</v>
      </c>
      <c r="T71" s="32" t="s">
        <v>74</v>
      </c>
    </row>
    <row r="72" spans="1:20" x14ac:dyDescent="0.25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  <c r="K72" s="10" t="str">
        <f t="shared" si="6"/>
        <v>60-70</v>
      </c>
      <c r="P72" t="s">
        <v>75</v>
      </c>
      <c r="R72" s="30" t="s">
        <v>73</v>
      </c>
      <c r="S72" s="30">
        <f>VARP('exe-1'!$R$60:$R$68)</f>
        <v>4.3950617283950617</v>
      </c>
      <c r="T72" s="30"/>
    </row>
    <row r="73" spans="1:20" ht="15.75" thickBot="1" x14ac:dyDescent="0.3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  <c r="K73" s="10" t="str">
        <f t="shared" si="6"/>
        <v>60-70</v>
      </c>
      <c r="R73" s="31" t="s">
        <v>74</v>
      </c>
      <c r="S73" s="31">
        <v>6.6790123456790109</v>
      </c>
      <c r="T73" s="31">
        <f>VARP('exe-1'!$S$60:$S$68)</f>
        <v>240.69135802469137</v>
      </c>
    </row>
    <row r="74" spans="1:20" x14ac:dyDescent="0.25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  <c r="K74" s="10" t="str">
        <f t="shared" si="6"/>
        <v>20-30</v>
      </c>
    </row>
    <row r="75" spans="1:20" x14ac:dyDescent="0.25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  <c r="K75" s="10" t="str">
        <f t="shared" si="6"/>
        <v>50-60</v>
      </c>
    </row>
    <row r="76" spans="1:20" x14ac:dyDescent="0.25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  <c r="K76" s="10" t="str">
        <f t="shared" si="6"/>
        <v>40-50</v>
      </c>
    </row>
    <row r="77" spans="1:20" x14ac:dyDescent="0.25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  <c r="K77" s="10" t="str">
        <f t="shared" si="6"/>
        <v>50-60</v>
      </c>
    </row>
    <row r="78" spans="1:20" x14ac:dyDescent="0.25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  <c r="K78" s="10" t="str">
        <f t="shared" si="6"/>
        <v>10-20</v>
      </c>
    </row>
    <row r="79" spans="1:20" x14ac:dyDescent="0.25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  <c r="K79" s="10" t="str">
        <f t="shared" si="6"/>
        <v>40-50</v>
      </c>
    </row>
    <row r="80" spans="1:20" x14ac:dyDescent="0.25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  <c r="K80" s="10" t="str">
        <f t="shared" si="6"/>
        <v>20-30</v>
      </c>
    </row>
    <row r="81" spans="1:11" x14ac:dyDescent="0.25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  <c r="K81" s="10" t="str">
        <f t="shared" si="6"/>
        <v>40-50</v>
      </c>
    </row>
    <row r="82" spans="1:11" x14ac:dyDescent="0.25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  <c r="K82" s="10" t="str">
        <f t="shared" si="6"/>
        <v>20-30</v>
      </c>
    </row>
    <row r="83" spans="1:11" x14ac:dyDescent="0.25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  <c r="K83" s="10" t="str">
        <f t="shared" si="6"/>
        <v>50-60</v>
      </c>
    </row>
    <row r="84" spans="1:11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K84" s="10" t="str">
        <f t="shared" si="6"/>
        <v>50-60</v>
      </c>
    </row>
    <row r="85" spans="1:11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K85" s="10" t="str">
        <f t="shared" si="6"/>
        <v>50-60</v>
      </c>
    </row>
    <row r="86" spans="1:11" x14ac:dyDescent="0.25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  <c r="K86" s="10" t="str">
        <f t="shared" si="6"/>
        <v>10-20</v>
      </c>
    </row>
    <row r="87" spans="1:11" x14ac:dyDescent="0.25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  <c r="K87" s="10" t="str">
        <f t="shared" si="6"/>
        <v>50-60</v>
      </c>
    </row>
    <row r="88" spans="1:11" x14ac:dyDescent="0.25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  <c r="K88" s="10" t="str">
        <f t="shared" si="6"/>
        <v>60-70</v>
      </c>
    </row>
    <row r="89" spans="1:11" x14ac:dyDescent="0.25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  <c r="K89" s="10" t="str">
        <f t="shared" si="6"/>
        <v>20-30</v>
      </c>
    </row>
    <row r="90" spans="1:11" x14ac:dyDescent="0.25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  <c r="K90" s="10" t="str">
        <f t="shared" si="6"/>
        <v>30-40</v>
      </c>
    </row>
    <row r="91" spans="1:11" x14ac:dyDescent="0.25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  <c r="K91" s="10" t="str">
        <f t="shared" si="6"/>
        <v>50-60</v>
      </c>
    </row>
    <row r="92" spans="1:11" x14ac:dyDescent="0.25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  <c r="K92" s="10" t="str">
        <f t="shared" si="6"/>
        <v>40-50</v>
      </c>
    </row>
    <row r="93" spans="1:11" x14ac:dyDescent="0.25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  <c r="K93" s="10" t="str">
        <f t="shared" si="6"/>
        <v>40-50</v>
      </c>
    </row>
    <row r="94" spans="1:11" x14ac:dyDescent="0.25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  <c r="K94" s="10" t="str">
        <f t="shared" si="6"/>
        <v>20-30</v>
      </c>
    </row>
    <row r="95" spans="1:11" x14ac:dyDescent="0.25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  <c r="K95" s="10" t="str">
        <f t="shared" si="6"/>
        <v>20-30</v>
      </c>
    </row>
    <row r="96" spans="1:11" x14ac:dyDescent="0.25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  <c r="K96" s="10" t="str">
        <f t="shared" si="6"/>
        <v>40-50</v>
      </c>
    </row>
    <row r="97" spans="1:11" x14ac:dyDescent="0.25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  <c r="K97" s="10" t="str">
        <f t="shared" si="6"/>
        <v>30-40</v>
      </c>
    </row>
    <row r="98" spans="1:11" x14ac:dyDescent="0.25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  <c r="K98" s="10" t="str">
        <f t="shared" si="6"/>
        <v>20-30</v>
      </c>
    </row>
    <row r="99" spans="1:11" x14ac:dyDescent="0.25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  <c r="K99" s="10" t="str">
        <f t="shared" si="6"/>
        <v>60-70</v>
      </c>
    </row>
    <row r="100" spans="1:11" x14ac:dyDescent="0.25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  <c r="K100" s="10" t="str">
        <f t="shared" si="6"/>
        <v>30-40</v>
      </c>
    </row>
    <row r="101" spans="1:11" x14ac:dyDescent="0.25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  <c r="K101" s="10" t="str">
        <f t="shared" si="6"/>
        <v>50-60</v>
      </c>
    </row>
    <row r="102" spans="1:11" x14ac:dyDescent="0.25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  <c r="K102" s="10" t="str">
        <f t="shared" si="6"/>
        <v>20-30</v>
      </c>
    </row>
    <row r="103" spans="1:11" x14ac:dyDescent="0.25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  <c r="K103" s="10" t="str">
        <f t="shared" si="6"/>
        <v>30-40</v>
      </c>
    </row>
    <row r="104" spans="1:11" x14ac:dyDescent="0.25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  <c r="K104" s="10" t="str">
        <f t="shared" si="6"/>
        <v>30-40</v>
      </c>
    </row>
    <row r="105" spans="1:11" x14ac:dyDescent="0.25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  <c r="K105" s="10" t="str">
        <f t="shared" si="6"/>
        <v>50-60</v>
      </c>
    </row>
    <row r="106" spans="1:11" x14ac:dyDescent="0.25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  <c r="K106" s="10" t="str">
        <f t="shared" si="6"/>
        <v>20-30</v>
      </c>
    </row>
    <row r="107" spans="1:11" x14ac:dyDescent="0.25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  <c r="K107" s="10" t="str">
        <f t="shared" si="6"/>
        <v>30-40</v>
      </c>
    </row>
    <row r="108" spans="1:11" x14ac:dyDescent="0.25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  <c r="K108" s="10" t="str">
        <f t="shared" si="6"/>
        <v>20-30</v>
      </c>
    </row>
    <row r="109" spans="1:11" x14ac:dyDescent="0.25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  <c r="K109" s="10" t="str">
        <f t="shared" si="6"/>
        <v>10-20</v>
      </c>
    </row>
    <row r="110" spans="1:11" x14ac:dyDescent="0.25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  <c r="K110" s="10" t="str">
        <f t="shared" si="6"/>
        <v>10-20</v>
      </c>
    </row>
    <row r="111" spans="1:11" x14ac:dyDescent="0.25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  <c r="K111" s="10" t="str">
        <f t="shared" si="6"/>
        <v>60-70</v>
      </c>
    </row>
    <row r="112" spans="1:11" x14ac:dyDescent="0.25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  <c r="K112" s="10" t="str">
        <f t="shared" si="6"/>
        <v>30-40</v>
      </c>
    </row>
    <row r="113" spans="1:11" x14ac:dyDescent="0.25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  <c r="K113" s="10" t="str">
        <f t="shared" si="6"/>
        <v>50-60</v>
      </c>
    </row>
    <row r="114" spans="1:11" x14ac:dyDescent="0.25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  <c r="K114" s="10" t="str">
        <f t="shared" si="6"/>
        <v>20-30</v>
      </c>
    </row>
    <row r="115" spans="1:11" x14ac:dyDescent="0.25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  <c r="K115" s="10" t="str">
        <f t="shared" si="6"/>
        <v>50-60</v>
      </c>
    </row>
    <row r="116" spans="1:11" x14ac:dyDescent="0.25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  <c r="K116" s="10" t="str">
        <f t="shared" si="6"/>
        <v>20-30</v>
      </c>
    </row>
    <row r="117" spans="1:11" x14ac:dyDescent="0.25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  <c r="K117" s="10" t="str">
        <f t="shared" si="6"/>
        <v>50-60</v>
      </c>
    </row>
    <row r="118" spans="1:11" x14ac:dyDescent="0.25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  <c r="K118" s="10" t="str">
        <f t="shared" si="6"/>
        <v>10-20</v>
      </c>
    </row>
    <row r="119" spans="1:11" x14ac:dyDescent="0.25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  <c r="K119" s="10" t="str">
        <f t="shared" si="6"/>
        <v>30-40</v>
      </c>
    </row>
    <row r="120" spans="1:11" x14ac:dyDescent="0.25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  <c r="K120" s="10" t="str">
        <f t="shared" si="6"/>
        <v>30-40</v>
      </c>
    </row>
    <row r="121" spans="1:11" x14ac:dyDescent="0.25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  <c r="K121" s="10" t="str">
        <f t="shared" si="6"/>
        <v>30-40</v>
      </c>
    </row>
    <row r="122" spans="1:11" x14ac:dyDescent="0.25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  <c r="K122" s="10" t="str">
        <f t="shared" si="6"/>
        <v>20-30</v>
      </c>
    </row>
    <row r="123" spans="1:11" x14ac:dyDescent="0.25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  <c r="K123" s="10" t="str">
        <f t="shared" si="6"/>
        <v>60-70</v>
      </c>
    </row>
    <row r="124" spans="1:11" x14ac:dyDescent="0.25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  <c r="K124" s="10" t="str">
        <f t="shared" si="6"/>
        <v>60-70</v>
      </c>
    </row>
    <row r="125" spans="1:11" x14ac:dyDescent="0.25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  <c r="K125" s="10" t="str">
        <f t="shared" si="6"/>
        <v>60-70</v>
      </c>
    </row>
    <row r="126" spans="1:11" x14ac:dyDescent="0.25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  <c r="K126" s="10" t="str">
        <f t="shared" si="6"/>
        <v>20-30</v>
      </c>
    </row>
    <row r="127" spans="1:11" x14ac:dyDescent="0.25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  <c r="K127" s="10" t="str">
        <f t="shared" si="6"/>
        <v>40-50</v>
      </c>
    </row>
    <row r="128" spans="1:11" x14ac:dyDescent="0.25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  <c r="K128" s="10" t="str">
        <f t="shared" si="6"/>
        <v>20-30</v>
      </c>
    </row>
    <row r="129" spans="1:11" x14ac:dyDescent="0.25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  <c r="K129" s="10" t="str">
        <f t="shared" si="6"/>
        <v>50-60</v>
      </c>
    </row>
    <row r="130" spans="1:11" x14ac:dyDescent="0.25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  <c r="K130" s="10" t="str">
        <f t="shared" si="6"/>
        <v>20-30</v>
      </c>
    </row>
    <row r="131" spans="1:11" x14ac:dyDescent="0.25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  <c r="K131" s="10" t="str">
        <f t="shared" ref="K131:K194" si="7">VLOOKUP(C131,$P$12:$Q$21,2)</f>
        <v>20-30</v>
      </c>
    </row>
    <row r="132" spans="1:11" x14ac:dyDescent="0.25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  <c r="K132" s="10" t="str">
        <f t="shared" si="7"/>
        <v>20-30</v>
      </c>
    </row>
    <row r="133" spans="1:11" x14ac:dyDescent="0.25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  <c r="K133" s="10" t="str">
        <f t="shared" si="7"/>
        <v>20-30</v>
      </c>
    </row>
    <row r="134" spans="1:11" x14ac:dyDescent="0.25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  <c r="K134" s="10" t="str">
        <f t="shared" si="7"/>
        <v>20-30</v>
      </c>
    </row>
    <row r="135" spans="1:11" x14ac:dyDescent="0.25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  <c r="K135" s="10" t="str">
        <f t="shared" si="7"/>
        <v>50-60</v>
      </c>
    </row>
    <row r="136" spans="1:11" x14ac:dyDescent="0.25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  <c r="K136" s="10" t="str">
        <f t="shared" si="7"/>
        <v>20-30</v>
      </c>
    </row>
    <row r="137" spans="1:11" x14ac:dyDescent="0.25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  <c r="K137" s="10" t="str">
        <f t="shared" si="7"/>
        <v>20-30</v>
      </c>
    </row>
    <row r="138" spans="1:11" x14ac:dyDescent="0.25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  <c r="K138" s="10" t="str">
        <f t="shared" si="7"/>
        <v>30-40</v>
      </c>
    </row>
    <row r="139" spans="1:11" x14ac:dyDescent="0.25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  <c r="K139" s="10" t="str">
        <f t="shared" si="7"/>
        <v>50-60</v>
      </c>
    </row>
    <row r="140" spans="1:11" x14ac:dyDescent="0.25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  <c r="K140" s="10" t="str">
        <f t="shared" si="7"/>
        <v>50-60</v>
      </c>
    </row>
    <row r="141" spans="1:11" x14ac:dyDescent="0.25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  <c r="K141" s="10" t="str">
        <f t="shared" si="7"/>
        <v>30-40</v>
      </c>
    </row>
    <row r="142" spans="1:11" x14ac:dyDescent="0.25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  <c r="K142" s="10" t="str">
        <f t="shared" si="7"/>
        <v>20-30</v>
      </c>
    </row>
    <row r="143" spans="1:11" x14ac:dyDescent="0.25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  <c r="K143" s="10" t="str">
        <f t="shared" si="7"/>
        <v>30-40</v>
      </c>
    </row>
    <row r="144" spans="1:11" x14ac:dyDescent="0.25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  <c r="K144" s="10" t="str">
        <f t="shared" si="7"/>
        <v>40-50</v>
      </c>
    </row>
    <row r="145" spans="1:11" x14ac:dyDescent="0.25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  <c r="K145" s="10" t="str">
        <f t="shared" si="7"/>
        <v>40-50</v>
      </c>
    </row>
    <row r="146" spans="1:11" x14ac:dyDescent="0.25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  <c r="K146" s="10" t="str">
        <f t="shared" si="7"/>
        <v>20-30</v>
      </c>
    </row>
    <row r="147" spans="1:11" x14ac:dyDescent="0.25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  <c r="K147" s="10" t="str">
        <f t="shared" si="7"/>
        <v>40-50</v>
      </c>
    </row>
    <row r="148" spans="1:11" x14ac:dyDescent="0.25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  <c r="K148" s="10" t="str">
        <f t="shared" si="7"/>
        <v>20-30</v>
      </c>
    </row>
    <row r="149" spans="1:11" x14ac:dyDescent="0.25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  <c r="K149" s="10" t="str">
        <f t="shared" si="7"/>
        <v>50-60</v>
      </c>
    </row>
    <row r="150" spans="1:11" x14ac:dyDescent="0.25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  <c r="K150" s="10" t="str">
        <f t="shared" si="7"/>
        <v>20-30</v>
      </c>
    </row>
    <row r="151" spans="1:11" x14ac:dyDescent="0.25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  <c r="K151" s="10" t="str">
        <f t="shared" si="7"/>
        <v>20-30</v>
      </c>
    </row>
    <row r="152" spans="1:11" x14ac:dyDescent="0.25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  <c r="K152" s="10" t="str">
        <f t="shared" si="7"/>
        <v>60-70</v>
      </c>
    </row>
    <row r="153" spans="1:11" x14ac:dyDescent="0.25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  <c r="K153" s="10" t="str">
        <f t="shared" si="7"/>
        <v>20-30</v>
      </c>
    </row>
    <row r="154" spans="1:11" x14ac:dyDescent="0.25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  <c r="K154" s="10" t="str">
        <f t="shared" si="7"/>
        <v>20-30</v>
      </c>
    </row>
    <row r="155" spans="1:11" x14ac:dyDescent="0.25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  <c r="K155" s="10" t="str">
        <f t="shared" si="7"/>
        <v>20-30</v>
      </c>
    </row>
    <row r="156" spans="1:11" x14ac:dyDescent="0.25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  <c r="K156" s="10" t="str">
        <f t="shared" si="7"/>
        <v>20-30</v>
      </c>
    </row>
    <row r="157" spans="1:11" x14ac:dyDescent="0.25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  <c r="K157" s="10" t="str">
        <f t="shared" si="7"/>
        <v>40-50</v>
      </c>
    </row>
    <row r="158" spans="1:11" x14ac:dyDescent="0.25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  <c r="K158" s="10" t="str">
        <f t="shared" si="7"/>
        <v>20-30</v>
      </c>
    </row>
    <row r="159" spans="1:11" x14ac:dyDescent="0.25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  <c r="K159" s="10" t="str">
        <f t="shared" si="7"/>
        <v>40-50</v>
      </c>
    </row>
    <row r="160" spans="1:11" x14ac:dyDescent="0.25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  <c r="K160" s="10" t="str">
        <f t="shared" si="7"/>
        <v>40-50</v>
      </c>
    </row>
    <row r="161" spans="1:11" x14ac:dyDescent="0.25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  <c r="K161" s="10" t="str">
        <f t="shared" si="7"/>
        <v>40-50</v>
      </c>
    </row>
    <row r="162" spans="1:11" x14ac:dyDescent="0.25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  <c r="K162" s="10" t="str">
        <f t="shared" si="7"/>
        <v>20-30</v>
      </c>
    </row>
    <row r="163" spans="1:11" x14ac:dyDescent="0.25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  <c r="K163" s="10" t="str">
        <f t="shared" si="7"/>
        <v>50-60</v>
      </c>
    </row>
    <row r="164" spans="1:11" x14ac:dyDescent="0.25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  <c r="K164" s="10" t="str">
        <f t="shared" si="7"/>
        <v>50-60</v>
      </c>
    </row>
    <row r="165" spans="1:11" x14ac:dyDescent="0.25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  <c r="K165" s="10" t="str">
        <f t="shared" si="7"/>
        <v>30-40</v>
      </c>
    </row>
    <row r="166" spans="1:11" x14ac:dyDescent="0.25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  <c r="K166" s="10" t="str">
        <f t="shared" si="7"/>
        <v>20-30</v>
      </c>
    </row>
    <row r="167" spans="1:11" x14ac:dyDescent="0.25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  <c r="K167" s="10" t="str">
        <f t="shared" si="7"/>
        <v>20-30</v>
      </c>
    </row>
    <row r="168" spans="1:11" x14ac:dyDescent="0.25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  <c r="K168" s="10" t="str">
        <f t="shared" si="7"/>
        <v>30-40</v>
      </c>
    </row>
    <row r="169" spans="1:11" x14ac:dyDescent="0.25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  <c r="K169" s="10" t="str">
        <f t="shared" si="7"/>
        <v>20-30</v>
      </c>
    </row>
    <row r="170" spans="1:11" x14ac:dyDescent="0.25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  <c r="K170" s="10" t="str">
        <f t="shared" si="7"/>
        <v>20-30</v>
      </c>
    </row>
    <row r="171" spans="1:11" x14ac:dyDescent="0.25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  <c r="K171" s="10" t="str">
        <f t="shared" si="7"/>
        <v>30-40</v>
      </c>
    </row>
    <row r="172" spans="1:11" x14ac:dyDescent="0.25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  <c r="K172" s="10" t="str">
        <f t="shared" si="7"/>
        <v>20-30</v>
      </c>
    </row>
    <row r="173" spans="1:11" x14ac:dyDescent="0.25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  <c r="K173" s="10" t="str">
        <f t="shared" si="7"/>
        <v>30-40</v>
      </c>
    </row>
    <row r="174" spans="1:11" x14ac:dyDescent="0.25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  <c r="K174" s="10" t="str">
        <f t="shared" si="7"/>
        <v>20-30</v>
      </c>
    </row>
    <row r="175" spans="1:11" x14ac:dyDescent="0.25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  <c r="K175" s="10" t="str">
        <f t="shared" si="7"/>
        <v>40-50</v>
      </c>
    </row>
    <row r="176" spans="1:11" x14ac:dyDescent="0.25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  <c r="K176" s="10" t="str">
        <f t="shared" si="7"/>
        <v>50-60</v>
      </c>
    </row>
    <row r="177" spans="1:11" x14ac:dyDescent="0.25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  <c r="K177" s="10" t="str">
        <f t="shared" si="7"/>
        <v>30-40</v>
      </c>
    </row>
    <row r="178" spans="1:11" x14ac:dyDescent="0.25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  <c r="K178" s="10" t="str">
        <f t="shared" si="7"/>
        <v>20-30</v>
      </c>
    </row>
    <row r="179" spans="1:11" x14ac:dyDescent="0.25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  <c r="K179" s="10" t="str">
        <f t="shared" si="7"/>
        <v>30-40</v>
      </c>
    </row>
    <row r="180" spans="1:11" x14ac:dyDescent="0.25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  <c r="K180" s="10" t="str">
        <f t="shared" si="7"/>
        <v>30-40</v>
      </c>
    </row>
    <row r="181" spans="1:11" x14ac:dyDescent="0.25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  <c r="K181" s="10" t="str">
        <f t="shared" si="7"/>
        <v>40-50</v>
      </c>
    </row>
    <row r="182" spans="1:11" x14ac:dyDescent="0.25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  <c r="K182" s="10" t="str">
        <f t="shared" si="7"/>
        <v>20-30</v>
      </c>
    </row>
    <row r="183" spans="1:11" x14ac:dyDescent="0.25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  <c r="K183" s="10" t="str">
        <f t="shared" si="7"/>
        <v>60-70</v>
      </c>
    </row>
    <row r="184" spans="1:11" x14ac:dyDescent="0.25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  <c r="K184" s="10" t="str">
        <f t="shared" si="7"/>
        <v>20-30</v>
      </c>
    </row>
    <row r="185" spans="1:11" x14ac:dyDescent="0.25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  <c r="K185" s="10" t="str">
        <f t="shared" si="7"/>
        <v>30-40</v>
      </c>
    </row>
    <row r="186" spans="1:11" x14ac:dyDescent="0.25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  <c r="K186" s="10" t="str">
        <f t="shared" si="7"/>
        <v>10-20</v>
      </c>
    </row>
    <row r="187" spans="1:11" x14ac:dyDescent="0.25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  <c r="K187" s="10" t="str">
        <f t="shared" si="7"/>
        <v>60-70</v>
      </c>
    </row>
    <row r="188" spans="1:11" x14ac:dyDescent="0.25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  <c r="K188" s="10" t="str">
        <f t="shared" si="7"/>
        <v>40-50</v>
      </c>
    </row>
    <row r="189" spans="1:11" x14ac:dyDescent="0.25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  <c r="K189" s="10" t="str">
        <f t="shared" si="7"/>
        <v>20-30</v>
      </c>
    </row>
    <row r="190" spans="1:11" x14ac:dyDescent="0.25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K190" s="10" t="str">
        <f t="shared" si="7"/>
        <v>20-30</v>
      </c>
    </row>
    <row r="191" spans="1:11" x14ac:dyDescent="0.25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  <c r="K191" s="10" t="str">
        <f t="shared" si="7"/>
        <v>10-20</v>
      </c>
    </row>
    <row r="192" spans="1:11" x14ac:dyDescent="0.25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  <c r="K192" s="10" t="str">
        <f t="shared" si="7"/>
        <v>30-40</v>
      </c>
    </row>
    <row r="193" spans="1:11" x14ac:dyDescent="0.25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  <c r="K193" s="10" t="str">
        <f t="shared" si="7"/>
        <v>60-70</v>
      </c>
    </row>
    <row r="194" spans="1:11" x14ac:dyDescent="0.25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  <c r="K194" s="10" t="str">
        <f t="shared" si="7"/>
        <v>20-30</v>
      </c>
    </row>
    <row r="195" spans="1:11" x14ac:dyDescent="0.25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  <c r="K195" s="10" t="str">
        <f t="shared" ref="K195:K201" si="8">VLOOKUP(C195,$P$12:$Q$21,2)</f>
        <v>50-60</v>
      </c>
    </row>
    <row r="196" spans="1:11" x14ac:dyDescent="0.25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  <c r="K196" s="10" t="str">
        <f t="shared" si="8"/>
        <v>20-30</v>
      </c>
    </row>
    <row r="197" spans="1:11" x14ac:dyDescent="0.25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K197" s="10" t="str">
        <f t="shared" si="8"/>
        <v>40-50</v>
      </c>
    </row>
    <row r="198" spans="1:11" x14ac:dyDescent="0.25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  <c r="K198" s="10" t="str">
        <f t="shared" si="8"/>
        <v>20-30</v>
      </c>
    </row>
    <row r="199" spans="1:11" x14ac:dyDescent="0.25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  <c r="K199" s="10" t="str">
        <f t="shared" si="8"/>
        <v>30-40</v>
      </c>
    </row>
    <row r="200" spans="1:11" x14ac:dyDescent="0.25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  <c r="K200" s="10" t="str">
        <f t="shared" si="8"/>
        <v>50-60</v>
      </c>
    </row>
    <row r="201" spans="1:11" x14ac:dyDescent="0.25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  <c r="K201" s="10" t="str">
        <f t="shared" si="8"/>
        <v>20-30</v>
      </c>
    </row>
  </sheetData>
  <mergeCells count="2">
    <mergeCell ref="R10:V10"/>
    <mergeCell ref="V20:Z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H1:U201"/>
  <sheetViews>
    <sheetView topLeftCell="G1" workbookViewId="0">
      <selection activeCell="Q8" sqref="Q8"/>
    </sheetView>
  </sheetViews>
  <sheetFormatPr defaultRowHeight="15" x14ac:dyDescent="0.25"/>
  <cols>
    <col min="8" max="8" width="17.28515625" style="2" customWidth="1"/>
    <col min="9" max="9" width="9.140625" style="21"/>
    <col min="10" max="10" width="9.140625" style="2"/>
    <col min="11" max="15" width="6.140625" style="2" bestFit="1" customWidth="1"/>
    <col min="16" max="16" width="13.42578125" style="2" bestFit="1" customWidth="1"/>
    <col min="17" max="17" width="18.5703125" bestFit="1" customWidth="1"/>
    <col min="18" max="18" width="21.28515625" customWidth="1"/>
    <col min="19" max="19" width="13" customWidth="1"/>
    <col min="20" max="20" width="18.140625" customWidth="1"/>
  </cols>
  <sheetData>
    <row r="1" spans="8:20" ht="15.75" x14ac:dyDescent="0.25">
      <c r="H1" s="1" t="s">
        <v>3</v>
      </c>
      <c r="I1" s="21" t="s">
        <v>58</v>
      </c>
      <c r="K1" s="14" t="s">
        <v>51</v>
      </c>
      <c r="L1" s="14" t="s">
        <v>54</v>
      </c>
      <c r="M1" s="14" t="s">
        <v>52</v>
      </c>
      <c r="N1" s="14" t="s">
        <v>50</v>
      </c>
      <c r="O1" s="14" t="s">
        <v>55</v>
      </c>
      <c r="P1" s="14" t="s">
        <v>53</v>
      </c>
      <c r="R1" s="20" t="s">
        <v>3</v>
      </c>
    </row>
    <row r="2" spans="8:20" x14ac:dyDescent="0.25">
      <c r="H2" s="2" t="s">
        <v>3</v>
      </c>
      <c r="I2" s="21" t="s">
        <v>51</v>
      </c>
      <c r="K2" s="2" t="b">
        <f t="shared" ref="K2:K7" si="0">IF(AND(I2=$K$1,H2=$R$1),TRUE,FALSE)</f>
        <v>1</v>
      </c>
      <c r="L2" s="2" t="b">
        <f>IF(AND(I2=$L$1,H2=$R$1),TRUE,FALSE)</f>
        <v>0</v>
      </c>
      <c r="M2" s="2" t="b">
        <f>IF(AND(I2=$M$1,H2=$R$1),TRUE,FALSE)</f>
        <v>0</v>
      </c>
      <c r="N2" s="2" t="b">
        <f>IF(AND(I2=$N$1,H2=$R$1),TRUE,FALSE)</f>
        <v>0</v>
      </c>
      <c r="O2" s="2" t="b">
        <f>IF(AND(I2=$L$1,H2=$R$1),TRUE,FALSE)</f>
        <v>0</v>
      </c>
      <c r="P2" s="2" t="b">
        <f>IF(AND(I2=$M$1,H2=$R$1),TRUE,FALSE)</f>
        <v>0</v>
      </c>
      <c r="R2" s="5"/>
    </row>
    <row r="3" spans="8:20" x14ac:dyDescent="0.25">
      <c r="H3" s="2" t="s">
        <v>3</v>
      </c>
      <c r="I3" s="21" t="s">
        <v>54</v>
      </c>
      <c r="K3" s="2" t="b">
        <f t="shared" si="0"/>
        <v>0</v>
      </c>
      <c r="L3" s="2" t="b">
        <f t="shared" ref="L3:L66" si="1">IF(AND(I3=$L$1,H3=$R$1),TRUE,FALSE)</f>
        <v>1</v>
      </c>
      <c r="M3" s="2" t="b">
        <f t="shared" ref="M3:M66" si="2">IF(AND(I3=$M$1,H3=$R$1),TRUE,FALSE)</f>
        <v>0</v>
      </c>
      <c r="N3" s="2" t="b">
        <f t="shared" ref="N3:N66" si="3">IF(AND(I3=$N$1,H3=$R$1),TRUE,FALSE)</f>
        <v>0</v>
      </c>
      <c r="O3" s="2" t="b">
        <f t="shared" ref="O3:O66" si="4">IF(AND(I3=$L$1,H3=$R$1),TRUE,FALSE)</f>
        <v>1</v>
      </c>
      <c r="P3" s="2" t="b">
        <f t="shared" ref="P3:P66" si="5">IF(AND(I3=$M$1,H3=$R$1),TRUE,FALSE)</f>
        <v>0</v>
      </c>
    </row>
    <row r="4" spans="8:20" x14ac:dyDescent="0.25">
      <c r="H4" s="2" t="s">
        <v>14</v>
      </c>
      <c r="I4" s="21" t="s">
        <v>51</v>
      </c>
      <c r="K4" s="2" t="b">
        <f t="shared" si="0"/>
        <v>0</v>
      </c>
      <c r="L4" s="2" t="b">
        <f t="shared" si="1"/>
        <v>0</v>
      </c>
      <c r="M4" s="2" t="b">
        <f t="shared" si="2"/>
        <v>0</v>
      </c>
      <c r="N4" s="2" t="b">
        <f t="shared" si="3"/>
        <v>0</v>
      </c>
      <c r="O4" s="2" t="b">
        <f t="shared" si="4"/>
        <v>0</v>
      </c>
      <c r="P4" s="2" t="b">
        <f t="shared" si="5"/>
        <v>0</v>
      </c>
      <c r="R4" s="11" t="s">
        <v>58</v>
      </c>
      <c r="S4" s="17" t="s">
        <v>61</v>
      </c>
      <c r="T4" s="18" t="s">
        <v>62</v>
      </c>
    </row>
    <row r="5" spans="8:20" x14ac:dyDescent="0.25">
      <c r="H5" s="2" t="s">
        <v>14</v>
      </c>
      <c r="I5" s="21" t="s">
        <v>52</v>
      </c>
      <c r="K5" s="2" t="b">
        <f t="shared" si="0"/>
        <v>0</v>
      </c>
      <c r="L5" s="2" t="b">
        <f t="shared" si="1"/>
        <v>0</v>
      </c>
      <c r="M5" s="2" t="b">
        <f t="shared" si="2"/>
        <v>0</v>
      </c>
      <c r="N5" s="2" t="b">
        <f t="shared" si="3"/>
        <v>0</v>
      </c>
      <c r="O5" s="2" t="b">
        <f t="shared" si="4"/>
        <v>0</v>
      </c>
      <c r="P5" s="2" t="b">
        <f t="shared" si="5"/>
        <v>0</v>
      </c>
      <c r="R5" s="16" t="s">
        <v>51</v>
      </c>
      <c r="S5" s="19">
        <f>COUNTIF(K1:K201,TRUE)</f>
        <v>28</v>
      </c>
      <c r="T5" s="19">
        <f>COUNTIF(K1:K201,FALSE)</f>
        <v>172</v>
      </c>
    </row>
    <row r="6" spans="8:20" x14ac:dyDescent="0.25">
      <c r="H6" s="2" t="s">
        <v>3</v>
      </c>
      <c r="I6" s="21" t="s">
        <v>51</v>
      </c>
      <c r="K6" s="2" t="b">
        <f t="shared" si="0"/>
        <v>1</v>
      </c>
      <c r="L6" s="2" t="b">
        <f t="shared" si="1"/>
        <v>0</v>
      </c>
      <c r="M6" s="2" t="b">
        <f t="shared" si="2"/>
        <v>0</v>
      </c>
      <c r="N6" s="2" t="b">
        <f t="shared" si="3"/>
        <v>0</v>
      </c>
      <c r="O6" s="2" t="b">
        <f t="shared" si="4"/>
        <v>0</v>
      </c>
      <c r="P6" s="2" t="b">
        <f t="shared" si="5"/>
        <v>0</v>
      </c>
      <c r="R6" s="16" t="s">
        <v>54</v>
      </c>
      <c r="S6" s="19">
        <f>COUNTIF(L2:L201,TRUE)</f>
        <v>12</v>
      </c>
      <c r="T6" s="19">
        <f>COUNTIF(L2:L201,FALSE)</f>
        <v>188</v>
      </c>
    </row>
    <row r="7" spans="8:20" x14ac:dyDescent="0.25">
      <c r="H7" s="2" t="s">
        <v>3</v>
      </c>
      <c r="I7" s="21" t="s">
        <v>51</v>
      </c>
      <c r="K7" s="2" t="b">
        <f t="shared" si="0"/>
        <v>1</v>
      </c>
      <c r="L7" s="2" t="b">
        <f t="shared" si="1"/>
        <v>0</v>
      </c>
      <c r="M7" s="2" t="b">
        <f t="shared" si="2"/>
        <v>0</v>
      </c>
      <c r="N7" s="2" t="b">
        <f t="shared" si="3"/>
        <v>0</v>
      </c>
      <c r="O7" s="2" t="b">
        <f t="shared" si="4"/>
        <v>0</v>
      </c>
      <c r="P7" s="2" t="b">
        <f t="shared" si="5"/>
        <v>0</v>
      </c>
      <c r="R7" s="16" t="s">
        <v>52</v>
      </c>
      <c r="S7" s="19">
        <f>COUNTIF(M2:M201,TRUE)</f>
        <v>13</v>
      </c>
      <c r="T7" s="19">
        <f>COUNTIF(M2:M201,FALSE)</f>
        <v>187</v>
      </c>
    </row>
    <row r="8" spans="8:20" x14ac:dyDescent="0.25">
      <c r="H8" s="2" t="s">
        <v>3</v>
      </c>
      <c r="I8" s="21" t="s">
        <v>50</v>
      </c>
      <c r="K8" s="2" t="b">
        <f t="shared" ref="K8:K71" si="6">IF(AND(I8=$K$1,H8=$R$1),TRUE,FALSE)</f>
        <v>0</v>
      </c>
      <c r="L8" s="2" t="b">
        <f t="shared" si="1"/>
        <v>0</v>
      </c>
      <c r="M8" s="2" t="b">
        <f t="shared" si="2"/>
        <v>0</v>
      </c>
      <c r="N8" s="2" t="b">
        <f t="shared" si="3"/>
        <v>1</v>
      </c>
      <c r="O8" s="2" t="b">
        <f t="shared" si="4"/>
        <v>0</v>
      </c>
      <c r="P8" s="2" t="b">
        <f t="shared" si="5"/>
        <v>0</v>
      </c>
      <c r="R8" s="16" t="s">
        <v>50</v>
      </c>
      <c r="S8" s="19">
        <f>COUNTIF(N2:N201,TRUE)</f>
        <v>2</v>
      </c>
      <c r="T8" s="19">
        <f>COUNTIF(N2:N201,FALSE)</f>
        <v>198</v>
      </c>
    </row>
    <row r="9" spans="8:20" x14ac:dyDescent="0.25">
      <c r="H9" s="2" t="s">
        <v>14</v>
      </c>
      <c r="I9" s="21" t="s">
        <v>55</v>
      </c>
      <c r="K9" s="2" t="b">
        <f t="shared" si="6"/>
        <v>0</v>
      </c>
      <c r="L9" s="2" t="b">
        <f t="shared" si="1"/>
        <v>0</v>
      </c>
      <c r="M9" s="2" t="b">
        <f t="shared" si="2"/>
        <v>0</v>
      </c>
      <c r="N9" s="2" t="b">
        <f t="shared" si="3"/>
        <v>0</v>
      </c>
      <c r="O9" s="2" t="b">
        <f t="shared" si="4"/>
        <v>0</v>
      </c>
      <c r="P9" s="2" t="b">
        <f t="shared" si="5"/>
        <v>0</v>
      </c>
      <c r="R9" s="16" t="s">
        <v>55</v>
      </c>
      <c r="S9" s="19">
        <f>COUNTIF(O2:O201,TRUE)</f>
        <v>12</v>
      </c>
      <c r="T9" s="19">
        <f>COUNTIF(O2:O201,FALSE)</f>
        <v>188</v>
      </c>
    </row>
    <row r="10" spans="8:20" x14ac:dyDescent="0.25">
      <c r="H10" s="2" t="s">
        <v>14</v>
      </c>
      <c r="I10" s="21" t="s">
        <v>51</v>
      </c>
      <c r="K10" s="2" t="b">
        <f t="shared" si="6"/>
        <v>0</v>
      </c>
      <c r="L10" s="2" t="b">
        <f t="shared" si="1"/>
        <v>0</v>
      </c>
      <c r="M10" s="2" t="b">
        <f t="shared" si="2"/>
        <v>0</v>
      </c>
      <c r="N10" s="2" t="b">
        <f t="shared" si="3"/>
        <v>0</v>
      </c>
      <c r="O10" s="2" t="b">
        <f t="shared" si="4"/>
        <v>0</v>
      </c>
      <c r="P10" s="2" t="b">
        <f t="shared" si="5"/>
        <v>0</v>
      </c>
      <c r="R10" s="16" t="s">
        <v>53</v>
      </c>
      <c r="S10" s="19">
        <f>COUNTIF(P2:P201,TRUE)</f>
        <v>13</v>
      </c>
      <c r="T10" s="19">
        <f>COUNTIF(P2:P201,FALSE)</f>
        <v>187</v>
      </c>
    </row>
    <row r="11" spans="8:20" x14ac:dyDescent="0.25">
      <c r="H11" s="2" t="s">
        <v>14</v>
      </c>
      <c r="I11" s="21" t="s">
        <v>51</v>
      </c>
      <c r="K11" s="2" t="b">
        <f t="shared" si="6"/>
        <v>0</v>
      </c>
      <c r="L11" s="2" t="b">
        <f t="shared" si="1"/>
        <v>0</v>
      </c>
      <c r="M11" s="2" t="b">
        <f t="shared" si="2"/>
        <v>0</v>
      </c>
      <c r="N11" s="2" t="b">
        <f t="shared" si="3"/>
        <v>0</v>
      </c>
      <c r="O11" s="2" t="b">
        <f t="shared" si="4"/>
        <v>0</v>
      </c>
      <c r="P11" s="2" t="b">
        <f t="shared" si="5"/>
        <v>0</v>
      </c>
    </row>
    <row r="12" spans="8:20" x14ac:dyDescent="0.25">
      <c r="H12" s="2" t="s">
        <v>3</v>
      </c>
      <c r="I12" s="21" t="s">
        <v>52</v>
      </c>
      <c r="K12" s="2" t="b">
        <f t="shared" si="6"/>
        <v>0</v>
      </c>
      <c r="L12" s="2" t="b">
        <f t="shared" si="1"/>
        <v>0</v>
      </c>
      <c r="M12" s="2" t="b">
        <f t="shared" si="2"/>
        <v>1</v>
      </c>
      <c r="N12" s="2" t="b">
        <f t="shared" si="3"/>
        <v>0</v>
      </c>
      <c r="O12" s="2" t="b">
        <f t="shared" si="4"/>
        <v>0</v>
      </c>
      <c r="P12" s="2" t="b">
        <f t="shared" si="5"/>
        <v>1</v>
      </c>
    </row>
    <row r="13" spans="8:20" x14ac:dyDescent="0.25">
      <c r="H13" s="2" t="s">
        <v>14</v>
      </c>
      <c r="I13" s="21" t="s">
        <v>55</v>
      </c>
      <c r="K13" s="2" t="b">
        <f t="shared" si="6"/>
        <v>0</v>
      </c>
      <c r="L13" s="2" t="b">
        <f t="shared" si="1"/>
        <v>0</v>
      </c>
      <c r="M13" s="2" t="b">
        <f t="shared" si="2"/>
        <v>0</v>
      </c>
      <c r="N13" s="2" t="b">
        <f t="shared" si="3"/>
        <v>0</v>
      </c>
      <c r="O13" s="2" t="b">
        <f t="shared" si="4"/>
        <v>0</v>
      </c>
      <c r="P13" s="2" t="b">
        <f t="shared" si="5"/>
        <v>0</v>
      </c>
    </row>
    <row r="14" spans="8:20" x14ac:dyDescent="0.25">
      <c r="H14" s="2" t="s">
        <v>14</v>
      </c>
      <c r="I14" s="21" t="s">
        <v>50</v>
      </c>
      <c r="K14" s="2" t="b">
        <f t="shared" si="6"/>
        <v>0</v>
      </c>
      <c r="L14" s="2" t="b">
        <f t="shared" si="1"/>
        <v>0</v>
      </c>
      <c r="M14" s="2" t="b">
        <f t="shared" si="2"/>
        <v>0</v>
      </c>
      <c r="N14" s="2" t="b">
        <f t="shared" si="3"/>
        <v>0</v>
      </c>
      <c r="O14" s="2" t="b">
        <f t="shared" si="4"/>
        <v>0</v>
      </c>
      <c r="P14" s="2" t="b">
        <f t="shared" si="5"/>
        <v>0</v>
      </c>
    </row>
    <row r="15" spans="8:20" x14ac:dyDescent="0.25">
      <c r="H15" s="2" t="s">
        <v>14</v>
      </c>
      <c r="I15" s="21" t="s">
        <v>51</v>
      </c>
      <c r="K15" s="2" t="b">
        <f t="shared" si="6"/>
        <v>0</v>
      </c>
      <c r="L15" s="2" t="b">
        <f t="shared" si="1"/>
        <v>0</v>
      </c>
      <c r="M15" s="2" t="b">
        <f t="shared" si="2"/>
        <v>0</v>
      </c>
      <c r="N15" s="2" t="b">
        <f t="shared" si="3"/>
        <v>0</v>
      </c>
      <c r="O15" s="2" t="b">
        <f t="shared" si="4"/>
        <v>0</v>
      </c>
      <c r="P15" s="2" t="b">
        <f t="shared" si="5"/>
        <v>0</v>
      </c>
    </row>
    <row r="16" spans="8:20" x14ac:dyDescent="0.25">
      <c r="H16" s="2" t="s">
        <v>14</v>
      </c>
      <c r="I16" s="21" t="s">
        <v>54</v>
      </c>
      <c r="K16" s="2" t="b">
        <f t="shared" si="6"/>
        <v>0</v>
      </c>
      <c r="L16" s="2" t="b">
        <f t="shared" si="1"/>
        <v>0</v>
      </c>
      <c r="M16" s="2" t="b">
        <f t="shared" si="2"/>
        <v>0</v>
      </c>
      <c r="N16" s="2" t="b">
        <f t="shared" si="3"/>
        <v>0</v>
      </c>
      <c r="O16" s="2" t="b">
        <f t="shared" si="4"/>
        <v>0</v>
      </c>
      <c r="P16" s="2" t="b">
        <f t="shared" si="5"/>
        <v>0</v>
      </c>
    </row>
    <row r="17" spans="8:21" x14ac:dyDescent="0.25">
      <c r="H17" s="2" t="s">
        <v>3</v>
      </c>
      <c r="I17" s="21" t="s">
        <v>51</v>
      </c>
      <c r="K17" s="2" t="b">
        <f t="shared" si="6"/>
        <v>1</v>
      </c>
      <c r="L17" s="2" t="b">
        <f t="shared" si="1"/>
        <v>0</v>
      </c>
      <c r="M17" s="2" t="b">
        <f t="shared" si="2"/>
        <v>0</v>
      </c>
      <c r="N17" s="2" t="b">
        <f t="shared" si="3"/>
        <v>0</v>
      </c>
      <c r="O17" s="2" t="b">
        <f t="shared" si="4"/>
        <v>0</v>
      </c>
      <c r="P17" s="2" t="b">
        <f t="shared" si="5"/>
        <v>0</v>
      </c>
    </row>
    <row r="18" spans="8:21" x14ac:dyDescent="0.25">
      <c r="H18" s="2" t="s">
        <v>14</v>
      </c>
      <c r="I18" s="21" t="s">
        <v>50</v>
      </c>
      <c r="K18" s="2" t="b">
        <f t="shared" si="6"/>
        <v>0</v>
      </c>
      <c r="L18" s="2" t="b">
        <f t="shared" si="1"/>
        <v>0</v>
      </c>
      <c r="M18" s="2" t="b">
        <f t="shared" si="2"/>
        <v>0</v>
      </c>
      <c r="N18" s="2" t="b">
        <f t="shared" si="3"/>
        <v>0</v>
      </c>
      <c r="O18" s="2" t="b">
        <f t="shared" si="4"/>
        <v>0</v>
      </c>
      <c r="P18" s="2" t="b">
        <f t="shared" si="5"/>
        <v>0</v>
      </c>
    </row>
    <row r="19" spans="8:21" x14ac:dyDescent="0.25">
      <c r="H19" s="2" t="s">
        <v>14</v>
      </c>
      <c r="I19" s="21" t="s">
        <v>54</v>
      </c>
      <c r="K19" s="2" t="b">
        <f t="shared" si="6"/>
        <v>0</v>
      </c>
      <c r="L19" s="2" t="b">
        <f t="shared" si="1"/>
        <v>0</v>
      </c>
      <c r="M19" s="2" t="b">
        <f t="shared" si="2"/>
        <v>0</v>
      </c>
      <c r="N19" s="2" t="b">
        <f t="shared" si="3"/>
        <v>0</v>
      </c>
      <c r="O19" s="2" t="b">
        <f t="shared" si="4"/>
        <v>0</v>
      </c>
      <c r="P19" s="2" t="b">
        <f t="shared" si="5"/>
        <v>0</v>
      </c>
    </row>
    <row r="20" spans="8:21" x14ac:dyDescent="0.25">
      <c r="H20" s="2" t="s">
        <v>14</v>
      </c>
      <c r="I20" s="21" t="s">
        <v>51</v>
      </c>
      <c r="K20" s="2" t="b">
        <f t="shared" si="6"/>
        <v>0</v>
      </c>
      <c r="L20" s="2" t="b">
        <f t="shared" si="1"/>
        <v>0</v>
      </c>
      <c r="M20" s="2" t="b">
        <f t="shared" si="2"/>
        <v>0</v>
      </c>
      <c r="N20" s="2" t="b">
        <f t="shared" si="3"/>
        <v>0</v>
      </c>
      <c r="O20" s="2" t="b">
        <f t="shared" si="4"/>
        <v>0</v>
      </c>
      <c r="P20" s="2" t="b">
        <f t="shared" si="5"/>
        <v>0</v>
      </c>
    </row>
    <row r="21" spans="8:21" x14ac:dyDescent="0.25">
      <c r="H21" s="2" t="s">
        <v>3</v>
      </c>
      <c r="I21" s="21" t="s">
        <v>53</v>
      </c>
      <c r="K21" s="2" t="b">
        <f t="shared" si="6"/>
        <v>0</v>
      </c>
      <c r="L21" s="2" t="b">
        <f t="shared" si="1"/>
        <v>0</v>
      </c>
      <c r="M21" s="2" t="b">
        <f t="shared" si="2"/>
        <v>0</v>
      </c>
      <c r="N21" s="2" t="b">
        <f t="shared" si="3"/>
        <v>0</v>
      </c>
      <c r="O21" s="2" t="b">
        <f t="shared" si="4"/>
        <v>0</v>
      </c>
      <c r="P21" s="2" t="b">
        <f t="shared" si="5"/>
        <v>0</v>
      </c>
    </row>
    <row r="22" spans="8:21" x14ac:dyDescent="0.25">
      <c r="H22" s="2" t="s">
        <v>14</v>
      </c>
      <c r="I22" s="21" t="s">
        <v>52</v>
      </c>
      <c r="K22" s="2" t="b">
        <f t="shared" si="6"/>
        <v>0</v>
      </c>
      <c r="L22" s="2" t="b">
        <f t="shared" si="1"/>
        <v>0</v>
      </c>
      <c r="M22" s="2" t="b">
        <f t="shared" si="2"/>
        <v>0</v>
      </c>
      <c r="N22" s="2" t="b">
        <f t="shared" si="3"/>
        <v>0</v>
      </c>
      <c r="O22" s="2" t="b">
        <f t="shared" si="4"/>
        <v>0</v>
      </c>
      <c r="P22" s="2" t="b">
        <f t="shared" si="5"/>
        <v>0</v>
      </c>
      <c r="Q22" s="40" t="s">
        <v>63</v>
      </c>
      <c r="R22" s="40"/>
      <c r="S22" s="40"/>
      <c r="T22" s="40"/>
      <c r="U22" s="40"/>
    </row>
    <row r="23" spans="8:21" x14ac:dyDescent="0.25">
      <c r="H23" s="2" t="s">
        <v>3</v>
      </c>
      <c r="I23" s="21" t="s">
        <v>55</v>
      </c>
      <c r="K23" s="2" t="b">
        <f t="shared" si="6"/>
        <v>0</v>
      </c>
      <c r="L23" s="2" t="b">
        <f t="shared" si="1"/>
        <v>0</v>
      </c>
      <c r="M23" s="2" t="b">
        <f t="shared" si="2"/>
        <v>0</v>
      </c>
      <c r="N23" s="2" t="b">
        <f t="shared" si="3"/>
        <v>0</v>
      </c>
      <c r="O23" s="2" t="b">
        <f t="shared" si="4"/>
        <v>0</v>
      </c>
      <c r="P23" s="2" t="b">
        <f t="shared" si="5"/>
        <v>0</v>
      </c>
      <c r="Q23" s="40"/>
      <c r="R23" s="40"/>
      <c r="S23" s="40"/>
      <c r="T23" s="40"/>
      <c r="U23" s="40"/>
    </row>
    <row r="24" spans="8:21" x14ac:dyDescent="0.25">
      <c r="H24" s="2" t="s">
        <v>3</v>
      </c>
      <c r="I24" s="21" t="s">
        <v>55</v>
      </c>
      <c r="K24" s="2" t="b">
        <f t="shared" si="6"/>
        <v>0</v>
      </c>
      <c r="L24" s="2" t="b">
        <f t="shared" si="1"/>
        <v>0</v>
      </c>
      <c r="M24" s="2" t="b">
        <f t="shared" si="2"/>
        <v>0</v>
      </c>
      <c r="N24" s="2" t="b">
        <f t="shared" si="3"/>
        <v>0</v>
      </c>
      <c r="O24" s="2" t="b">
        <f t="shared" si="4"/>
        <v>0</v>
      </c>
      <c r="P24" s="2" t="b">
        <f t="shared" si="5"/>
        <v>0</v>
      </c>
    </row>
    <row r="25" spans="8:21" x14ac:dyDescent="0.25">
      <c r="H25" s="2" t="s">
        <v>3</v>
      </c>
      <c r="I25" s="21" t="s">
        <v>53</v>
      </c>
      <c r="K25" s="2" t="b">
        <f t="shared" si="6"/>
        <v>0</v>
      </c>
      <c r="L25" s="2" t="b">
        <f t="shared" si="1"/>
        <v>0</v>
      </c>
      <c r="M25" s="2" t="b">
        <f t="shared" si="2"/>
        <v>0</v>
      </c>
      <c r="N25" s="2" t="b">
        <f t="shared" si="3"/>
        <v>0</v>
      </c>
      <c r="O25" s="2" t="b">
        <f t="shared" si="4"/>
        <v>0</v>
      </c>
      <c r="P25" s="2" t="b">
        <f t="shared" si="5"/>
        <v>0</v>
      </c>
    </row>
    <row r="26" spans="8:21" x14ac:dyDescent="0.25">
      <c r="H26" s="2" t="s">
        <v>14</v>
      </c>
      <c r="I26" s="21" t="s">
        <v>51</v>
      </c>
      <c r="K26" s="2" t="b">
        <f t="shared" si="6"/>
        <v>0</v>
      </c>
      <c r="L26" s="2" t="b">
        <f t="shared" si="1"/>
        <v>0</v>
      </c>
      <c r="M26" s="2" t="b">
        <f t="shared" si="2"/>
        <v>0</v>
      </c>
      <c r="N26" s="2" t="b">
        <f t="shared" si="3"/>
        <v>0</v>
      </c>
      <c r="O26" s="2" t="b">
        <f t="shared" si="4"/>
        <v>0</v>
      </c>
      <c r="P26" s="2" t="b">
        <f t="shared" si="5"/>
        <v>0</v>
      </c>
    </row>
    <row r="27" spans="8:21" x14ac:dyDescent="0.25">
      <c r="H27" s="2" t="s">
        <v>14</v>
      </c>
      <c r="I27" s="21" t="s">
        <v>55</v>
      </c>
      <c r="K27" s="2" t="b">
        <f t="shared" si="6"/>
        <v>0</v>
      </c>
      <c r="L27" s="2" t="b">
        <f t="shared" si="1"/>
        <v>0</v>
      </c>
      <c r="M27" s="2" t="b">
        <f t="shared" si="2"/>
        <v>0</v>
      </c>
      <c r="N27" s="2" t="b">
        <f t="shared" si="3"/>
        <v>0</v>
      </c>
      <c r="O27" s="2" t="b">
        <f t="shared" si="4"/>
        <v>0</v>
      </c>
      <c r="P27" s="2" t="b">
        <f t="shared" si="5"/>
        <v>0</v>
      </c>
    </row>
    <row r="28" spans="8:21" x14ac:dyDescent="0.25">
      <c r="H28" s="2" t="s">
        <v>14</v>
      </c>
      <c r="I28" s="21" t="s">
        <v>54</v>
      </c>
      <c r="K28" s="2" t="b">
        <f t="shared" si="6"/>
        <v>0</v>
      </c>
      <c r="L28" s="2" t="b">
        <f t="shared" si="1"/>
        <v>0</v>
      </c>
      <c r="M28" s="2" t="b">
        <f t="shared" si="2"/>
        <v>0</v>
      </c>
      <c r="N28" s="2" t="b">
        <f t="shared" si="3"/>
        <v>0</v>
      </c>
      <c r="O28" s="2" t="b">
        <f t="shared" si="4"/>
        <v>0</v>
      </c>
      <c r="P28" s="2" t="b">
        <f t="shared" si="5"/>
        <v>0</v>
      </c>
    </row>
    <row r="29" spans="8:21" x14ac:dyDescent="0.25">
      <c r="H29" s="2" t="s">
        <v>14</v>
      </c>
      <c r="I29" s="21" t="s">
        <v>50</v>
      </c>
      <c r="K29" s="2" t="b">
        <f t="shared" si="6"/>
        <v>0</v>
      </c>
      <c r="L29" s="2" t="b">
        <f t="shared" si="1"/>
        <v>0</v>
      </c>
      <c r="M29" s="2" t="b">
        <f t="shared" si="2"/>
        <v>0</v>
      </c>
      <c r="N29" s="2" t="b">
        <f t="shared" si="3"/>
        <v>0</v>
      </c>
      <c r="O29" s="2" t="b">
        <f t="shared" si="4"/>
        <v>0</v>
      </c>
      <c r="P29" s="2" t="b">
        <f t="shared" si="5"/>
        <v>0</v>
      </c>
    </row>
    <row r="30" spans="8:21" x14ac:dyDescent="0.25">
      <c r="H30" s="2" t="s">
        <v>14</v>
      </c>
      <c r="I30" s="21" t="s">
        <v>51</v>
      </c>
      <c r="K30" s="2" t="b">
        <f t="shared" si="6"/>
        <v>0</v>
      </c>
      <c r="L30" s="2" t="b">
        <f t="shared" si="1"/>
        <v>0</v>
      </c>
      <c r="M30" s="2" t="b">
        <f t="shared" si="2"/>
        <v>0</v>
      </c>
      <c r="N30" s="2" t="b">
        <f t="shared" si="3"/>
        <v>0</v>
      </c>
      <c r="O30" s="2" t="b">
        <f t="shared" si="4"/>
        <v>0</v>
      </c>
      <c r="P30" s="2" t="b">
        <f t="shared" si="5"/>
        <v>0</v>
      </c>
    </row>
    <row r="31" spans="8:21" x14ac:dyDescent="0.25">
      <c r="H31" s="2" t="s">
        <v>14</v>
      </c>
      <c r="I31" s="21" t="s">
        <v>54</v>
      </c>
      <c r="K31" s="2" t="b">
        <f t="shared" si="6"/>
        <v>0</v>
      </c>
      <c r="L31" s="2" t="b">
        <f t="shared" si="1"/>
        <v>0</v>
      </c>
      <c r="M31" s="2" t="b">
        <f t="shared" si="2"/>
        <v>0</v>
      </c>
      <c r="N31" s="2" t="b">
        <f t="shared" si="3"/>
        <v>0</v>
      </c>
      <c r="O31" s="2" t="b">
        <f t="shared" si="4"/>
        <v>0</v>
      </c>
      <c r="P31" s="2" t="b">
        <f t="shared" si="5"/>
        <v>0</v>
      </c>
    </row>
    <row r="32" spans="8:21" x14ac:dyDescent="0.25">
      <c r="H32" s="2" t="s">
        <v>14</v>
      </c>
      <c r="I32" s="21" t="s">
        <v>52</v>
      </c>
      <c r="K32" s="2" t="b">
        <f t="shared" si="6"/>
        <v>0</v>
      </c>
      <c r="L32" s="2" t="b">
        <f t="shared" si="1"/>
        <v>0</v>
      </c>
      <c r="M32" s="2" t="b">
        <f t="shared" si="2"/>
        <v>0</v>
      </c>
      <c r="N32" s="2" t="b">
        <f t="shared" si="3"/>
        <v>0</v>
      </c>
      <c r="O32" s="2" t="b">
        <f t="shared" si="4"/>
        <v>0</v>
      </c>
      <c r="P32" s="2" t="b">
        <f t="shared" si="5"/>
        <v>0</v>
      </c>
    </row>
    <row r="33" spans="8:16" x14ac:dyDescent="0.25">
      <c r="H33" s="2" t="s">
        <v>14</v>
      </c>
      <c r="I33" s="21" t="s">
        <v>55</v>
      </c>
      <c r="K33" s="2" t="b">
        <f t="shared" si="6"/>
        <v>0</v>
      </c>
      <c r="L33" s="2" t="b">
        <f t="shared" si="1"/>
        <v>0</v>
      </c>
      <c r="M33" s="2" t="b">
        <f t="shared" si="2"/>
        <v>0</v>
      </c>
      <c r="N33" s="2" t="b">
        <f t="shared" si="3"/>
        <v>0</v>
      </c>
      <c r="O33" s="2" t="b">
        <f t="shared" si="4"/>
        <v>0</v>
      </c>
      <c r="P33" s="2" t="b">
        <f t="shared" si="5"/>
        <v>0</v>
      </c>
    </row>
    <row r="34" spans="8:16" x14ac:dyDescent="0.25">
      <c r="H34" s="2" t="s">
        <v>14</v>
      </c>
      <c r="I34" s="21" t="s">
        <v>52</v>
      </c>
      <c r="K34" s="2" t="b">
        <f t="shared" si="6"/>
        <v>0</v>
      </c>
      <c r="L34" s="2" t="b">
        <f t="shared" si="1"/>
        <v>0</v>
      </c>
      <c r="M34" s="2" t="b">
        <f t="shared" si="2"/>
        <v>0</v>
      </c>
      <c r="N34" s="2" t="b">
        <f t="shared" si="3"/>
        <v>0</v>
      </c>
      <c r="O34" s="2" t="b">
        <f t="shared" si="4"/>
        <v>0</v>
      </c>
      <c r="P34" s="2" t="b">
        <f t="shared" si="5"/>
        <v>0</v>
      </c>
    </row>
    <row r="35" spans="8:16" x14ac:dyDescent="0.25">
      <c r="H35" s="2" t="s">
        <v>3</v>
      </c>
      <c r="I35" s="21" t="s">
        <v>53</v>
      </c>
      <c r="K35" s="2" t="b">
        <f t="shared" si="6"/>
        <v>0</v>
      </c>
      <c r="L35" s="2" t="b">
        <f t="shared" si="1"/>
        <v>0</v>
      </c>
      <c r="M35" s="2" t="b">
        <f t="shared" si="2"/>
        <v>0</v>
      </c>
      <c r="N35" s="2" t="b">
        <f t="shared" si="3"/>
        <v>0</v>
      </c>
      <c r="O35" s="2" t="b">
        <f t="shared" si="4"/>
        <v>0</v>
      </c>
      <c r="P35" s="2" t="b">
        <f t="shared" si="5"/>
        <v>0</v>
      </c>
    </row>
    <row r="36" spans="8:16" x14ac:dyDescent="0.25">
      <c r="H36" s="2" t="s">
        <v>3</v>
      </c>
      <c r="I36" s="21" t="s">
        <v>51</v>
      </c>
      <c r="K36" s="2" t="b">
        <f t="shared" si="6"/>
        <v>1</v>
      </c>
      <c r="L36" s="2" t="b">
        <f t="shared" si="1"/>
        <v>0</v>
      </c>
      <c r="M36" s="2" t="b">
        <f t="shared" si="2"/>
        <v>0</v>
      </c>
      <c r="N36" s="2" t="b">
        <f t="shared" si="3"/>
        <v>0</v>
      </c>
      <c r="O36" s="2" t="b">
        <f t="shared" si="4"/>
        <v>0</v>
      </c>
      <c r="P36" s="2" t="b">
        <f t="shared" si="5"/>
        <v>0</v>
      </c>
    </row>
    <row r="37" spans="8:16" x14ac:dyDescent="0.25">
      <c r="H37" s="2" t="s">
        <v>3</v>
      </c>
      <c r="I37" s="21" t="s">
        <v>54</v>
      </c>
      <c r="K37" s="2" t="b">
        <f t="shared" si="6"/>
        <v>0</v>
      </c>
      <c r="L37" s="2" t="b">
        <f t="shared" si="1"/>
        <v>1</v>
      </c>
      <c r="M37" s="2" t="b">
        <f t="shared" si="2"/>
        <v>0</v>
      </c>
      <c r="N37" s="2" t="b">
        <f t="shared" si="3"/>
        <v>0</v>
      </c>
      <c r="O37" s="2" t="b">
        <f t="shared" si="4"/>
        <v>1</v>
      </c>
      <c r="P37" s="2" t="b">
        <f t="shared" si="5"/>
        <v>0</v>
      </c>
    </row>
    <row r="38" spans="8:16" x14ac:dyDescent="0.25">
      <c r="H38" s="2" t="s">
        <v>14</v>
      </c>
      <c r="I38" s="21" t="s">
        <v>50</v>
      </c>
      <c r="K38" s="2" t="b">
        <f t="shared" si="6"/>
        <v>0</v>
      </c>
      <c r="L38" s="2" t="b">
        <f t="shared" si="1"/>
        <v>0</v>
      </c>
      <c r="M38" s="2" t="b">
        <f t="shared" si="2"/>
        <v>0</v>
      </c>
      <c r="N38" s="2" t="b">
        <f t="shared" si="3"/>
        <v>0</v>
      </c>
      <c r="O38" s="2" t="b">
        <f t="shared" si="4"/>
        <v>0</v>
      </c>
      <c r="P38" s="2" t="b">
        <f t="shared" si="5"/>
        <v>0</v>
      </c>
    </row>
    <row r="39" spans="8:16" x14ac:dyDescent="0.25">
      <c r="H39" s="2" t="s">
        <v>14</v>
      </c>
      <c r="I39" s="21" t="s">
        <v>52</v>
      </c>
      <c r="K39" s="2" t="b">
        <f t="shared" si="6"/>
        <v>0</v>
      </c>
      <c r="L39" s="2" t="b">
        <f t="shared" si="1"/>
        <v>0</v>
      </c>
      <c r="M39" s="2" t="b">
        <f t="shared" si="2"/>
        <v>0</v>
      </c>
      <c r="N39" s="2" t="b">
        <f t="shared" si="3"/>
        <v>0</v>
      </c>
      <c r="O39" s="2" t="b">
        <f t="shared" si="4"/>
        <v>0</v>
      </c>
      <c r="P39" s="2" t="b">
        <f t="shared" si="5"/>
        <v>0</v>
      </c>
    </row>
    <row r="40" spans="8:16" x14ac:dyDescent="0.25">
      <c r="H40" s="2" t="s">
        <v>3</v>
      </c>
      <c r="I40" s="21" t="s">
        <v>51</v>
      </c>
      <c r="K40" s="2" t="b">
        <f t="shared" si="6"/>
        <v>1</v>
      </c>
      <c r="L40" s="2" t="b">
        <f t="shared" si="1"/>
        <v>0</v>
      </c>
      <c r="M40" s="2" t="b">
        <f t="shared" si="2"/>
        <v>0</v>
      </c>
      <c r="N40" s="2" t="b">
        <f t="shared" si="3"/>
        <v>0</v>
      </c>
      <c r="O40" s="2" t="b">
        <f t="shared" si="4"/>
        <v>0</v>
      </c>
      <c r="P40" s="2" t="b">
        <f t="shared" si="5"/>
        <v>0</v>
      </c>
    </row>
    <row r="41" spans="8:16" x14ac:dyDescent="0.25">
      <c r="H41" s="2" t="s">
        <v>3</v>
      </c>
      <c r="I41" s="21" t="s">
        <v>51</v>
      </c>
      <c r="K41" s="2" t="b">
        <f t="shared" si="6"/>
        <v>1</v>
      </c>
      <c r="L41" s="2" t="b">
        <f t="shared" si="1"/>
        <v>0</v>
      </c>
      <c r="M41" s="2" t="b">
        <f t="shared" si="2"/>
        <v>0</v>
      </c>
      <c r="N41" s="2" t="b">
        <f t="shared" si="3"/>
        <v>0</v>
      </c>
      <c r="O41" s="2" t="b">
        <f t="shared" si="4"/>
        <v>0</v>
      </c>
      <c r="P41" s="2" t="b">
        <f t="shared" si="5"/>
        <v>0</v>
      </c>
    </row>
    <row r="42" spans="8:16" x14ac:dyDescent="0.25">
      <c r="H42" s="2" t="s">
        <v>14</v>
      </c>
      <c r="I42" s="21" t="s">
        <v>51</v>
      </c>
      <c r="K42" s="2" t="b">
        <f t="shared" si="6"/>
        <v>0</v>
      </c>
      <c r="L42" s="2" t="b">
        <f t="shared" si="1"/>
        <v>0</v>
      </c>
      <c r="M42" s="2" t="b">
        <f t="shared" si="2"/>
        <v>0</v>
      </c>
      <c r="N42" s="2" t="b">
        <f t="shared" si="3"/>
        <v>0</v>
      </c>
      <c r="O42" s="2" t="b">
        <f t="shared" si="4"/>
        <v>0</v>
      </c>
      <c r="P42" s="2" t="b">
        <f t="shared" si="5"/>
        <v>0</v>
      </c>
    </row>
    <row r="43" spans="8:16" x14ac:dyDescent="0.25">
      <c r="H43" s="2" t="s">
        <v>14</v>
      </c>
      <c r="I43" s="21" t="s">
        <v>55</v>
      </c>
      <c r="K43" s="2" t="b">
        <f t="shared" si="6"/>
        <v>0</v>
      </c>
      <c r="L43" s="2" t="b">
        <f t="shared" si="1"/>
        <v>0</v>
      </c>
      <c r="M43" s="2" t="b">
        <f t="shared" si="2"/>
        <v>0</v>
      </c>
      <c r="N43" s="2" t="b">
        <f t="shared" si="3"/>
        <v>0</v>
      </c>
      <c r="O43" s="2" t="b">
        <f t="shared" si="4"/>
        <v>0</v>
      </c>
      <c r="P43" s="2" t="b">
        <f t="shared" si="5"/>
        <v>0</v>
      </c>
    </row>
    <row r="44" spans="8:16" x14ac:dyDescent="0.25">
      <c r="H44" s="2" t="s">
        <v>14</v>
      </c>
      <c r="I44" s="21" t="s">
        <v>51</v>
      </c>
      <c r="K44" s="2" t="b">
        <f t="shared" si="6"/>
        <v>0</v>
      </c>
      <c r="L44" s="2" t="b">
        <f t="shared" si="1"/>
        <v>0</v>
      </c>
      <c r="M44" s="2" t="b">
        <f t="shared" si="2"/>
        <v>0</v>
      </c>
      <c r="N44" s="2" t="b">
        <f t="shared" si="3"/>
        <v>0</v>
      </c>
      <c r="O44" s="2" t="b">
        <f t="shared" si="4"/>
        <v>0</v>
      </c>
      <c r="P44" s="2" t="b">
        <f t="shared" si="5"/>
        <v>0</v>
      </c>
    </row>
    <row r="45" spans="8:16" x14ac:dyDescent="0.25">
      <c r="H45" s="2" t="s">
        <v>3</v>
      </c>
      <c r="I45" s="21" t="s">
        <v>52</v>
      </c>
      <c r="K45" s="2" t="b">
        <f t="shared" si="6"/>
        <v>0</v>
      </c>
      <c r="L45" s="2" t="b">
        <f t="shared" si="1"/>
        <v>0</v>
      </c>
      <c r="M45" s="2" t="b">
        <f t="shared" si="2"/>
        <v>1</v>
      </c>
      <c r="N45" s="2" t="b">
        <f t="shared" si="3"/>
        <v>0</v>
      </c>
      <c r="O45" s="2" t="b">
        <f t="shared" si="4"/>
        <v>0</v>
      </c>
      <c r="P45" s="2" t="b">
        <f t="shared" si="5"/>
        <v>1</v>
      </c>
    </row>
    <row r="46" spans="8:16" x14ac:dyDescent="0.25">
      <c r="H46" s="2" t="s">
        <v>14</v>
      </c>
      <c r="I46" s="21" t="s">
        <v>51</v>
      </c>
      <c r="K46" s="2" t="b">
        <f t="shared" si="6"/>
        <v>0</v>
      </c>
      <c r="L46" s="2" t="b">
        <f t="shared" si="1"/>
        <v>0</v>
      </c>
      <c r="M46" s="2" t="b">
        <f t="shared" si="2"/>
        <v>0</v>
      </c>
      <c r="N46" s="2" t="b">
        <f t="shared" si="3"/>
        <v>0</v>
      </c>
      <c r="O46" s="2" t="b">
        <f t="shared" si="4"/>
        <v>0</v>
      </c>
      <c r="P46" s="2" t="b">
        <f t="shared" si="5"/>
        <v>0</v>
      </c>
    </row>
    <row r="47" spans="8:16" x14ac:dyDescent="0.25">
      <c r="H47" s="2" t="s">
        <v>3</v>
      </c>
      <c r="I47" s="21" t="s">
        <v>53</v>
      </c>
      <c r="K47" s="2" t="b">
        <f t="shared" si="6"/>
        <v>0</v>
      </c>
      <c r="L47" s="2" t="b">
        <f t="shared" si="1"/>
        <v>0</v>
      </c>
      <c r="M47" s="2" t="b">
        <f t="shared" si="2"/>
        <v>0</v>
      </c>
      <c r="N47" s="2" t="b">
        <f t="shared" si="3"/>
        <v>0</v>
      </c>
      <c r="O47" s="2" t="b">
        <f t="shared" si="4"/>
        <v>0</v>
      </c>
      <c r="P47" s="2" t="b">
        <f t="shared" si="5"/>
        <v>0</v>
      </c>
    </row>
    <row r="48" spans="8:16" x14ac:dyDescent="0.25">
      <c r="H48" s="2" t="s">
        <v>3</v>
      </c>
      <c r="I48" s="21" t="s">
        <v>51</v>
      </c>
      <c r="K48" s="2" t="b">
        <f t="shared" si="6"/>
        <v>1</v>
      </c>
      <c r="L48" s="2" t="b">
        <f t="shared" si="1"/>
        <v>0</v>
      </c>
      <c r="M48" s="2" t="b">
        <f t="shared" si="2"/>
        <v>0</v>
      </c>
      <c r="N48" s="2" t="b">
        <f t="shared" si="3"/>
        <v>0</v>
      </c>
      <c r="O48" s="2" t="b">
        <f t="shared" si="4"/>
        <v>0</v>
      </c>
      <c r="P48" s="2" t="b">
        <f t="shared" si="5"/>
        <v>0</v>
      </c>
    </row>
    <row r="49" spans="8:16" x14ac:dyDescent="0.25">
      <c r="H49" s="2" t="s">
        <v>14</v>
      </c>
      <c r="I49" s="21" t="s">
        <v>51</v>
      </c>
      <c r="K49" s="2" t="b">
        <f t="shared" si="6"/>
        <v>0</v>
      </c>
      <c r="L49" s="2" t="b">
        <f t="shared" si="1"/>
        <v>0</v>
      </c>
      <c r="M49" s="2" t="b">
        <f t="shared" si="2"/>
        <v>0</v>
      </c>
      <c r="N49" s="2" t="b">
        <f t="shared" si="3"/>
        <v>0</v>
      </c>
      <c r="O49" s="2" t="b">
        <f t="shared" si="4"/>
        <v>0</v>
      </c>
      <c r="P49" s="2" t="b">
        <f t="shared" si="5"/>
        <v>0</v>
      </c>
    </row>
    <row r="50" spans="8:16" x14ac:dyDescent="0.25">
      <c r="H50" s="2" t="s">
        <v>14</v>
      </c>
      <c r="I50" s="21" t="s">
        <v>50</v>
      </c>
      <c r="K50" s="2" t="b">
        <f t="shared" si="6"/>
        <v>0</v>
      </c>
      <c r="L50" s="2" t="b">
        <f t="shared" si="1"/>
        <v>0</v>
      </c>
      <c r="M50" s="2" t="b">
        <f t="shared" si="2"/>
        <v>0</v>
      </c>
      <c r="N50" s="2" t="b">
        <f t="shared" si="3"/>
        <v>0</v>
      </c>
      <c r="O50" s="2" t="b">
        <f t="shared" si="4"/>
        <v>0</v>
      </c>
      <c r="P50" s="2" t="b">
        <f t="shared" si="5"/>
        <v>0</v>
      </c>
    </row>
    <row r="51" spans="8:16" x14ac:dyDescent="0.25">
      <c r="H51" s="2" t="s">
        <v>3</v>
      </c>
      <c r="I51" s="21" t="s">
        <v>52</v>
      </c>
      <c r="K51" s="2" t="b">
        <f t="shared" si="6"/>
        <v>0</v>
      </c>
      <c r="L51" s="2" t="b">
        <f t="shared" si="1"/>
        <v>0</v>
      </c>
      <c r="M51" s="2" t="b">
        <f t="shared" si="2"/>
        <v>1</v>
      </c>
      <c r="N51" s="2" t="b">
        <f t="shared" si="3"/>
        <v>0</v>
      </c>
      <c r="O51" s="2" t="b">
        <f t="shared" si="4"/>
        <v>0</v>
      </c>
      <c r="P51" s="2" t="b">
        <f t="shared" si="5"/>
        <v>1</v>
      </c>
    </row>
    <row r="52" spans="8:16" x14ac:dyDescent="0.25">
      <c r="H52" s="2" t="s">
        <v>14</v>
      </c>
      <c r="I52" s="21" t="s">
        <v>52</v>
      </c>
      <c r="K52" s="2" t="b">
        <f t="shared" si="6"/>
        <v>0</v>
      </c>
      <c r="L52" s="2" t="b">
        <f t="shared" si="1"/>
        <v>0</v>
      </c>
      <c r="M52" s="2" t="b">
        <f t="shared" si="2"/>
        <v>0</v>
      </c>
      <c r="N52" s="2" t="b">
        <f t="shared" si="3"/>
        <v>0</v>
      </c>
      <c r="O52" s="2" t="b">
        <f t="shared" si="4"/>
        <v>0</v>
      </c>
      <c r="P52" s="2" t="b">
        <f t="shared" si="5"/>
        <v>0</v>
      </c>
    </row>
    <row r="53" spans="8:16" x14ac:dyDescent="0.25">
      <c r="H53" s="2" t="s">
        <v>3</v>
      </c>
      <c r="I53" s="21" t="s">
        <v>54</v>
      </c>
      <c r="K53" s="2" t="b">
        <f t="shared" si="6"/>
        <v>0</v>
      </c>
      <c r="L53" s="2" t="b">
        <f t="shared" si="1"/>
        <v>1</v>
      </c>
      <c r="M53" s="2" t="b">
        <f t="shared" si="2"/>
        <v>0</v>
      </c>
      <c r="N53" s="2" t="b">
        <f t="shared" si="3"/>
        <v>0</v>
      </c>
      <c r="O53" s="2" t="b">
        <f t="shared" si="4"/>
        <v>1</v>
      </c>
      <c r="P53" s="2" t="b">
        <f t="shared" si="5"/>
        <v>0</v>
      </c>
    </row>
    <row r="54" spans="8:16" x14ac:dyDescent="0.25">
      <c r="H54" s="2" t="s">
        <v>14</v>
      </c>
      <c r="I54" s="21" t="s">
        <v>51</v>
      </c>
      <c r="K54" s="2" t="b">
        <f t="shared" si="6"/>
        <v>0</v>
      </c>
      <c r="L54" s="2" t="b">
        <f t="shared" si="1"/>
        <v>0</v>
      </c>
      <c r="M54" s="2" t="b">
        <f t="shared" si="2"/>
        <v>0</v>
      </c>
      <c r="N54" s="2" t="b">
        <f t="shared" si="3"/>
        <v>0</v>
      </c>
      <c r="O54" s="2" t="b">
        <f t="shared" si="4"/>
        <v>0</v>
      </c>
      <c r="P54" s="2" t="b">
        <f t="shared" si="5"/>
        <v>0</v>
      </c>
    </row>
    <row r="55" spans="8:16" x14ac:dyDescent="0.25">
      <c r="H55" s="2" t="s">
        <v>14</v>
      </c>
      <c r="I55" s="21" t="s">
        <v>52</v>
      </c>
      <c r="K55" s="2" t="b">
        <f t="shared" si="6"/>
        <v>0</v>
      </c>
      <c r="L55" s="2" t="b">
        <f t="shared" si="1"/>
        <v>0</v>
      </c>
      <c r="M55" s="2" t="b">
        <f t="shared" si="2"/>
        <v>0</v>
      </c>
      <c r="N55" s="2" t="b">
        <f t="shared" si="3"/>
        <v>0</v>
      </c>
      <c r="O55" s="2" t="b">
        <f t="shared" si="4"/>
        <v>0</v>
      </c>
      <c r="P55" s="2" t="b">
        <f t="shared" si="5"/>
        <v>0</v>
      </c>
    </row>
    <row r="56" spans="8:16" x14ac:dyDescent="0.25">
      <c r="H56" s="2" t="s">
        <v>14</v>
      </c>
      <c r="I56" s="21" t="s">
        <v>54</v>
      </c>
      <c r="K56" s="2" t="b">
        <f t="shared" si="6"/>
        <v>0</v>
      </c>
      <c r="L56" s="2" t="b">
        <f t="shared" si="1"/>
        <v>0</v>
      </c>
      <c r="M56" s="2" t="b">
        <f t="shared" si="2"/>
        <v>0</v>
      </c>
      <c r="N56" s="2" t="b">
        <f t="shared" si="3"/>
        <v>0</v>
      </c>
      <c r="O56" s="2" t="b">
        <f t="shared" si="4"/>
        <v>0</v>
      </c>
      <c r="P56" s="2" t="b">
        <f t="shared" si="5"/>
        <v>0</v>
      </c>
    </row>
    <row r="57" spans="8:16" x14ac:dyDescent="0.25">
      <c r="H57" s="2" t="s">
        <v>14</v>
      </c>
      <c r="I57" s="21" t="s">
        <v>52</v>
      </c>
      <c r="K57" s="2" t="b">
        <f t="shared" si="6"/>
        <v>0</v>
      </c>
      <c r="L57" s="2" t="b">
        <f t="shared" si="1"/>
        <v>0</v>
      </c>
      <c r="M57" s="2" t="b">
        <f t="shared" si="2"/>
        <v>0</v>
      </c>
      <c r="N57" s="2" t="b">
        <f t="shared" si="3"/>
        <v>0</v>
      </c>
      <c r="O57" s="2" t="b">
        <f t="shared" si="4"/>
        <v>0</v>
      </c>
      <c r="P57" s="2" t="b">
        <f t="shared" si="5"/>
        <v>0</v>
      </c>
    </row>
    <row r="58" spans="8:16" x14ac:dyDescent="0.25">
      <c r="H58" s="2" t="s">
        <v>14</v>
      </c>
      <c r="I58" s="21" t="s">
        <v>51</v>
      </c>
      <c r="K58" s="2" t="b">
        <f t="shared" si="6"/>
        <v>0</v>
      </c>
      <c r="L58" s="2" t="b">
        <f t="shared" si="1"/>
        <v>0</v>
      </c>
      <c r="M58" s="2" t="b">
        <f t="shared" si="2"/>
        <v>0</v>
      </c>
      <c r="N58" s="2" t="b">
        <f t="shared" si="3"/>
        <v>0</v>
      </c>
      <c r="O58" s="2" t="b">
        <f t="shared" si="4"/>
        <v>0</v>
      </c>
      <c r="P58" s="2" t="b">
        <f t="shared" si="5"/>
        <v>0</v>
      </c>
    </row>
    <row r="59" spans="8:16" x14ac:dyDescent="0.25">
      <c r="H59" s="2" t="s">
        <v>3</v>
      </c>
      <c r="I59" s="21" t="s">
        <v>54</v>
      </c>
      <c r="K59" s="2" t="b">
        <f t="shared" si="6"/>
        <v>0</v>
      </c>
      <c r="L59" s="2" t="b">
        <f t="shared" si="1"/>
        <v>1</v>
      </c>
      <c r="M59" s="2" t="b">
        <f t="shared" si="2"/>
        <v>0</v>
      </c>
      <c r="N59" s="2" t="b">
        <f t="shared" si="3"/>
        <v>0</v>
      </c>
      <c r="O59" s="2" t="b">
        <f t="shared" si="4"/>
        <v>1</v>
      </c>
      <c r="P59" s="2" t="b">
        <f t="shared" si="5"/>
        <v>0</v>
      </c>
    </row>
    <row r="60" spans="8:16" x14ac:dyDescent="0.25">
      <c r="H60" s="2" t="s">
        <v>14</v>
      </c>
      <c r="I60" s="21" t="s">
        <v>55</v>
      </c>
      <c r="K60" s="2" t="b">
        <f t="shared" si="6"/>
        <v>0</v>
      </c>
      <c r="L60" s="2" t="b">
        <f t="shared" si="1"/>
        <v>0</v>
      </c>
      <c r="M60" s="2" t="b">
        <f t="shared" si="2"/>
        <v>0</v>
      </c>
      <c r="N60" s="2" t="b">
        <f t="shared" si="3"/>
        <v>0</v>
      </c>
      <c r="O60" s="2" t="b">
        <f t="shared" si="4"/>
        <v>0</v>
      </c>
      <c r="P60" s="2" t="b">
        <f t="shared" si="5"/>
        <v>0</v>
      </c>
    </row>
    <row r="61" spans="8:16" x14ac:dyDescent="0.25">
      <c r="H61" s="2" t="s">
        <v>14</v>
      </c>
      <c r="I61" s="21" t="s">
        <v>53</v>
      </c>
      <c r="K61" s="2" t="b">
        <f t="shared" si="6"/>
        <v>0</v>
      </c>
      <c r="L61" s="2" t="b">
        <f t="shared" si="1"/>
        <v>0</v>
      </c>
      <c r="M61" s="2" t="b">
        <f t="shared" si="2"/>
        <v>0</v>
      </c>
      <c r="N61" s="2" t="b">
        <f t="shared" si="3"/>
        <v>0</v>
      </c>
      <c r="O61" s="2" t="b">
        <f t="shared" si="4"/>
        <v>0</v>
      </c>
      <c r="P61" s="2" t="b">
        <f t="shared" si="5"/>
        <v>0</v>
      </c>
    </row>
    <row r="62" spans="8:16" x14ac:dyDescent="0.25">
      <c r="H62" s="2" t="s">
        <v>14</v>
      </c>
      <c r="I62" s="21" t="s">
        <v>51</v>
      </c>
      <c r="K62" s="2" t="b">
        <f t="shared" si="6"/>
        <v>0</v>
      </c>
      <c r="L62" s="2" t="b">
        <f t="shared" si="1"/>
        <v>0</v>
      </c>
      <c r="M62" s="2" t="b">
        <f t="shared" si="2"/>
        <v>0</v>
      </c>
      <c r="N62" s="2" t="b">
        <f t="shared" si="3"/>
        <v>0</v>
      </c>
      <c r="O62" s="2" t="b">
        <f t="shared" si="4"/>
        <v>0</v>
      </c>
      <c r="P62" s="2" t="b">
        <f t="shared" si="5"/>
        <v>0</v>
      </c>
    </row>
    <row r="63" spans="8:16" x14ac:dyDescent="0.25">
      <c r="H63" s="2" t="s">
        <v>3</v>
      </c>
      <c r="I63" s="21" t="s">
        <v>52</v>
      </c>
      <c r="K63" s="2" t="b">
        <f t="shared" si="6"/>
        <v>0</v>
      </c>
      <c r="L63" s="2" t="b">
        <f t="shared" si="1"/>
        <v>0</v>
      </c>
      <c r="M63" s="2" t="b">
        <f t="shared" si="2"/>
        <v>1</v>
      </c>
      <c r="N63" s="2" t="b">
        <f t="shared" si="3"/>
        <v>0</v>
      </c>
      <c r="O63" s="2" t="b">
        <f t="shared" si="4"/>
        <v>0</v>
      </c>
      <c r="P63" s="2" t="b">
        <f t="shared" si="5"/>
        <v>1</v>
      </c>
    </row>
    <row r="64" spans="8:16" x14ac:dyDescent="0.25">
      <c r="H64" s="2" t="s">
        <v>3</v>
      </c>
      <c r="I64" s="21" t="s">
        <v>51</v>
      </c>
      <c r="K64" s="2" t="b">
        <f t="shared" si="6"/>
        <v>1</v>
      </c>
      <c r="L64" s="2" t="b">
        <f t="shared" si="1"/>
        <v>0</v>
      </c>
      <c r="M64" s="2" t="b">
        <f t="shared" si="2"/>
        <v>0</v>
      </c>
      <c r="N64" s="2" t="b">
        <f t="shared" si="3"/>
        <v>0</v>
      </c>
      <c r="O64" s="2" t="b">
        <f t="shared" si="4"/>
        <v>0</v>
      </c>
      <c r="P64" s="2" t="b">
        <f t="shared" si="5"/>
        <v>0</v>
      </c>
    </row>
    <row r="65" spans="8:16" x14ac:dyDescent="0.25">
      <c r="H65" s="2" t="s">
        <v>14</v>
      </c>
      <c r="I65" s="21" t="s">
        <v>54</v>
      </c>
      <c r="K65" s="2" t="b">
        <f t="shared" si="6"/>
        <v>0</v>
      </c>
      <c r="L65" s="2" t="b">
        <f t="shared" si="1"/>
        <v>0</v>
      </c>
      <c r="M65" s="2" t="b">
        <f t="shared" si="2"/>
        <v>0</v>
      </c>
      <c r="N65" s="2" t="b">
        <f t="shared" si="3"/>
        <v>0</v>
      </c>
      <c r="O65" s="2" t="b">
        <f t="shared" si="4"/>
        <v>0</v>
      </c>
      <c r="P65" s="2" t="b">
        <f t="shared" si="5"/>
        <v>0</v>
      </c>
    </row>
    <row r="66" spans="8:16" x14ac:dyDescent="0.25">
      <c r="H66" s="2" t="s">
        <v>3</v>
      </c>
      <c r="I66" s="21" t="s">
        <v>51</v>
      </c>
      <c r="K66" s="2" t="b">
        <f t="shared" si="6"/>
        <v>1</v>
      </c>
      <c r="L66" s="2" t="b">
        <f t="shared" si="1"/>
        <v>0</v>
      </c>
      <c r="M66" s="2" t="b">
        <f t="shared" si="2"/>
        <v>0</v>
      </c>
      <c r="N66" s="2" t="b">
        <f t="shared" si="3"/>
        <v>0</v>
      </c>
      <c r="O66" s="2" t="b">
        <f t="shared" si="4"/>
        <v>0</v>
      </c>
      <c r="P66" s="2" t="b">
        <f t="shared" si="5"/>
        <v>0</v>
      </c>
    </row>
    <row r="67" spans="8:16" x14ac:dyDescent="0.25">
      <c r="H67" s="2" t="s">
        <v>14</v>
      </c>
      <c r="I67" s="21" t="s">
        <v>55</v>
      </c>
      <c r="K67" s="2" t="b">
        <f t="shared" si="6"/>
        <v>0</v>
      </c>
      <c r="L67" s="2" t="b">
        <f t="shared" ref="L67:L130" si="7">IF(AND(I67=$L$1,H67=$R$1),TRUE,FALSE)</f>
        <v>0</v>
      </c>
      <c r="M67" s="2" t="b">
        <f t="shared" ref="M67:M130" si="8">IF(AND(I67=$M$1,H67=$R$1),TRUE,FALSE)</f>
        <v>0</v>
      </c>
      <c r="N67" s="2" t="b">
        <f t="shared" ref="N67:N130" si="9">IF(AND(I67=$N$1,H67=$R$1),TRUE,FALSE)</f>
        <v>0</v>
      </c>
      <c r="O67" s="2" t="b">
        <f t="shared" ref="O67:O130" si="10">IF(AND(I67=$L$1,H67=$R$1),TRUE,FALSE)</f>
        <v>0</v>
      </c>
      <c r="P67" s="2" t="b">
        <f t="shared" ref="P67:P130" si="11">IF(AND(I67=$M$1,H67=$R$1),TRUE,FALSE)</f>
        <v>0</v>
      </c>
    </row>
    <row r="68" spans="8:16" x14ac:dyDescent="0.25">
      <c r="H68" s="2" t="s">
        <v>14</v>
      </c>
      <c r="I68" s="21" t="s">
        <v>52</v>
      </c>
      <c r="K68" s="2" t="b">
        <f t="shared" si="6"/>
        <v>0</v>
      </c>
      <c r="L68" s="2" t="b">
        <f t="shared" si="7"/>
        <v>0</v>
      </c>
      <c r="M68" s="2" t="b">
        <f t="shared" si="8"/>
        <v>0</v>
      </c>
      <c r="N68" s="2" t="b">
        <f t="shared" si="9"/>
        <v>0</v>
      </c>
      <c r="O68" s="2" t="b">
        <f t="shared" si="10"/>
        <v>0</v>
      </c>
      <c r="P68" s="2" t="b">
        <f t="shared" si="11"/>
        <v>0</v>
      </c>
    </row>
    <row r="69" spans="8:16" x14ac:dyDescent="0.25">
      <c r="H69" s="2" t="s">
        <v>14</v>
      </c>
      <c r="I69" s="21" t="s">
        <v>52</v>
      </c>
      <c r="K69" s="2" t="b">
        <f t="shared" si="6"/>
        <v>0</v>
      </c>
      <c r="L69" s="2" t="b">
        <f t="shared" si="7"/>
        <v>0</v>
      </c>
      <c r="M69" s="2" t="b">
        <f t="shared" si="8"/>
        <v>0</v>
      </c>
      <c r="N69" s="2" t="b">
        <f t="shared" si="9"/>
        <v>0</v>
      </c>
      <c r="O69" s="2" t="b">
        <f t="shared" si="10"/>
        <v>0</v>
      </c>
      <c r="P69" s="2" t="b">
        <f t="shared" si="11"/>
        <v>0</v>
      </c>
    </row>
    <row r="70" spans="8:16" x14ac:dyDescent="0.25">
      <c r="H70" s="2" t="s">
        <v>14</v>
      </c>
      <c r="I70" s="21" t="s">
        <v>51</v>
      </c>
      <c r="K70" s="2" t="b">
        <f t="shared" si="6"/>
        <v>0</v>
      </c>
      <c r="L70" s="2" t="b">
        <f t="shared" si="7"/>
        <v>0</v>
      </c>
      <c r="M70" s="2" t="b">
        <f t="shared" si="8"/>
        <v>0</v>
      </c>
      <c r="N70" s="2" t="b">
        <f t="shared" si="9"/>
        <v>0</v>
      </c>
      <c r="O70" s="2" t="b">
        <f t="shared" si="10"/>
        <v>0</v>
      </c>
      <c r="P70" s="2" t="b">
        <f t="shared" si="11"/>
        <v>0</v>
      </c>
    </row>
    <row r="71" spans="8:16" x14ac:dyDescent="0.25">
      <c r="H71" s="2" t="s">
        <v>14</v>
      </c>
      <c r="I71" s="21" t="s">
        <v>53</v>
      </c>
      <c r="K71" s="2" t="b">
        <f t="shared" si="6"/>
        <v>0</v>
      </c>
      <c r="L71" s="2" t="b">
        <f t="shared" si="7"/>
        <v>0</v>
      </c>
      <c r="M71" s="2" t="b">
        <f t="shared" si="8"/>
        <v>0</v>
      </c>
      <c r="N71" s="2" t="b">
        <f t="shared" si="9"/>
        <v>0</v>
      </c>
      <c r="O71" s="2" t="b">
        <f t="shared" si="10"/>
        <v>0</v>
      </c>
      <c r="P71" s="2" t="b">
        <f t="shared" si="11"/>
        <v>0</v>
      </c>
    </row>
    <row r="72" spans="8:16" x14ac:dyDescent="0.25">
      <c r="H72" s="2" t="s">
        <v>14</v>
      </c>
      <c r="I72" s="21" t="s">
        <v>55</v>
      </c>
      <c r="K72" s="2" t="b">
        <f t="shared" ref="K72:K135" si="12">IF(AND(I72=$K$1,H72=$R$1),TRUE,FALSE)</f>
        <v>0</v>
      </c>
      <c r="L72" s="2" t="b">
        <f t="shared" si="7"/>
        <v>0</v>
      </c>
      <c r="M72" s="2" t="b">
        <f t="shared" si="8"/>
        <v>0</v>
      </c>
      <c r="N72" s="2" t="b">
        <f t="shared" si="9"/>
        <v>0</v>
      </c>
      <c r="O72" s="2" t="b">
        <f t="shared" si="10"/>
        <v>0</v>
      </c>
      <c r="P72" s="2" t="b">
        <f t="shared" si="11"/>
        <v>0</v>
      </c>
    </row>
    <row r="73" spans="8:16" x14ac:dyDescent="0.25">
      <c r="H73" s="2" t="s">
        <v>14</v>
      </c>
      <c r="I73" s="21" t="s">
        <v>55</v>
      </c>
      <c r="K73" s="2" t="b">
        <f t="shared" si="12"/>
        <v>0</v>
      </c>
      <c r="L73" s="2" t="b">
        <f t="shared" si="7"/>
        <v>0</v>
      </c>
      <c r="M73" s="2" t="b">
        <f t="shared" si="8"/>
        <v>0</v>
      </c>
      <c r="N73" s="2" t="b">
        <f t="shared" si="9"/>
        <v>0</v>
      </c>
      <c r="O73" s="2" t="b">
        <f t="shared" si="10"/>
        <v>0</v>
      </c>
      <c r="P73" s="2" t="b">
        <f t="shared" si="11"/>
        <v>0</v>
      </c>
    </row>
    <row r="74" spans="8:16" x14ac:dyDescent="0.25">
      <c r="H74" s="2" t="s">
        <v>14</v>
      </c>
      <c r="I74" s="21" t="s">
        <v>51</v>
      </c>
      <c r="K74" s="2" t="b">
        <f t="shared" si="12"/>
        <v>0</v>
      </c>
      <c r="L74" s="2" t="b">
        <f t="shared" si="7"/>
        <v>0</v>
      </c>
      <c r="M74" s="2" t="b">
        <f t="shared" si="8"/>
        <v>0</v>
      </c>
      <c r="N74" s="2" t="b">
        <f t="shared" si="9"/>
        <v>0</v>
      </c>
      <c r="O74" s="2" t="b">
        <f t="shared" si="10"/>
        <v>0</v>
      </c>
      <c r="P74" s="2" t="b">
        <f t="shared" si="11"/>
        <v>0</v>
      </c>
    </row>
    <row r="75" spans="8:16" x14ac:dyDescent="0.25">
      <c r="H75" s="2" t="s">
        <v>14</v>
      </c>
      <c r="I75" s="21" t="s">
        <v>54</v>
      </c>
      <c r="K75" s="2" t="b">
        <f t="shared" si="12"/>
        <v>0</v>
      </c>
      <c r="L75" s="2" t="b">
        <f t="shared" si="7"/>
        <v>0</v>
      </c>
      <c r="M75" s="2" t="b">
        <f t="shared" si="8"/>
        <v>0</v>
      </c>
      <c r="N75" s="2" t="b">
        <f t="shared" si="9"/>
        <v>0</v>
      </c>
      <c r="O75" s="2" t="b">
        <f t="shared" si="10"/>
        <v>0</v>
      </c>
      <c r="P75" s="2" t="b">
        <f t="shared" si="11"/>
        <v>0</v>
      </c>
    </row>
    <row r="76" spans="8:16" x14ac:dyDescent="0.25">
      <c r="H76" s="2" t="s">
        <v>3</v>
      </c>
      <c r="I76" s="21" t="s">
        <v>53</v>
      </c>
      <c r="K76" s="2" t="b">
        <f t="shared" si="12"/>
        <v>0</v>
      </c>
      <c r="L76" s="2" t="b">
        <f t="shared" si="7"/>
        <v>0</v>
      </c>
      <c r="M76" s="2" t="b">
        <f t="shared" si="8"/>
        <v>0</v>
      </c>
      <c r="N76" s="2" t="b">
        <f t="shared" si="9"/>
        <v>0</v>
      </c>
      <c r="O76" s="2" t="b">
        <f t="shared" si="10"/>
        <v>0</v>
      </c>
      <c r="P76" s="2" t="b">
        <f t="shared" si="11"/>
        <v>0</v>
      </c>
    </row>
    <row r="77" spans="8:16" x14ac:dyDescent="0.25">
      <c r="H77" s="2" t="s">
        <v>14</v>
      </c>
      <c r="I77" s="21" t="s">
        <v>54</v>
      </c>
      <c r="K77" s="2" t="b">
        <f t="shared" si="12"/>
        <v>0</v>
      </c>
      <c r="L77" s="2" t="b">
        <f t="shared" si="7"/>
        <v>0</v>
      </c>
      <c r="M77" s="2" t="b">
        <f t="shared" si="8"/>
        <v>0</v>
      </c>
      <c r="N77" s="2" t="b">
        <f t="shared" si="9"/>
        <v>0</v>
      </c>
      <c r="O77" s="2" t="b">
        <f t="shared" si="10"/>
        <v>0</v>
      </c>
      <c r="P77" s="2" t="b">
        <f t="shared" si="11"/>
        <v>0</v>
      </c>
    </row>
    <row r="78" spans="8:16" x14ac:dyDescent="0.25">
      <c r="H78" s="2" t="s">
        <v>14</v>
      </c>
      <c r="I78" s="21" t="s">
        <v>50</v>
      </c>
      <c r="K78" s="2" t="b">
        <f t="shared" si="12"/>
        <v>0</v>
      </c>
      <c r="L78" s="2" t="b">
        <f t="shared" si="7"/>
        <v>0</v>
      </c>
      <c r="M78" s="2" t="b">
        <f t="shared" si="8"/>
        <v>0</v>
      </c>
      <c r="N78" s="2" t="b">
        <f t="shared" si="9"/>
        <v>0</v>
      </c>
      <c r="O78" s="2" t="b">
        <f t="shared" si="10"/>
        <v>0</v>
      </c>
      <c r="P78" s="2" t="b">
        <f t="shared" si="11"/>
        <v>0</v>
      </c>
    </row>
    <row r="79" spans="8:16" x14ac:dyDescent="0.25">
      <c r="H79" s="2" t="s">
        <v>3</v>
      </c>
      <c r="I79" s="21" t="s">
        <v>53</v>
      </c>
      <c r="K79" s="2" t="b">
        <f t="shared" si="12"/>
        <v>0</v>
      </c>
      <c r="L79" s="2" t="b">
        <f t="shared" si="7"/>
        <v>0</v>
      </c>
      <c r="M79" s="2" t="b">
        <f t="shared" si="8"/>
        <v>0</v>
      </c>
      <c r="N79" s="2" t="b">
        <f t="shared" si="9"/>
        <v>0</v>
      </c>
      <c r="O79" s="2" t="b">
        <f t="shared" si="10"/>
        <v>0</v>
      </c>
      <c r="P79" s="2" t="b">
        <f t="shared" si="11"/>
        <v>0</v>
      </c>
    </row>
    <row r="80" spans="8:16" x14ac:dyDescent="0.25">
      <c r="H80" s="2" t="s">
        <v>3</v>
      </c>
      <c r="I80" s="21" t="s">
        <v>51</v>
      </c>
      <c r="K80" s="2" t="b">
        <f t="shared" si="12"/>
        <v>1</v>
      </c>
      <c r="L80" s="2" t="b">
        <f t="shared" si="7"/>
        <v>0</v>
      </c>
      <c r="M80" s="2" t="b">
        <f t="shared" si="8"/>
        <v>0</v>
      </c>
      <c r="N80" s="2" t="b">
        <f t="shared" si="9"/>
        <v>0</v>
      </c>
      <c r="O80" s="2" t="b">
        <f t="shared" si="10"/>
        <v>0</v>
      </c>
      <c r="P80" s="2" t="b">
        <f t="shared" si="11"/>
        <v>0</v>
      </c>
    </row>
    <row r="81" spans="8:16" x14ac:dyDescent="0.25">
      <c r="H81" s="2" t="s">
        <v>14</v>
      </c>
      <c r="I81" s="21" t="s">
        <v>53</v>
      </c>
      <c r="K81" s="2" t="b">
        <f t="shared" si="12"/>
        <v>0</v>
      </c>
      <c r="L81" s="2" t="b">
        <f t="shared" si="7"/>
        <v>0</v>
      </c>
      <c r="M81" s="2" t="b">
        <f t="shared" si="8"/>
        <v>0</v>
      </c>
      <c r="N81" s="2" t="b">
        <f t="shared" si="9"/>
        <v>0</v>
      </c>
      <c r="O81" s="2" t="b">
        <f t="shared" si="10"/>
        <v>0</v>
      </c>
      <c r="P81" s="2" t="b">
        <f t="shared" si="11"/>
        <v>0</v>
      </c>
    </row>
    <row r="82" spans="8:16" x14ac:dyDescent="0.25">
      <c r="H82" s="2" t="s">
        <v>14</v>
      </c>
      <c r="I82" s="21" t="s">
        <v>51</v>
      </c>
      <c r="K82" s="2" t="b">
        <f t="shared" si="12"/>
        <v>0</v>
      </c>
      <c r="L82" s="2" t="b">
        <f t="shared" si="7"/>
        <v>0</v>
      </c>
      <c r="M82" s="2" t="b">
        <f t="shared" si="8"/>
        <v>0</v>
      </c>
      <c r="N82" s="2" t="b">
        <f t="shared" si="9"/>
        <v>0</v>
      </c>
      <c r="O82" s="2" t="b">
        <f t="shared" si="10"/>
        <v>0</v>
      </c>
      <c r="P82" s="2" t="b">
        <f t="shared" si="11"/>
        <v>0</v>
      </c>
    </row>
    <row r="83" spans="8:16" x14ac:dyDescent="0.25">
      <c r="H83" s="2" t="s">
        <v>3</v>
      </c>
      <c r="I83" s="21" t="s">
        <v>54</v>
      </c>
      <c r="K83" s="2" t="b">
        <f t="shared" si="12"/>
        <v>0</v>
      </c>
      <c r="L83" s="2" t="b">
        <f t="shared" si="7"/>
        <v>1</v>
      </c>
      <c r="M83" s="2" t="b">
        <f t="shared" si="8"/>
        <v>0</v>
      </c>
      <c r="N83" s="2" t="b">
        <f t="shared" si="9"/>
        <v>0</v>
      </c>
      <c r="O83" s="2" t="b">
        <f t="shared" si="10"/>
        <v>1</v>
      </c>
      <c r="P83" s="2" t="b">
        <f t="shared" si="11"/>
        <v>0</v>
      </c>
    </row>
    <row r="84" spans="8:16" x14ac:dyDescent="0.25">
      <c r="H84" s="2" t="s">
        <v>14</v>
      </c>
      <c r="I84" s="21" t="s">
        <v>54</v>
      </c>
      <c r="K84" s="2" t="b">
        <f t="shared" si="12"/>
        <v>0</v>
      </c>
      <c r="L84" s="2" t="b">
        <f t="shared" si="7"/>
        <v>0</v>
      </c>
      <c r="M84" s="2" t="b">
        <f t="shared" si="8"/>
        <v>0</v>
      </c>
      <c r="N84" s="2" t="b">
        <f t="shared" si="9"/>
        <v>0</v>
      </c>
      <c r="O84" s="2" t="b">
        <f t="shared" si="10"/>
        <v>0</v>
      </c>
      <c r="P84" s="2" t="b">
        <f t="shared" si="11"/>
        <v>0</v>
      </c>
    </row>
    <row r="85" spans="8:16" x14ac:dyDescent="0.25">
      <c r="H85" s="2" t="s">
        <v>3</v>
      </c>
      <c r="I85" s="21" t="s">
        <v>54</v>
      </c>
      <c r="K85" s="2" t="b">
        <f t="shared" si="12"/>
        <v>0</v>
      </c>
      <c r="L85" s="2" t="b">
        <f t="shared" si="7"/>
        <v>1</v>
      </c>
      <c r="M85" s="2" t="b">
        <f t="shared" si="8"/>
        <v>0</v>
      </c>
      <c r="N85" s="2" t="b">
        <f t="shared" si="9"/>
        <v>0</v>
      </c>
      <c r="O85" s="2" t="b">
        <f t="shared" si="10"/>
        <v>1</v>
      </c>
      <c r="P85" s="2" t="b">
        <f t="shared" si="11"/>
        <v>0</v>
      </c>
    </row>
    <row r="86" spans="8:16" x14ac:dyDescent="0.25">
      <c r="H86" s="2" t="s">
        <v>14</v>
      </c>
      <c r="I86" s="21" t="s">
        <v>50</v>
      </c>
      <c r="K86" s="2" t="b">
        <f t="shared" si="12"/>
        <v>0</v>
      </c>
      <c r="L86" s="2" t="b">
        <f t="shared" si="7"/>
        <v>0</v>
      </c>
      <c r="M86" s="2" t="b">
        <f t="shared" si="8"/>
        <v>0</v>
      </c>
      <c r="N86" s="2" t="b">
        <f t="shared" si="9"/>
        <v>0</v>
      </c>
      <c r="O86" s="2" t="b">
        <f t="shared" si="10"/>
        <v>0</v>
      </c>
      <c r="P86" s="2" t="b">
        <f t="shared" si="11"/>
        <v>0</v>
      </c>
    </row>
    <row r="87" spans="8:16" x14ac:dyDescent="0.25">
      <c r="H87" s="2" t="s">
        <v>14</v>
      </c>
      <c r="I87" s="21" t="s">
        <v>54</v>
      </c>
      <c r="K87" s="2" t="b">
        <f t="shared" si="12"/>
        <v>0</v>
      </c>
      <c r="L87" s="2" t="b">
        <f t="shared" si="7"/>
        <v>0</v>
      </c>
      <c r="M87" s="2" t="b">
        <f t="shared" si="8"/>
        <v>0</v>
      </c>
      <c r="N87" s="2" t="b">
        <f t="shared" si="9"/>
        <v>0</v>
      </c>
      <c r="O87" s="2" t="b">
        <f t="shared" si="10"/>
        <v>0</v>
      </c>
      <c r="P87" s="2" t="b">
        <f t="shared" si="11"/>
        <v>0</v>
      </c>
    </row>
    <row r="88" spans="8:16" x14ac:dyDescent="0.25">
      <c r="H88" s="2" t="s">
        <v>14</v>
      </c>
      <c r="I88" s="21" t="s">
        <v>55</v>
      </c>
      <c r="K88" s="2" t="b">
        <f t="shared" si="12"/>
        <v>0</v>
      </c>
      <c r="L88" s="2" t="b">
        <f t="shared" si="7"/>
        <v>0</v>
      </c>
      <c r="M88" s="2" t="b">
        <f t="shared" si="8"/>
        <v>0</v>
      </c>
      <c r="N88" s="2" t="b">
        <f t="shared" si="9"/>
        <v>0</v>
      </c>
      <c r="O88" s="2" t="b">
        <f t="shared" si="10"/>
        <v>0</v>
      </c>
      <c r="P88" s="2" t="b">
        <f t="shared" si="11"/>
        <v>0</v>
      </c>
    </row>
    <row r="89" spans="8:16" x14ac:dyDescent="0.25">
      <c r="H89" s="2" t="s">
        <v>3</v>
      </c>
      <c r="I89" s="21" t="s">
        <v>51</v>
      </c>
      <c r="K89" s="2" t="b">
        <f t="shared" si="12"/>
        <v>1</v>
      </c>
      <c r="L89" s="2" t="b">
        <f t="shared" si="7"/>
        <v>0</v>
      </c>
      <c r="M89" s="2" t="b">
        <f t="shared" si="8"/>
        <v>0</v>
      </c>
      <c r="N89" s="2" t="b">
        <f t="shared" si="9"/>
        <v>0</v>
      </c>
      <c r="O89" s="2" t="b">
        <f t="shared" si="10"/>
        <v>0</v>
      </c>
      <c r="P89" s="2" t="b">
        <f t="shared" si="11"/>
        <v>0</v>
      </c>
    </row>
    <row r="90" spans="8:16" x14ac:dyDescent="0.25">
      <c r="H90" s="2" t="s">
        <v>14</v>
      </c>
      <c r="I90" s="21" t="s">
        <v>52</v>
      </c>
      <c r="K90" s="2" t="b">
        <f t="shared" si="12"/>
        <v>0</v>
      </c>
      <c r="L90" s="2" t="b">
        <f t="shared" si="7"/>
        <v>0</v>
      </c>
      <c r="M90" s="2" t="b">
        <f t="shared" si="8"/>
        <v>0</v>
      </c>
      <c r="N90" s="2" t="b">
        <f t="shared" si="9"/>
        <v>0</v>
      </c>
      <c r="O90" s="2" t="b">
        <f t="shared" si="10"/>
        <v>0</v>
      </c>
      <c r="P90" s="2" t="b">
        <f t="shared" si="11"/>
        <v>0</v>
      </c>
    </row>
    <row r="91" spans="8:16" x14ac:dyDescent="0.25">
      <c r="H91" s="2" t="s">
        <v>14</v>
      </c>
      <c r="I91" s="21" t="s">
        <v>54</v>
      </c>
      <c r="K91" s="2" t="b">
        <f t="shared" si="12"/>
        <v>0</v>
      </c>
      <c r="L91" s="2" t="b">
        <f t="shared" si="7"/>
        <v>0</v>
      </c>
      <c r="M91" s="2" t="b">
        <f t="shared" si="8"/>
        <v>0</v>
      </c>
      <c r="N91" s="2" t="b">
        <f t="shared" si="9"/>
        <v>0</v>
      </c>
      <c r="O91" s="2" t="b">
        <f t="shared" si="10"/>
        <v>0</v>
      </c>
      <c r="P91" s="2" t="b">
        <f t="shared" si="11"/>
        <v>0</v>
      </c>
    </row>
    <row r="92" spans="8:16" x14ac:dyDescent="0.25">
      <c r="H92" s="2" t="s">
        <v>3</v>
      </c>
      <c r="I92" s="21" t="s">
        <v>53</v>
      </c>
      <c r="K92" s="2" t="b">
        <f t="shared" si="12"/>
        <v>0</v>
      </c>
      <c r="L92" s="2" t="b">
        <f t="shared" si="7"/>
        <v>0</v>
      </c>
      <c r="M92" s="2" t="b">
        <f t="shared" si="8"/>
        <v>0</v>
      </c>
      <c r="N92" s="2" t="b">
        <f t="shared" si="9"/>
        <v>0</v>
      </c>
      <c r="O92" s="2" t="b">
        <f t="shared" si="10"/>
        <v>0</v>
      </c>
      <c r="P92" s="2" t="b">
        <f t="shared" si="11"/>
        <v>0</v>
      </c>
    </row>
    <row r="93" spans="8:16" x14ac:dyDescent="0.25">
      <c r="H93" s="2" t="s">
        <v>14</v>
      </c>
      <c r="I93" s="21" t="s">
        <v>53</v>
      </c>
      <c r="K93" s="2" t="b">
        <f t="shared" si="12"/>
        <v>0</v>
      </c>
      <c r="L93" s="2" t="b">
        <f t="shared" si="7"/>
        <v>0</v>
      </c>
      <c r="M93" s="2" t="b">
        <f t="shared" si="8"/>
        <v>0</v>
      </c>
      <c r="N93" s="2" t="b">
        <f t="shared" si="9"/>
        <v>0</v>
      </c>
      <c r="O93" s="2" t="b">
        <f t="shared" si="10"/>
        <v>0</v>
      </c>
      <c r="P93" s="2" t="b">
        <f t="shared" si="11"/>
        <v>0</v>
      </c>
    </row>
    <row r="94" spans="8:16" x14ac:dyDescent="0.25">
      <c r="H94" s="2" t="s">
        <v>14</v>
      </c>
      <c r="I94" s="21" t="s">
        <v>51</v>
      </c>
      <c r="K94" s="2" t="b">
        <f t="shared" si="12"/>
        <v>0</v>
      </c>
      <c r="L94" s="2" t="b">
        <f t="shared" si="7"/>
        <v>0</v>
      </c>
      <c r="M94" s="2" t="b">
        <f t="shared" si="8"/>
        <v>0</v>
      </c>
      <c r="N94" s="2" t="b">
        <f t="shared" si="9"/>
        <v>0</v>
      </c>
      <c r="O94" s="2" t="b">
        <f t="shared" si="10"/>
        <v>0</v>
      </c>
      <c r="P94" s="2" t="b">
        <f t="shared" si="11"/>
        <v>0</v>
      </c>
    </row>
    <row r="95" spans="8:16" x14ac:dyDescent="0.25">
      <c r="H95" s="2" t="s">
        <v>14</v>
      </c>
      <c r="I95" s="21" t="s">
        <v>51</v>
      </c>
      <c r="K95" s="2" t="b">
        <f t="shared" si="12"/>
        <v>0</v>
      </c>
      <c r="L95" s="2" t="b">
        <f t="shared" si="7"/>
        <v>0</v>
      </c>
      <c r="M95" s="2" t="b">
        <f t="shared" si="8"/>
        <v>0</v>
      </c>
      <c r="N95" s="2" t="b">
        <f t="shared" si="9"/>
        <v>0</v>
      </c>
      <c r="O95" s="2" t="b">
        <f t="shared" si="10"/>
        <v>0</v>
      </c>
      <c r="P95" s="2" t="b">
        <f t="shared" si="11"/>
        <v>0</v>
      </c>
    </row>
    <row r="96" spans="8:16" x14ac:dyDescent="0.25">
      <c r="H96" s="2" t="s">
        <v>3</v>
      </c>
      <c r="I96" s="21" t="s">
        <v>53</v>
      </c>
      <c r="K96" s="2" t="b">
        <f t="shared" si="12"/>
        <v>0</v>
      </c>
      <c r="L96" s="2" t="b">
        <f t="shared" si="7"/>
        <v>0</v>
      </c>
      <c r="M96" s="2" t="b">
        <f t="shared" si="8"/>
        <v>0</v>
      </c>
      <c r="N96" s="2" t="b">
        <f t="shared" si="9"/>
        <v>0</v>
      </c>
      <c r="O96" s="2" t="b">
        <f t="shared" si="10"/>
        <v>0</v>
      </c>
      <c r="P96" s="2" t="b">
        <f t="shared" si="11"/>
        <v>0</v>
      </c>
    </row>
    <row r="97" spans="8:16" x14ac:dyDescent="0.25">
      <c r="H97" s="2" t="s">
        <v>14</v>
      </c>
      <c r="I97" s="21" t="s">
        <v>52</v>
      </c>
      <c r="K97" s="2" t="b">
        <f t="shared" si="12"/>
        <v>0</v>
      </c>
      <c r="L97" s="2" t="b">
        <f t="shared" si="7"/>
        <v>0</v>
      </c>
      <c r="M97" s="2" t="b">
        <f t="shared" si="8"/>
        <v>0</v>
      </c>
      <c r="N97" s="2" t="b">
        <f t="shared" si="9"/>
        <v>0</v>
      </c>
      <c r="O97" s="2" t="b">
        <f t="shared" si="10"/>
        <v>0</v>
      </c>
      <c r="P97" s="2" t="b">
        <f t="shared" si="11"/>
        <v>0</v>
      </c>
    </row>
    <row r="98" spans="8:16" x14ac:dyDescent="0.25">
      <c r="H98" s="2" t="s">
        <v>14</v>
      </c>
      <c r="I98" s="21" t="s">
        <v>51</v>
      </c>
      <c r="K98" s="2" t="b">
        <f t="shared" si="12"/>
        <v>0</v>
      </c>
      <c r="L98" s="2" t="b">
        <f t="shared" si="7"/>
        <v>0</v>
      </c>
      <c r="M98" s="2" t="b">
        <f t="shared" si="8"/>
        <v>0</v>
      </c>
      <c r="N98" s="2" t="b">
        <f t="shared" si="9"/>
        <v>0</v>
      </c>
      <c r="O98" s="2" t="b">
        <f t="shared" si="10"/>
        <v>0</v>
      </c>
      <c r="P98" s="2" t="b">
        <f t="shared" si="11"/>
        <v>0</v>
      </c>
    </row>
    <row r="99" spans="8:16" x14ac:dyDescent="0.25">
      <c r="H99" s="2" t="s">
        <v>14</v>
      </c>
      <c r="I99" s="21" t="s">
        <v>55</v>
      </c>
      <c r="K99" s="2" t="b">
        <f t="shared" si="12"/>
        <v>0</v>
      </c>
      <c r="L99" s="2" t="b">
        <f t="shared" si="7"/>
        <v>0</v>
      </c>
      <c r="M99" s="2" t="b">
        <f t="shared" si="8"/>
        <v>0</v>
      </c>
      <c r="N99" s="2" t="b">
        <f t="shared" si="9"/>
        <v>0</v>
      </c>
      <c r="O99" s="2" t="b">
        <f t="shared" si="10"/>
        <v>0</v>
      </c>
      <c r="P99" s="2" t="b">
        <f t="shared" si="11"/>
        <v>0</v>
      </c>
    </row>
    <row r="100" spans="8:16" x14ac:dyDescent="0.25">
      <c r="H100" s="2" t="s">
        <v>14</v>
      </c>
      <c r="I100" s="21" t="s">
        <v>52</v>
      </c>
      <c r="K100" s="2" t="b">
        <f t="shared" si="12"/>
        <v>0</v>
      </c>
      <c r="L100" s="2" t="b">
        <f t="shared" si="7"/>
        <v>0</v>
      </c>
      <c r="M100" s="2" t="b">
        <f t="shared" si="8"/>
        <v>0</v>
      </c>
      <c r="N100" s="2" t="b">
        <f t="shared" si="9"/>
        <v>0</v>
      </c>
      <c r="O100" s="2" t="b">
        <f t="shared" si="10"/>
        <v>0</v>
      </c>
      <c r="P100" s="2" t="b">
        <f t="shared" si="11"/>
        <v>0</v>
      </c>
    </row>
    <row r="101" spans="8:16" x14ac:dyDescent="0.25">
      <c r="H101" s="2" t="s">
        <v>14</v>
      </c>
      <c r="I101" s="21" t="s">
        <v>54</v>
      </c>
      <c r="K101" s="2" t="b">
        <f t="shared" si="12"/>
        <v>0</v>
      </c>
      <c r="L101" s="2" t="b">
        <f t="shared" si="7"/>
        <v>0</v>
      </c>
      <c r="M101" s="2" t="b">
        <f t="shared" si="8"/>
        <v>0</v>
      </c>
      <c r="N101" s="2" t="b">
        <f t="shared" si="9"/>
        <v>0</v>
      </c>
      <c r="O101" s="2" t="b">
        <f t="shared" si="10"/>
        <v>0</v>
      </c>
      <c r="P101" s="2" t="b">
        <f t="shared" si="11"/>
        <v>0</v>
      </c>
    </row>
    <row r="102" spans="8:16" x14ac:dyDescent="0.25">
      <c r="H102" s="2" t="s">
        <v>3</v>
      </c>
      <c r="I102" s="21" t="s">
        <v>51</v>
      </c>
      <c r="K102" s="2" t="b">
        <f t="shared" si="12"/>
        <v>1</v>
      </c>
      <c r="L102" s="2" t="b">
        <f t="shared" si="7"/>
        <v>0</v>
      </c>
      <c r="M102" s="2" t="b">
        <f t="shared" si="8"/>
        <v>0</v>
      </c>
      <c r="N102" s="2" t="b">
        <f t="shared" si="9"/>
        <v>0</v>
      </c>
      <c r="O102" s="2" t="b">
        <f t="shared" si="10"/>
        <v>0</v>
      </c>
      <c r="P102" s="2" t="b">
        <f t="shared" si="11"/>
        <v>0</v>
      </c>
    </row>
    <row r="103" spans="8:16" x14ac:dyDescent="0.25">
      <c r="H103" s="2" t="s">
        <v>14</v>
      </c>
      <c r="I103" s="21" t="s">
        <v>52</v>
      </c>
      <c r="K103" s="2" t="b">
        <f t="shared" si="12"/>
        <v>0</v>
      </c>
      <c r="L103" s="2" t="b">
        <f t="shared" si="7"/>
        <v>0</v>
      </c>
      <c r="M103" s="2" t="b">
        <f t="shared" si="8"/>
        <v>0</v>
      </c>
      <c r="N103" s="2" t="b">
        <f t="shared" si="9"/>
        <v>0</v>
      </c>
      <c r="O103" s="2" t="b">
        <f t="shared" si="10"/>
        <v>0</v>
      </c>
      <c r="P103" s="2" t="b">
        <f t="shared" si="11"/>
        <v>0</v>
      </c>
    </row>
    <row r="104" spans="8:16" x14ac:dyDescent="0.25">
      <c r="H104" s="2" t="s">
        <v>3</v>
      </c>
      <c r="I104" s="21" t="s">
        <v>52</v>
      </c>
      <c r="K104" s="2" t="b">
        <f t="shared" si="12"/>
        <v>0</v>
      </c>
      <c r="L104" s="2" t="b">
        <f t="shared" si="7"/>
        <v>0</v>
      </c>
      <c r="M104" s="2" t="b">
        <f t="shared" si="8"/>
        <v>1</v>
      </c>
      <c r="N104" s="2" t="b">
        <f t="shared" si="9"/>
        <v>0</v>
      </c>
      <c r="O104" s="2" t="b">
        <f t="shared" si="10"/>
        <v>0</v>
      </c>
      <c r="P104" s="2" t="b">
        <f t="shared" si="11"/>
        <v>1</v>
      </c>
    </row>
    <row r="105" spans="8:16" x14ac:dyDescent="0.25">
      <c r="H105" s="2" t="s">
        <v>3</v>
      </c>
      <c r="I105" s="21" t="s">
        <v>54</v>
      </c>
      <c r="K105" s="2" t="b">
        <f t="shared" si="12"/>
        <v>0</v>
      </c>
      <c r="L105" s="2" t="b">
        <f t="shared" si="7"/>
        <v>1</v>
      </c>
      <c r="M105" s="2" t="b">
        <f t="shared" si="8"/>
        <v>0</v>
      </c>
      <c r="N105" s="2" t="b">
        <f t="shared" si="9"/>
        <v>0</v>
      </c>
      <c r="O105" s="2" t="b">
        <f t="shared" si="10"/>
        <v>1</v>
      </c>
      <c r="P105" s="2" t="b">
        <f t="shared" si="11"/>
        <v>0</v>
      </c>
    </row>
    <row r="106" spans="8:16" x14ac:dyDescent="0.25">
      <c r="H106" s="2" t="s">
        <v>14</v>
      </c>
      <c r="I106" s="21" t="s">
        <v>51</v>
      </c>
      <c r="K106" s="2" t="b">
        <f t="shared" si="12"/>
        <v>0</v>
      </c>
      <c r="L106" s="2" t="b">
        <f t="shared" si="7"/>
        <v>0</v>
      </c>
      <c r="M106" s="2" t="b">
        <f t="shared" si="8"/>
        <v>0</v>
      </c>
      <c r="N106" s="2" t="b">
        <f t="shared" si="9"/>
        <v>0</v>
      </c>
      <c r="O106" s="2" t="b">
        <f t="shared" si="10"/>
        <v>0</v>
      </c>
      <c r="P106" s="2" t="b">
        <f t="shared" si="11"/>
        <v>0</v>
      </c>
    </row>
    <row r="107" spans="8:16" x14ac:dyDescent="0.25">
      <c r="H107" s="2" t="s">
        <v>14</v>
      </c>
      <c r="I107" s="21" t="s">
        <v>52</v>
      </c>
      <c r="K107" s="2" t="b">
        <f t="shared" si="12"/>
        <v>0</v>
      </c>
      <c r="L107" s="2" t="b">
        <f t="shared" si="7"/>
        <v>0</v>
      </c>
      <c r="M107" s="2" t="b">
        <f t="shared" si="8"/>
        <v>0</v>
      </c>
      <c r="N107" s="2" t="b">
        <f t="shared" si="9"/>
        <v>0</v>
      </c>
      <c r="O107" s="2" t="b">
        <f t="shared" si="10"/>
        <v>0</v>
      </c>
      <c r="P107" s="2" t="b">
        <f t="shared" si="11"/>
        <v>0</v>
      </c>
    </row>
    <row r="108" spans="8:16" x14ac:dyDescent="0.25">
      <c r="H108" s="2" t="s">
        <v>14</v>
      </c>
      <c r="I108" s="21" t="s">
        <v>51</v>
      </c>
      <c r="K108" s="2" t="b">
        <f t="shared" si="12"/>
        <v>0</v>
      </c>
      <c r="L108" s="2" t="b">
        <f t="shared" si="7"/>
        <v>0</v>
      </c>
      <c r="M108" s="2" t="b">
        <f t="shared" si="8"/>
        <v>0</v>
      </c>
      <c r="N108" s="2" t="b">
        <f t="shared" si="9"/>
        <v>0</v>
      </c>
      <c r="O108" s="2" t="b">
        <f t="shared" si="10"/>
        <v>0</v>
      </c>
      <c r="P108" s="2" t="b">
        <f t="shared" si="11"/>
        <v>0</v>
      </c>
    </row>
    <row r="109" spans="8:16" x14ac:dyDescent="0.25">
      <c r="H109" s="2" t="s">
        <v>14</v>
      </c>
      <c r="I109" s="21" t="s">
        <v>50</v>
      </c>
      <c r="K109" s="2" t="b">
        <f t="shared" si="12"/>
        <v>0</v>
      </c>
      <c r="L109" s="2" t="b">
        <f t="shared" si="7"/>
        <v>0</v>
      </c>
      <c r="M109" s="2" t="b">
        <f t="shared" si="8"/>
        <v>0</v>
      </c>
      <c r="N109" s="2" t="b">
        <f t="shared" si="9"/>
        <v>0</v>
      </c>
      <c r="O109" s="2" t="b">
        <f t="shared" si="10"/>
        <v>0</v>
      </c>
      <c r="P109" s="2" t="b">
        <f t="shared" si="11"/>
        <v>0</v>
      </c>
    </row>
    <row r="110" spans="8:16" x14ac:dyDescent="0.25">
      <c r="H110" s="2" t="s">
        <v>3</v>
      </c>
      <c r="I110" s="21" t="s">
        <v>50</v>
      </c>
      <c r="K110" s="2" t="b">
        <f t="shared" si="12"/>
        <v>0</v>
      </c>
      <c r="L110" s="2" t="b">
        <f t="shared" si="7"/>
        <v>0</v>
      </c>
      <c r="M110" s="2" t="b">
        <f t="shared" si="8"/>
        <v>0</v>
      </c>
      <c r="N110" s="2" t="b">
        <f t="shared" si="9"/>
        <v>1</v>
      </c>
      <c r="O110" s="2" t="b">
        <f t="shared" si="10"/>
        <v>0</v>
      </c>
      <c r="P110" s="2" t="b">
        <f t="shared" si="11"/>
        <v>0</v>
      </c>
    </row>
    <row r="111" spans="8:16" x14ac:dyDescent="0.25">
      <c r="H111" s="2" t="s">
        <v>14</v>
      </c>
      <c r="I111" s="21" t="s">
        <v>55</v>
      </c>
      <c r="K111" s="2" t="b">
        <f t="shared" si="12"/>
        <v>0</v>
      </c>
      <c r="L111" s="2" t="b">
        <f t="shared" si="7"/>
        <v>0</v>
      </c>
      <c r="M111" s="2" t="b">
        <f t="shared" si="8"/>
        <v>0</v>
      </c>
      <c r="N111" s="2" t="b">
        <f t="shared" si="9"/>
        <v>0</v>
      </c>
      <c r="O111" s="2" t="b">
        <f t="shared" si="10"/>
        <v>0</v>
      </c>
      <c r="P111" s="2" t="b">
        <f t="shared" si="11"/>
        <v>0</v>
      </c>
    </row>
    <row r="112" spans="8:16" x14ac:dyDescent="0.25">
      <c r="H112" s="2" t="s">
        <v>3</v>
      </c>
      <c r="I112" s="21" t="s">
        <v>52</v>
      </c>
      <c r="K112" s="2" t="b">
        <f t="shared" si="12"/>
        <v>0</v>
      </c>
      <c r="L112" s="2" t="b">
        <f t="shared" si="7"/>
        <v>0</v>
      </c>
      <c r="M112" s="2" t="b">
        <f t="shared" si="8"/>
        <v>1</v>
      </c>
      <c r="N112" s="2" t="b">
        <f t="shared" si="9"/>
        <v>0</v>
      </c>
      <c r="O112" s="2" t="b">
        <f t="shared" si="10"/>
        <v>0</v>
      </c>
      <c r="P112" s="2" t="b">
        <f t="shared" si="11"/>
        <v>1</v>
      </c>
    </row>
    <row r="113" spans="8:16" x14ac:dyDescent="0.25">
      <c r="H113" s="2" t="s">
        <v>3</v>
      </c>
      <c r="I113" s="21" t="s">
        <v>54</v>
      </c>
      <c r="K113" s="2" t="b">
        <f t="shared" si="12"/>
        <v>0</v>
      </c>
      <c r="L113" s="2" t="b">
        <f t="shared" si="7"/>
        <v>1</v>
      </c>
      <c r="M113" s="2" t="b">
        <f t="shared" si="8"/>
        <v>0</v>
      </c>
      <c r="N113" s="2" t="b">
        <f t="shared" si="9"/>
        <v>0</v>
      </c>
      <c r="O113" s="2" t="b">
        <f t="shared" si="10"/>
        <v>1</v>
      </c>
      <c r="P113" s="2" t="b">
        <f t="shared" si="11"/>
        <v>0</v>
      </c>
    </row>
    <row r="114" spans="8:16" x14ac:dyDescent="0.25">
      <c r="H114" s="2" t="s">
        <v>14</v>
      </c>
      <c r="I114" s="21" t="s">
        <v>51</v>
      </c>
      <c r="K114" s="2" t="b">
        <f t="shared" si="12"/>
        <v>0</v>
      </c>
      <c r="L114" s="2" t="b">
        <f t="shared" si="7"/>
        <v>0</v>
      </c>
      <c r="M114" s="2" t="b">
        <f t="shared" si="8"/>
        <v>0</v>
      </c>
      <c r="N114" s="2" t="b">
        <f t="shared" si="9"/>
        <v>0</v>
      </c>
      <c r="O114" s="2" t="b">
        <f t="shared" si="10"/>
        <v>0</v>
      </c>
      <c r="P114" s="2" t="b">
        <f t="shared" si="11"/>
        <v>0</v>
      </c>
    </row>
    <row r="115" spans="8:16" x14ac:dyDescent="0.25">
      <c r="H115" s="2" t="s">
        <v>14</v>
      </c>
      <c r="I115" s="21" t="s">
        <v>54</v>
      </c>
      <c r="K115" s="2" t="b">
        <f t="shared" si="12"/>
        <v>0</v>
      </c>
      <c r="L115" s="2" t="b">
        <f t="shared" si="7"/>
        <v>0</v>
      </c>
      <c r="M115" s="2" t="b">
        <f t="shared" si="8"/>
        <v>0</v>
      </c>
      <c r="N115" s="2" t="b">
        <f t="shared" si="9"/>
        <v>0</v>
      </c>
      <c r="O115" s="2" t="b">
        <f t="shared" si="10"/>
        <v>0</v>
      </c>
      <c r="P115" s="2" t="b">
        <f t="shared" si="11"/>
        <v>0</v>
      </c>
    </row>
    <row r="116" spans="8:16" x14ac:dyDescent="0.25">
      <c r="H116" s="2" t="s">
        <v>3</v>
      </c>
      <c r="I116" s="21" t="s">
        <v>51</v>
      </c>
      <c r="K116" s="2" t="b">
        <f t="shared" si="12"/>
        <v>1</v>
      </c>
      <c r="L116" s="2" t="b">
        <f t="shared" si="7"/>
        <v>0</v>
      </c>
      <c r="M116" s="2" t="b">
        <f t="shared" si="8"/>
        <v>0</v>
      </c>
      <c r="N116" s="2" t="b">
        <f t="shared" si="9"/>
        <v>0</v>
      </c>
      <c r="O116" s="2" t="b">
        <f t="shared" si="10"/>
        <v>0</v>
      </c>
      <c r="P116" s="2" t="b">
        <f t="shared" si="11"/>
        <v>0</v>
      </c>
    </row>
    <row r="117" spans="8:16" x14ac:dyDescent="0.25">
      <c r="H117" s="2" t="s">
        <v>14</v>
      </c>
      <c r="I117" s="21" t="s">
        <v>54</v>
      </c>
      <c r="K117" s="2" t="b">
        <f t="shared" si="12"/>
        <v>0</v>
      </c>
      <c r="L117" s="2" t="b">
        <f t="shared" si="7"/>
        <v>0</v>
      </c>
      <c r="M117" s="2" t="b">
        <f t="shared" si="8"/>
        <v>0</v>
      </c>
      <c r="N117" s="2" t="b">
        <f t="shared" si="9"/>
        <v>0</v>
      </c>
      <c r="O117" s="2" t="b">
        <f t="shared" si="10"/>
        <v>0</v>
      </c>
      <c r="P117" s="2" t="b">
        <f t="shared" si="11"/>
        <v>0</v>
      </c>
    </row>
    <row r="118" spans="8:16" x14ac:dyDescent="0.25">
      <c r="H118" s="2" t="s">
        <v>14</v>
      </c>
      <c r="I118" s="21" t="s">
        <v>50</v>
      </c>
      <c r="K118" s="2" t="b">
        <f t="shared" si="12"/>
        <v>0</v>
      </c>
      <c r="L118" s="2" t="b">
        <f t="shared" si="7"/>
        <v>0</v>
      </c>
      <c r="M118" s="2" t="b">
        <f t="shared" si="8"/>
        <v>0</v>
      </c>
      <c r="N118" s="2" t="b">
        <f t="shared" si="9"/>
        <v>0</v>
      </c>
      <c r="O118" s="2" t="b">
        <f t="shared" si="10"/>
        <v>0</v>
      </c>
      <c r="P118" s="2" t="b">
        <f t="shared" si="11"/>
        <v>0</v>
      </c>
    </row>
    <row r="119" spans="8:16" x14ac:dyDescent="0.25">
      <c r="H119" s="2" t="s">
        <v>3</v>
      </c>
      <c r="I119" s="21" t="s">
        <v>52</v>
      </c>
      <c r="K119" s="2" t="b">
        <f t="shared" si="12"/>
        <v>0</v>
      </c>
      <c r="L119" s="2" t="b">
        <f t="shared" si="7"/>
        <v>0</v>
      </c>
      <c r="M119" s="2" t="b">
        <f t="shared" si="8"/>
        <v>1</v>
      </c>
      <c r="N119" s="2" t="b">
        <f t="shared" si="9"/>
        <v>0</v>
      </c>
      <c r="O119" s="2" t="b">
        <f t="shared" si="10"/>
        <v>0</v>
      </c>
      <c r="P119" s="2" t="b">
        <f t="shared" si="11"/>
        <v>1</v>
      </c>
    </row>
    <row r="120" spans="8:16" x14ac:dyDescent="0.25">
      <c r="H120" s="2" t="s">
        <v>14</v>
      </c>
      <c r="I120" s="21" t="s">
        <v>52</v>
      </c>
      <c r="K120" s="2" t="b">
        <f t="shared" si="12"/>
        <v>0</v>
      </c>
      <c r="L120" s="2" t="b">
        <f t="shared" si="7"/>
        <v>0</v>
      </c>
      <c r="M120" s="2" t="b">
        <f t="shared" si="8"/>
        <v>0</v>
      </c>
      <c r="N120" s="2" t="b">
        <f t="shared" si="9"/>
        <v>0</v>
      </c>
      <c r="O120" s="2" t="b">
        <f t="shared" si="10"/>
        <v>0</v>
      </c>
      <c r="P120" s="2" t="b">
        <f t="shared" si="11"/>
        <v>0</v>
      </c>
    </row>
    <row r="121" spans="8:16" x14ac:dyDescent="0.25">
      <c r="H121" s="2" t="s">
        <v>3</v>
      </c>
      <c r="I121" s="21" t="s">
        <v>52</v>
      </c>
      <c r="K121" s="2" t="b">
        <f t="shared" si="12"/>
        <v>0</v>
      </c>
      <c r="L121" s="2" t="b">
        <f t="shared" si="7"/>
        <v>0</v>
      </c>
      <c r="M121" s="2" t="b">
        <f t="shared" si="8"/>
        <v>1</v>
      </c>
      <c r="N121" s="2" t="b">
        <f t="shared" si="9"/>
        <v>0</v>
      </c>
      <c r="O121" s="2" t="b">
        <f t="shared" si="10"/>
        <v>0</v>
      </c>
      <c r="P121" s="2" t="b">
        <f t="shared" si="11"/>
        <v>1</v>
      </c>
    </row>
    <row r="122" spans="8:16" x14ac:dyDescent="0.25">
      <c r="H122" s="2" t="s">
        <v>14</v>
      </c>
      <c r="I122" s="21" t="s">
        <v>51</v>
      </c>
      <c r="K122" s="2" t="b">
        <f t="shared" si="12"/>
        <v>0</v>
      </c>
      <c r="L122" s="2" t="b">
        <f t="shared" si="7"/>
        <v>0</v>
      </c>
      <c r="M122" s="2" t="b">
        <f t="shared" si="8"/>
        <v>0</v>
      </c>
      <c r="N122" s="2" t="b">
        <f t="shared" si="9"/>
        <v>0</v>
      </c>
      <c r="O122" s="2" t="b">
        <f t="shared" si="10"/>
        <v>0</v>
      </c>
      <c r="P122" s="2" t="b">
        <f t="shared" si="11"/>
        <v>0</v>
      </c>
    </row>
    <row r="123" spans="8:16" x14ac:dyDescent="0.25">
      <c r="H123" s="2" t="s">
        <v>14</v>
      </c>
      <c r="I123" s="21" t="s">
        <v>55</v>
      </c>
      <c r="K123" s="2" t="b">
        <f t="shared" si="12"/>
        <v>0</v>
      </c>
      <c r="L123" s="2" t="b">
        <f t="shared" si="7"/>
        <v>0</v>
      </c>
      <c r="M123" s="2" t="b">
        <f t="shared" si="8"/>
        <v>0</v>
      </c>
      <c r="N123" s="2" t="b">
        <f t="shared" si="9"/>
        <v>0</v>
      </c>
      <c r="O123" s="2" t="b">
        <f t="shared" si="10"/>
        <v>0</v>
      </c>
      <c r="P123" s="2" t="b">
        <f t="shared" si="11"/>
        <v>0</v>
      </c>
    </row>
    <row r="124" spans="8:16" x14ac:dyDescent="0.25">
      <c r="H124" s="2" t="s">
        <v>14</v>
      </c>
      <c r="I124" s="21" t="s">
        <v>55</v>
      </c>
      <c r="K124" s="2" t="b">
        <f t="shared" si="12"/>
        <v>0</v>
      </c>
      <c r="L124" s="2" t="b">
        <f t="shared" si="7"/>
        <v>0</v>
      </c>
      <c r="M124" s="2" t="b">
        <f t="shared" si="8"/>
        <v>0</v>
      </c>
      <c r="N124" s="2" t="b">
        <f t="shared" si="9"/>
        <v>0</v>
      </c>
      <c r="O124" s="2" t="b">
        <f t="shared" si="10"/>
        <v>0</v>
      </c>
      <c r="P124" s="2" t="b">
        <f t="shared" si="11"/>
        <v>0</v>
      </c>
    </row>
    <row r="125" spans="8:16" x14ac:dyDescent="0.25">
      <c r="H125" s="2" t="s">
        <v>3</v>
      </c>
      <c r="I125" s="21" t="s">
        <v>55</v>
      </c>
      <c r="K125" s="2" t="b">
        <f t="shared" si="12"/>
        <v>0</v>
      </c>
      <c r="L125" s="2" t="b">
        <f t="shared" si="7"/>
        <v>0</v>
      </c>
      <c r="M125" s="2" t="b">
        <f t="shared" si="8"/>
        <v>0</v>
      </c>
      <c r="N125" s="2" t="b">
        <f t="shared" si="9"/>
        <v>0</v>
      </c>
      <c r="O125" s="2" t="b">
        <f t="shared" si="10"/>
        <v>0</v>
      </c>
      <c r="P125" s="2" t="b">
        <f t="shared" si="11"/>
        <v>0</v>
      </c>
    </row>
    <row r="126" spans="8:16" x14ac:dyDescent="0.25">
      <c r="H126" s="2" t="s">
        <v>14</v>
      </c>
      <c r="I126" s="21" t="s">
        <v>51</v>
      </c>
      <c r="K126" s="2" t="b">
        <f t="shared" si="12"/>
        <v>0</v>
      </c>
      <c r="L126" s="2" t="b">
        <f t="shared" si="7"/>
        <v>0</v>
      </c>
      <c r="M126" s="2" t="b">
        <f t="shared" si="8"/>
        <v>0</v>
      </c>
      <c r="N126" s="2" t="b">
        <f t="shared" si="9"/>
        <v>0</v>
      </c>
      <c r="O126" s="2" t="b">
        <f t="shared" si="10"/>
        <v>0</v>
      </c>
      <c r="P126" s="2" t="b">
        <f t="shared" si="11"/>
        <v>0</v>
      </c>
    </row>
    <row r="127" spans="8:16" x14ac:dyDescent="0.25">
      <c r="H127" s="2" t="s">
        <v>14</v>
      </c>
      <c r="I127" s="21" t="s">
        <v>53</v>
      </c>
      <c r="K127" s="2" t="b">
        <f t="shared" si="12"/>
        <v>0</v>
      </c>
      <c r="L127" s="2" t="b">
        <f t="shared" si="7"/>
        <v>0</v>
      </c>
      <c r="M127" s="2" t="b">
        <f t="shared" si="8"/>
        <v>0</v>
      </c>
      <c r="N127" s="2" t="b">
        <f t="shared" si="9"/>
        <v>0</v>
      </c>
      <c r="O127" s="2" t="b">
        <f t="shared" si="10"/>
        <v>0</v>
      </c>
      <c r="P127" s="2" t="b">
        <f t="shared" si="11"/>
        <v>0</v>
      </c>
    </row>
    <row r="128" spans="8:16" x14ac:dyDescent="0.25">
      <c r="H128" s="2" t="s">
        <v>14</v>
      </c>
      <c r="I128" s="21" t="s">
        <v>51</v>
      </c>
      <c r="K128" s="2" t="b">
        <f t="shared" si="12"/>
        <v>0</v>
      </c>
      <c r="L128" s="2" t="b">
        <f t="shared" si="7"/>
        <v>0</v>
      </c>
      <c r="M128" s="2" t="b">
        <f t="shared" si="8"/>
        <v>0</v>
      </c>
      <c r="N128" s="2" t="b">
        <f t="shared" si="9"/>
        <v>0</v>
      </c>
      <c r="O128" s="2" t="b">
        <f t="shared" si="10"/>
        <v>0</v>
      </c>
      <c r="P128" s="2" t="b">
        <f t="shared" si="11"/>
        <v>0</v>
      </c>
    </row>
    <row r="129" spans="8:16" x14ac:dyDescent="0.25">
      <c r="H129" s="2" t="s">
        <v>14</v>
      </c>
      <c r="I129" s="21" t="s">
        <v>54</v>
      </c>
      <c r="K129" s="2" t="b">
        <f t="shared" si="12"/>
        <v>0</v>
      </c>
      <c r="L129" s="2" t="b">
        <f t="shared" si="7"/>
        <v>0</v>
      </c>
      <c r="M129" s="2" t="b">
        <f t="shared" si="8"/>
        <v>0</v>
      </c>
      <c r="N129" s="2" t="b">
        <f t="shared" si="9"/>
        <v>0</v>
      </c>
      <c r="O129" s="2" t="b">
        <f t="shared" si="10"/>
        <v>0</v>
      </c>
      <c r="P129" s="2" t="b">
        <f t="shared" si="11"/>
        <v>0</v>
      </c>
    </row>
    <row r="130" spans="8:16" x14ac:dyDescent="0.25">
      <c r="H130" s="2" t="s">
        <v>14</v>
      </c>
      <c r="I130" s="21" t="s">
        <v>51</v>
      </c>
      <c r="K130" s="2" t="b">
        <f t="shared" si="12"/>
        <v>0</v>
      </c>
      <c r="L130" s="2" t="b">
        <f t="shared" si="7"/>
        <v>0</v>
      </c>
      <c r="M130" s="2" t="b">
        <f t="shared" si="8"/>
        <v>0</v>
      </c>
      <c r="N130" s="2" t="b">
        <f t="shared" si="9"/>
        <v>0</v>
      </c>
      <c r="O130" s="2" t="b">
        <f t="shared" si="10"/>
        <v>0</v>
      </c>
      <c r="P130" s="2" t="b">
        <f t="shared" si="11"/>
        <v>0</v>
      </c>
    </row>
    <row r="131" spans="8:16" x14ac:dyDescent="0.25">
      <c r="H131" s="2" t="s">
        <v>3</v>
      </c>
      <c r="I131" s="21" t="s">
        <v>51</v>
      </c>
      <c r="K131" s="2" t="b">
        <f t="shared" si="12"/>
        <v>1</v>
      </c>
      <c r="L131" s="2" t="b">
        <f t="shared" ref="L131:L194" si="13">IF(AND(I131=$L$1,H131=$R$1),TRUE,FALSE)</f>
        <v>0</v>
      </c>
      <c r="M131" s="2" t="b">
        <f t="shared" ref="M131:M194" si="14">IF(AND(I131=$M$1,H131=$R$1),TRUE,FALSE)</f>
        <v>0</v>
      </c>
      <c r="N131" s="2" t="b">
        <f t="shared" ref="N131:N194" si="15">IF(AND(I131=$N$1,H131=$R$1),TRUE,FALSE)</f>
        <v>0</v>
      </c>
      <c r="O131" s="2" t="b">
        <f t="shared" ref="O131:O194" si="16">IF(AND(I131=$L$1,H131=$R$1),TRUE,FALSE)</f>
        <v>0</v>
      </c>
      <c r="P131" s="2" t="b">
        <f t="shared" ref="P131:P194" si="17">IF(AND(I131=$M$1,H131=$R$1),TRUE,FALSE)</f>
        <v>0</v>
      </c>
    </row>
    <row r="132" spans="8:16" x14ac:dyDescent="0.25">
      <c r="H132" s="2" t="s">
        <v>14</v>
      </c>
      <c r="I132" s="21" t="s">
        <v>51</v>
      </c>
      <c r="K132" s="2" t="b">
        <f t="shared" si="12"/>
        <v>0</v>
      </c>
      <c r="L132" s="2" t="b">
        <f t="shared" si="13"/>
        <v>0</v>
      </c>
      <c r="M132" s="2" t="b">
        <f t="shared" si="14"/>
        <v>0</v>
      </c>
      <c r="N132" s="2" t="b">
        <f t="shared" si="15"/>
        <v>0</v>
      </c>
      <c r="O132" s="2" t="b">
        <f t="shared" si="16"/>
        <v>0</v>
      </c>
      <c r="P132" s="2" t="b">
        <f t="shared" si="17"/>
        <v>0</v>
      </c>
    </row>
    <row r="133" spans="8:16" x14ac:dyDescent="0.25">
      <c r="H133" s="2" t="s">
        <v>14</v>
      </c>
      <c r="I133" s="21" t="s">
        <v>51</v>
      </c>
      <c r="K133" s="2" t="b">
        <f t="shared" si="12"/>
        <v>0</v>
      </c>
      <c r="L133" s="2" t="b">
        <f t="shared" si="13"/>
        <v>0</v>
      </c>
      <c r="M133" s="2" t="b">
        <f t="shared" si="14"/>
        <v>0</v>
      </c>
      <c r="N133" s="2" t="b">
        <f t="shared" si="15"/>
        <v>0</v>
      </c>
      <c r="O133" s="2" t="b">
        <f t="shared" si="16"/>
        <v>0</v>
      </c>
      <c r="P133" s="2" t="b">
        <f t="shared" si="17"/>
        <v>0</v>
      </c>
    </row>
    <row r="134" spans="8:16" x14ac:dyDescent="0.25">
      <c r="H134" s="2" t="s">
        <v>14</v>
      </c>
      <c r="I134" s="21" t="s">
        <v>51</v>
      </c>
      <c r="K134" s="2" t="b">
        <f t="shared" si="12"/>
        <v>0</v>
      </c>
      <c r="L134" s="2" t="b">
        <f t="shared" si="13"/>
        <v>0</v>
      </c>
      <c r="M134" s="2" t="b">
        <f t="shared" si="14"/>
        <v>0</v>
      </c>
      <c r="N134" s="2" t="b">
        <f t="shared" si="15"/>
        <v>0</v>
      </c>
      <c r="O134" s="2" t="b">
        <f t="shared" si="16"/>
        <v>0</v>
      </c>
      <c r="P134" s="2" t="b">
        <f t="shared" si="17"/>
        <v>0</v>
      </c>
    </row>
    <row r="135" spans="8:16" x14ac:dyDescent="0.25">
      <c r="H135" s="2" t="s">
        <v>3</v>
      </c>
      <c r="I135" s="21" t="s">
        <v>54</v>
      </c>
      <c r="K135" s="2" t="b">
        <f t="shared" si="12"/>
        <v>0</v>
      </c>
      <c r="L135" s="2" t="b">
        <f t="shared" si="13"/>
        <v>1</v>
      </c>
      <c r="M135" s="2" t="b">
        <f t="shared" si="14"/>
        <v>0</v>
      </c>
      <c r="N135" s="2" t="b">
        <f t="shared" si="15"/>
        <v>0</v>
      </c>
      <c r="O135" s="2" t="b">
        <f t="shared" si="16"/>
        <v>1</v>
      </c>
      <c r="P135" s="2" t="b">
        <f t="shared" si="17"/>
        <v>0</v>
      </c>
    </row>
    <row r="136" spans="8:16" x14ac:dyDescent="0.25">
      <c r="H136" s="2" t="s">
        <v>14</v>
      </c>
      <c r="I136" s="21" t="s">
        <v>51</v>
      </c>
      <c r="K136" s="2" t="b">
        <f t="shared" ref="K136:K199" si="18">IF(AND(I136=$K$1,H136=$R$1),TRUE,FALSE)</f>
        <v>0</v>
      </c>
      <c r="L136" s="2" t="b">
        <f t="shared" si="13"/>
        <v>0</v>
      </c>
      <c r="M136" s="2" t="b">
        <f t="shared" si="14"/>
        <v>0</v>
      </c>
      <c r="N136" s="2" t="b">
        <f t="shared" si="15"/>
        <v>0</v>
      </c>
      <c r="O136" s="2" t="b">
        <f t="shared" si="16"/>
        <v>0</v>
      </c>
      <c r="P136" s="2" t="b">
        <f t="shared" si="17"/>
        <v>0</v>
      </c>
    </row>
    <row r="137" spans="8:16" x14ac:dyDescent="0.25">
      <c r="H137" s="2" t="s">
        <v>14</v>
      </c>
      <c r="I137" s="21" t="s">
        <v>51</v>
      </c>
      <c r="K137" s="2" t="b">
        <f t="shared" si="18"/>
        <v>0</v>
      </c>
      <c r="L137" s="2" t="b">
        <f t="shared" si="13"/>
        <v>0</v>
      </c>
      <c r="M137" s="2" t="b">
        <f t="shared" si="14"/>
        <v>0</v>
      </c>
      <c r="N137" s="2" t="b">
        <f t="shared" si="15"/>
        <v>0</v>
      </c>
      <c r="O137" s="2" t="b">
        <f t="shared" si="16"/>
        <v>0</v>
      </c>
      <c r="P137" s="2" t="b">
        <f t="shared" si="17"/>
        <v>0</v>
      </c>
    </row>
    <row r="138" spans="8:16" x14ac:dyDescent="0.25">
      <c r="H138" s="2" t="s">
        <v>14</v>
      </c>
      <c r="I138" s="21" t="s">
        <v>52</v>
      </c>
      <c r="K138" s="2" t="b">
        <f t="shared" si="18"/>
        <v>0</v>
      </c>
      <c r="L138" s="2" t="b">
        <f t="shared" si="13"/>
        <v>0</v>
      </c>
      <c r="M138" s="2" t="b">
        <f t="shared" si="14"/>
        <v>0</v>
      </c>
      <c r="N138" s="2" t="b">
        <f t="shared" si="15"/>
        <v>0</v>
      </c>
      <c r="O138" s="2" t="b">
        <f t="shared" si="16"/>
        <v>0</v>
      </c>
      <c r="P138" s="2" t="b">
        <f t="shared" si="17"/>
        <v>0</v>
      </c>
    </row>
    <row r="139" spans="8:16" x14ac:dyDescent="0.25">
      <c r="H139" s="2" t="s">
        <v>3</v>
      </c>
      <c r="I139" s="21" t="s">
        <v>54</v>
      </c>
      <c r="K139" s="2" t="b">
        <f t="shared" si="18"/>
        <v>0</v>
      </c>
      <c r="L139" s="2" t="b">
        <f t="shared" si="13"/>
        <v>1</v>
      </c>
      <c r="M139" s="2" t="b">
        <f t="shared" si="14"/>
        <v>0</v>
      </c>
      <c r="N139" s="2" t="b">
        <f t="shared" si="15"/>
        <v>0</v>
      </c>
      <c r="O139" s="2" t="b">
        <f t="shared" si="16"/>
        <v>1</v>
      </c>
      <c r="P139" s="2" t="b">
        <f t="shared" si="17"/>
        <v>0</v>
      </c>
    </row>
    <row r="140" spans="8:16" x14ac:dyDescent="0.25">
      <c r="H140" s="2" t="s">
        <v>14</v>
      </c>
      <c r="I140" s="21" t="s">
        <v>54</v>
      </c>
      <c r="K140" s="2" t="b">
        <f t="shared" si="18"/>
        <v>0</v>
      </c>
      <c r="L140" s="2" t="b">
        <f t="shared" si="13"/>
        <v>0</v>
      </c>
      <c r="M140" s="2" t="b">
        <f t="shared" si="14"/>
        <v>0</v>
      </c>
      <c r="N140" s="2" t="b">
        <f t="shared" si="15"/>
        <v>0</v>
      </c>
      <c r="O140" s="2" t="b">
        <f t="shared" si="16"/>
        <v>0</v>
      </c>
      <c r="P140" s="2" t="b">
        <f t="shared" si="17"/>
        <v>0</v>
      </c>
    </row>
    <row r="141" spans="8:16" x14ac:dyDescent="0.25">
      <c r="H141" s="2" t="s">
        <v>14</v>
      </c>
      <c r="I141" s="21" t="s">
        <v>52</v>
      </c>
      <c r="K141" s="2" t="b">
        <f t="shared" si="18"/>
        <v>0</v>
      </c>
      <c r="L141" s="2" t="b">
        <f t="shared" si="13"/>
        <v>0</v>
      </c>
      <c r="M141" s="2" t="b">
        <f t="shared" si="14"/>
        <v>0</v>
      </c>
      <c r="N141" s="2" t="b">
        <f t="shared" si="15"/>
        <v>0</v>
      </c>
      <c r="O141" s="2" t="b">
        <f t="shared" si="16"/>
        <v>0</v>
      </c>
      <c r="P141" s="2" t="b">
        <f t="shared" si="17"/>
        <v>0</v>
      </c>
    </row>
    <row r="142" spans="8:16" x14ac:dyDescent="0.25">
      <c r="H142" s="2" t="s">
        <v>14</v>
      </c>
      <c r="I142" s="21" t="s">
        <v>51</v>
      </c>
      <c r="K142" s="2" t="b">
        <f t="shared" si="18"/>
        <v>0</v>
      </c>
      <c r="L142" s="2" t="b">
        <f t="shared" si="13"/>
        <v>0</v>
      </c>
      <c r="M142" s="2" t="b">
        <f t="shared" si="14"/>
        <v>0</v>
      </c>
      <c r="N142" s="2" t="b">
        <f t="shared" si="15"/>
        <v>0</v>
      </c>
      <c r="O142" s="2" t="b">
        <f t="shared" si="16"/>
        <v>0</v>
      </c>
      <c r="P142" s="2" t="b">
        <f t="shared" si="17"/>
        <v>0</v>
      </c>
    </row>
    <row r="143" spans="8:16" x14ac:dyDescent="0.25">
      <c r="H143" s="2" t="s">
        <v>3</v>
      </c>
      <c r="I143" s="21" t="s">
        <v>52</v>
      </c>
      <c r="K143" s="2" t="b">
        <f t="shared" si="18"/>
        <v>0</v>
      </c>
      <c r="L143" s="2" t="b">
        <f t="shared" si="13"/>
        <v>0</v>
      </c>
      <c r="M143" s="2" t="b">
        <f t="shared" si="14"/>
        <v>1</v>
      </c>
      <c r="N143" s="2" t="b">
        <f t="shared" si="15"/>
        <v>0</v>
      </c>
      <c r="O143" s="2" t="b">
        <f t="shared" si="16"/>
        <v>0</v>
      </c>
      <c r="P143" s="2" t="b">
        <f t="shared" si="17"/>
        <v>1</v>
      </c>
    </row>
    <row r="144" spans="8:16" x14ac:dyDescent="0.25">
      <c r="H144" s="2" t="s">
        <v>14</v>
      </c>
      <c r="I144" s="21" t="s">
        <v>53</v>
      </c>
      <c r="K144" s="2" t="b">
        <f t="shared" si="18"/>
        <v>0</v>
      </c>
      <c r="L144" s="2" t="b">
        <f t="shared" si="13"/>
        <v>0</v>
      </c>
      <c r="M144" s="2" t="b">
        <f t="shared" si="14"/>
        <v>0</v>
      </c>
      <c r="N144" s="2" t="b">
        <f t="shared" si="15"/>
        <v>0</v>
      </c>
      <c r="O144" s="2" t="b">
        <f t="shared" si="16"/>
        <v>0</v>
      </c>
      <c r="P144" s="2" t="b">
        <f t="shared" si="17"/>
        <v>0</v>
      </c>
    </row>
    <row r="145" spans="8:16" x14ac:dyDescent="0.25">
      <c r="H145" s="2" t="s">
        <v>14</v>
      </c>
      <c r="I145" s="21" t="s">
        <v>53</v>
      </c>
      <c r="K145" s="2" t="b">
        <f t="shared" si="18"/>
        <v>0</v>
      </c>
      <c r="L145" s="2" t="b">
        <f t="shared" si="13"/>
        <v>0</v>
      </c>
      <c r="M145" s="2" t="b">
        <f t="shared" si="14"/>
        <v>0</v>
      </c>
      <c r="N145" s="2" t="b">
        <f t="shared" si="15"/>
        <v>0</v>
      </c>
      <c r="O145" s="2" t="b">
        <f t="shared" si="16"/>
        <v>0</v>
      </c>
      <c r="P145" s="2" t="b">
        <f t="shared" si="17"/>
        <v>0</v>
      </c>
    </row>
    <row r="146" spans="8:16" x14ac:dyDescent="0.25">
      <c r="H146" s="2" t="s">
        <v>14</v>
      </c>
      <c r="I146" s="21" t="s">
        <v>51</v>
      </c>
      <c r="K146" s="2" t="b">
        <f t="shared" si="18"/>
        <v>0</v>
      </c>
      <c r="L146" s="2" t="b">
        <f t="shared" si="13"/>
        <v>0</v>
      </c>
      <c r="M146" s="2" t="b">
        <f t="shared" si="14"/>
        <v>0</v>
      </c>
      <c r="N146" s="2" t="b">
        <f t="shared" si="15"/>
        <v>0</v>
      </c>
      <c r="O146" s="2" t="b">
        <f t="shared" si="16"/>
        <v>0</v>
      </c>
      <c r="P146" s="2" t="b">
        <f t="shared" si="17"/>
        <v>0</v>
      </c>
    </row>
    <row r="147" spans="8:16" x14ac:dyDescent="0.25">
      <c r="H147" s="2" t="s">
        <v>3</v>
      </c>
      <c r="I147" s="21" t="s">
        <v>53</v>
      </c>
      <c r="K147" s="2" t="b">
        <f t="shared" si="18"/>
        <v>0</v>
      </c>
      <c r="L147" s="2" t="b">
        <f t="shared" si="13"/>
        <v>0</v>
      </c>
      <c r="M147" s="2" t="b">
        <f t="shared" si="14"/>
        <v>0</v>
      </c>
      <c r="N147" s="2" t="b">
        <f t="shared" si="15"/>
        <v>0</v>
      </c>
      <c r="O147" s="2" t="b">
        <f t="shared" si="16"/>
        <v>0</v>
      </c>
      <c r="P147" s="2" t="b">
        <f t="shared" si="17"/>
        <v>0</v>
      </c>
    </row>
    <row r="148" spans="8:16" x14ac:dyDescent="0.25">
      <c r="H148" s="2" t="s">
        <v>14</v>
      </c>
      <c r="I148" s="21" t="s">
        <v>51</v>
      </c>
      <c r="K148" s="2" t="b">
        <f t="shared" si="18"/>
        <v>0</v>
      </c>
      <c r="L148" s="2" t="b">
        <f t="shared" si="13"/>
        <v>0</v>
      </c>
      <c r="M148" s="2" t="b">
        <f t="shared" si="14"/>
        <v>0</v>
      </c>
      <c r="N148" s="2" t="b">
        <f t="shared" si="15"/>
        <v>0</v>
      </c>
      <c r="O148" s="2" t="b">
        <f t="shared" si="16"/>
        <v>0</v>
      </c>
      <c r="P148" s="2" t="b">
        <f t="shared" si="17"/>
        <v>0</v>
      </c>
    </row>
    <row r="149" spans="8:16" x14ac:dyDescent="0.25">
      <c r="H149" s="2" t="s">
        <v>14</v>
      </c>
      <c r="I149" s="21" t="s">
        <v>54</v>
      </c>
      <c r="K149" s="2" t="b">
        <f t="shared" si="18"/>
        <v>0</v>
      </c>
      <c r="L149" s="2" t="b">
        <f t="shared" si="13"/>
        <v>0</v>
      </c>
      <c r="M149" s="2" t="b">
        <f t="shared" si="14"/>
        <v>0</v>
      </c>
      <c r="N149" s="2" t="b">
        <f t="shared" si="15"/>
        <v>0</v>
      </c>
      <c r="O149" s="2" t="b">
        <f t="shared" si="16"/>
        <v>0</v>
      </c>
      <c r="P149" s="2" t="b">
        <f t="shared" si="17"/>
        <v>0</v>
      </c>
    </row>
    <row r="150" spans="8:16" x14ac:dyDescent="0.25">
      <c r="H150" s="2" t="s">
        <v>3</v>
      </c>
      <c r="I150" s="21" t="s">
        <v>51</v>
      </c>
      <c r="K150" s="2" t="b">
        <f t="shared" si="18"/>
        <v>1</v>
      </c>
      <c r="L150" s="2" t="b">
        <f t="shared" si="13"/>
        <v>0</v>
      </c>
      <c r="M150" s="2" t="b">
        <f t="shared" si="14"/>
        <v>0</v>
      </c>
      <c r="N150" s="2" t="b">
        <f t="shared" si="15"/>
        <v>0</v>
      </c>
      <c r="O150" s="2" t="b">
        <f t="shared" si="16"/>
        <v>0</v>
      </c>
      <c r="P150" s="2" t="b">
        <f t="shared" si="17"/>
        <v>0</v>
      </c>
    </row>
    <row r="151" spans="8:16" x14ac:dyDescent="0.25">
      <c r="H151" s="2" t="s">
        <v>3</v>
      </c>
      <c r="I151" s="21" t="s">
        <v>51</v>
      </c>
      <c r="K151" s="2" t="b">
        <f t="shared" si="18"/>
        <v>1</v>
      </c>
      <c r="L151" s="2" t="b">
        <f t="shared" si="13"/>
        <v>0</v>
      </c>
      <c r="M151" s="2" t="b">
        <f t="shared" si="14"/>
        <v>0</v>
      </c>
      <c r="N151" s="2" t="b">
        <f t="shared" si="15"/>
        <v>0</v>
      </c>
      <c r="O151" s="2" t="b">
        <f t="shared" si="16"/>
        <v>0</v>
      </c>
      <c r="P151" s="2" t="b">
        <f t="shared" si="17"/>
        <v>0</v>
      </c>
    </row>
    <row r="152" spans="8:16" x14ac:dyDescent="0.25">
      <c r="H152" s="2" t="s">
        <v>14</v>
      </c>
      <c r="I152" s="21" t="s">
        <v>55</v>
      </c>
      <c r="K152" s="2" t="b">
        <f t="shared" si="18"/>
        <v>0</v>
      </c>
      <c r="L152" s="2" t="b">
        <f t="shared" si="13"/>
        <v>0</v>
      </c>
      <c r="M152" s="2" t="b">
        <f t="shared" si="14"/>
        <v>0</v>
      </c>
      <c r="N152" s="2" t="b">
        <f t="shared" si="15"/>
        <v>0</v>
      </c>
      <c r="O152" s="2" t="b">
        <f t="shared" si="16"/>
        <v>0</v>
      </c>
      <c r="P152" s="2" t="b">
        <f t="shared" si="17"/>
        <v>0</v>
      </c>
    </row>
    <row r="153" spans="8:16" x14ac:dyDescent="0.25">
      <c r="H153" s="2" t="s">
        <v>14</v>
      </c>
      <c r="I153" s="21" t="s">
        <v>51</v>
      </c>
      <c r="K153" s="2" t="b">
        <f t="shared" si="18"/>
        <v>0</v>
      </c>
      <c r="L153" s="2" t="b">
        <f t="shared" si="13"/>
        <v>0</v>
      </c>
      <c r="M153" s="2" t="b">
        <f t="shared" si="14"/>
        <v>0</v>
      </c>
      <c r="N153" s="2" t="b">
        <f t="shared" si="15"/>
        <v>0</v>
      </c>
      <c r="O153" s="2" t="b">
        <f t="shared" si="16"/>
        <v>0</v>
      </c>
      <c r="P153" s="2" t="b">
        <f t="shared" si="17"/>
        <v>0</v>
      </c>
    </row>
    <row r="154" spans="8:16" x14ac:dyDescent="0.25">
      <c r="H154" s="2" t="s">
        <v>14</v>
      </c>
      <c r="I154" s="21" t="s">
        <v>51</v>
      </c>
      <c r="K154" s="2" t="b">
        <f t="shared" si="18"/>
        <v>0</v>
      </c>
      <c r="L154" s="2" t="b">
        <f t="shared" si="13"/>
        <v>0</v>
      </c>
      <c r="M154" s="2" t="b">
        <f t="shared" si="14"/>
        <v>0</v>
      </c>
      <c r="N154" s="2" t="b">
        <f t="shared" si="15"/>
        <v>0</v>
      </c>
      <c r="O154" s="2" t="b">
        <f t="shared" si="16"/>
        <v>0</v>
      </c>
      <c r="P154" s="2" t="b">
        <f t="shared" si="17"/>
        <v>0</v>
      </c>
    </row>
    <row r="155" spans="8:16" x14ac:dyDescent="0.25">
      <c r="H155" s="2" t="s">
        <v>14</v>
      </c>
      <c r="I155" s="21" t="s">
        <v>51</v>
      </c>
      <c r="K155" s="2" t="b">
        <f t="shared" si="18"/>
        <v>0</v>
      </c>
      <c r="L155" s="2" t="b">
        <f t="shared" si="13"/>
        <v>0</v>
      </c>
      <c r="M155" s="2" t="b">
        <f t="shared" si="14"/>
        <v>0</v>
      </c>
      <c r="N155" s="2" t="b">
        <f t="shared" si="15"/>
        <v>0</v>
      </c>
      <c r="O155" s="2" t="b">
        <f t="shared" si="16"/>
        <v>0</v>
      </c>
      <c r="P155" s="2" t="b">
        <f t="shared" si="17"/>
        <v>0</v>
      </c>
    </row>
    <row r="156" spans="8:16" x14ac:dyDescent="0.25">
      <c r="H156" s="2" t="s">
        <v>3</v>
      </c>
      <c r="I156" s="21" t="s">
        <v>51</v>
      </c>
      <c r="K156" s="2" t="b">
        <f t="shared" si="18"/>
        <v>1</v>
      </c>
      <c r="L156" s="2" t="b">
        <f t="shared" si="13"/>
        <v>0</v>
      </c>
      <c r="M156" s="2" t="b">
        <f t="shared" si="14"/>
        <v>0</v>
      </c>
      <c r="N156" s="2" t="b">
        <f t="shared" si="15"/>
        <v>0</v>
      </c>
      <c r="O156" s="2" t="b">
        <f t="shared" si="16"/>
        <v>0</v>
      </c>
      <c r="P156" s="2" t="b">
        <f t="shared" si="17"/>
        <v>0</v>
      </c>
    </row>
    <row r="157" spans="8:16" x14ac:dyDescent="0.25">
      <c r="H157" s="2" t="s">
        <v>14</v>
      </c>
      <c r="I157" s="21" t="s">
        <v>53</v>
      </c>
      <c r="K157" s="2" t="b">
        <f t="shared" si="18"/>
        <v>0</v>
      </c>
      <c r="L157" s="2" t="b">
        <f t="shared" si="13"/>
        <v>0</v>
      </c>
      <c r="M157" s="2" t="b">
        <f t="shared" si="14"/>
        <v>0</v>
      </c>
      <c r="N157" s="2" t="b">
        <f t="shared" si="15"/>
        <v>0</v>
      </c>
      <c r="O157" s="2" t="b">
        <f t="shared" si="16"/>
        <v>0</v>
      </c>
      <c r="P157" s="2" t="b">
        <f t="shared" si="17"/>
        <v>0</v>
      </c>
    </row>
    <row r="158" spans="8:16" x14ac:dyDescent="0.25">
      <c r="H158" s="2" t="s">
        <v>14</v>
      </c>
      <c r="I158" s="21" t="s">
        <v>51</v>
      </c>
      <c r="K158" s="2" t="b">
        <f t="shared" si="18"/>
        <v>0</v>
      </c>
      <c r="L158" s="2" t="b">
        <f t="shared" si="13"/>
        <v>0</v>
      </c>
      <c r="M158" s="2" t="b">
        <f t="shared" si="14"/>
        <v>0</v>
      </c>
      <c r="N158" s="2" t="b">
        <f t="shared" si="15"/>
        <v>0</v>
      </c>
      <c r="O158" s="2" t="b">
        <f t="shared" si="16"/>
        <v>0</v>
      </c>
      <c r="P158" s="2" t="b">
        <f t="shared" si="17"/>
        <v>0</v>
      </c>
    </row>
    <row r="159" spans="8:16" x14ac:dyDescent="0.25">
      <c r="H159" s="2" t="s">
        <v>3</v>
      </c>
      <c r="I159" s="21" t="s">
        <v>53</v>
      </c>
      <c r="K159" s="2" t="b">
        <f t="shared" si="18"/>
        <v>0</v>
      </c>
      <c r="L159" s="2" t="b">
        <f t="shared" si="13"/>
        <v>0</v>
      </c>
      <c r="M159" s="2" t="b">
        <f t="shared" si="14"/>
        <v>0</v>
      </c>
      <c r="N159" s="2" t="b">
        <f t="shared" si="15"/>
        <v>0</v>
      </c>
      <c r="O159" s="2" t="b">
        <f t="shared" si="16"/>
        <v>0</v>
      </c>
      <c r="P159" s="2" t="b">
        <f t="shared" si="17"/>
        <v>0</v>
      </c>
    </row>
    <row r="160" spans="8:16" x14ac:dyDescent="0.25">
      <c r="H160" s="2" t="s">
        <v>3</v>
      </c>
      <c r="I160" s="21" t="s">
        <v>53</v>
      </c>
      <c r="K160" s="2" t="b">
        <f t="shared" si="18"/>
        <v>0</v>
      </c>
      <c r="L160" s="2" t="b">
        <f t="shared" si="13"/>
        <v>0</v>
      </c>
      <c r="M160" s="2" t="b">
        <f t="shared" si="14"/>
        <v>0</v>
      </c>
      <c r="N160" s="2" t="b">
        <f t="shared" si="15"/>
        <v>0</v>
      </c>
      <c r="O160" s="2" t="b">
        <f t="shared" si="16"/>
        <v>0</v>
      </c>
      <c r="P160" s="2" t="b">
        <f t="shared" si="17"/>
        <v>0</v>
      </c>
    </row>
    <row r="161" spans="8:16" x14ac:dyDescent="0.25">
      <c r="H161" s="2" t="s">
        <v>14</v>
      </c>
      <c r="I161" s="21" t="s">
        <v>53</v>
      </c>
      <c r="K161" s="2" t="b">
        <f t="shared" si="18"/>
        <v>0</v>
      </c>
      <c r="L161" s="2" t="b">
        <f t="shared" si="13"/>
        <v>0</v>
      </c>
      <c r="M161" s="2" t="b">
        <f t="shared" si="14"/>
        <v>0</v>
      </c>
      <c r="N161" s="2" t="b">
        <f t="shared" si="15"/>
        <v>0</v>
      </c>
      <c r="O161" s="2" t="b">
        <f t="shared" si="16"/>
        <v>0</v>
      </c>
      <c r="P161" s="2" t="b">
        <f t="shared" si="17"/>
        <v>0</v>
      </c>
    </row>
    <row r="162" spans="8:16" x14ac:dyDescent="0.25">
      <c r="H162" s="2" t="s">
        <v>14</v>
      </c>
      <c r="I162" s="21" t="s">
        <v>51</v>
      </c>
      <c r="K162" s="2" t="b">
        <f t="shared" si="18"/>
        <v>0</v>
      </c>
      <c r="L162" s="2" t="b">
        <f t="shared" si="13"/>
        <v>0</v>
      </c>
      <c r="M162" s="2" t="b">
        <f t="shared" si="14"/>
        <v>0</v>
      </c>
      <c r="N162" s="2" t="b">
        <f t="shared" si="15"/>
        <v>0</v>
      </c>
      <c r="O162" s="2" t="b">
        <f t="shared" si="16"/>
        <v>0</v>
      </c>
      <c r="P162" s="2" t="b">
        <f t="shared" si="17"/>
        <v>0</v>
      </c>
    </row>
    <row r="163" spans="8:16" x14ac:dyDescent="0.25">
      <c r="H163" s="2" t="s">
        <v>14</v>
      </c>
      <c r="I163" s="21" t="s">
        <v>54</v>
      </c>
      <c r="K163" s="2" t="b">
        <f t="shared" si="18"/>
        <v>0</v>
      </c>
      <c r="L163" s="2" t="b">
        <f t="shared" si="13"/>
        <v>0</v>
      </c>
      <c r="M163" s="2" t="b">
        <f t="shared" si="14"/>
        <v>0</v>
      </c>
      <c r="N163" s="2" t="b">
        <f t="shared" si="15"/>
        <v>0</v>
      </c>
      <c r="O163" s="2" t="b">
        <f t="shared" si="16"/>
        <v>0</v>
      </c>
      <c r="P163" s="2" t="b">
        <f t="shared" si="17"/>
        <v>0</v>
      </c>
    </row>
    <row r="164" spans="8:16" x14ac:dyDescent="0.25">
      <c r="H164" s="2" t="s">
        <v>3</v>
      </c>
      <c r="I164" s="21" t="s">
        <v>54</v>
      </c>
      <c r="K164" s="2" t="b">
        <f t="shared" si="18"/>
        <v>0</v>
      </c>
      <c r="L164" s="2" t="b">
        <f t="shared" si="13"/>
        <v>1</v>
      </c>
      <c r="M164" s="2" t="b">
        <f t="shared" si="14"/>
        <v>0</v>
      </c>
      <c r="N164" s="2" t="b">
        <f t="shared" si="15"/>
        <v>0</v>
      </c>
      <c r="O164" s="2" t="b">
        <f t="shared" si="16"/>
        <v>1</v>
      </c>
      <c r="P164" s="2" t="b">
        <f t="shared" si="17"/>
        <v>0</v>
      </c>
    </row>
    <row r="165" spans="8:16" x14ac:dyDescent="0.25">
      <c r="H165" s="2" t="s">
        <v>3</v>
      </c>
      <c r="I165" s="21" t="s">
        <v>52</v>
      </c>
      <c r="K165" s="2" t="b">
        <f t="shared" si="18"/>
        <v>0</v>
      </c>
      <c r="L165" s="2" t="b">
        <f t="shared" si="13"/>
        <v>0</v>
      </c>
      <c r="M165" s="2" t="b">
        <f t="shared" si="14"/>
        <v>1</v>
      </c>
      <c r="N165" s="2" t="b">
        <f t="shared" si="15"/>
        <v>0</v>
      </c>
      <c r="O165" s="2" t="b">
        <f t="shared" si="16"/>
        <v>0</v>
      </c>
      <c r="P165" s="2" t="b">
        <f t="shared" si="17"/>
        <v>1</v>
      </c>
    </row>
    <row r="166" spans="8:16" x14ac:dyDescent="0.25">
      <c r="H166" s="2" t="s">
        <v>3</v>
      </c>
      <c r="I166" s="21" t="s">
        <v>51</v>
      </c>
      <c r="K166" s="2" t="b">
        <f t="shared" si="18"/>
        <v>1</v>
      </c>
      <c r="L166" s="2" t="b">
        <f t="shared" si="13"/>
        <v>0</v>
      </c>
      <c r="M166" s="2" t="b">
        <f t="shared" si="14"/>
        <v>0</v>
      </c>
      <c r="N166" s="2" t="b">
        <f t="shared" si="15"/>
        <v>0</v>
      </c>
      <c r="O166" s="2" t="b">
        <f t="shared" si="16"/>
        <v>0</v>
      </c>
      <c r="P166" s="2" t="b">
        <f t="shared" si="17"/>
        <v>0</v>
      </c>
    </row>
    <row r="167" spans="8:16" x14ac:dyDescent="0.25">
      <c r="H167" s="2" t="s">
        <v>14</v>
      </c>
      <c r="I167" s="21" t="s">
        <v>51</v>
      </c>
      <c r="K167" s="2" t="b">
        <f t="shared" si="18"/>
        <v>0</v>
      </c>
      <c r="L167" s="2" t="b">
        <f t="shared" si="13"/>
        <v>0</v>
      </c>
      <c r="M167" s="2" t="b">
        <f t="shared" si="14"/>
        <v>0</v>
      </c>
      <c r="N167" s="2" t="b">
        <f t="shared" si="15"/>
        <v>0</v>
      </c>
      <c r="O167" s="2" t="b">
        <f t="shared" si="16"/>
        <v>0</v>
      </c>
      <c r="P167" s="2" t="b">
        <f t="shared" si="17"/>
        <v>0</v>
      </c>
    </row>
    <row r="168" spans="8:16" x14ac:dyDescent="0.25">
      <c r="H168" s="2" t="s">
        <v>14</v>
      </c>
      <c r="I168" s="21" t="s">
        <v>52</v>
      </c>
      <c r="K168" s="2" t="b">
        <f t="shared" si="18"/>
        <v>0</v>
      </c>
      <c r="L168" s="2" t="b">
        <f t="shared" si="13"/>
        <v>0</v>
      </c>
      <c r="M168" s="2" t="b">
        <f t="shared" si="14"/>
        <v>0</v>
      </c>
      <c r="N168" s="2" t="b">
        <f t="shared" si="15"/>
        <v>0</v>
      </c>
      <c r="O168" s="2" t="b">
        <f t="shared" si="16"/>
        <v>0</v>
      </c>
      <c r="P168" s="2" t="b">
        <f t="shared" si="17"/>
        <v>0</v>
      </c>
    </row>
    <row r="169" spans="8:16" x14ac:dyDescent="0.25">
      <c r="H169" s="2" t="s">
        <v>14</v>
      </c>
      <c r="I169" s="21" t="s">
        <v>51</v>
      </c>
      <c r="K169" s="2" t="b">
        <f t="shared" si="18"/>
        <v>0</v>
      </c>
      <c r="L169" s="2" t="b">
        <f t="shared" si="13"/>
        <v>0</v>
      </c>
      <c r="M169" s="2" t="b">
        <f t="shared" si="14"/>
        <v>0</v>
      </c>
      <c r="N169" s="2" t="b">
        <f t="shared" si="15"/>
        <v>0</v>
      </c>
      <c r="O169" s="2" t="b">
        <f t="shared" si="16"/>
        <v>0</v>
      </c>
      <c r="P169" s="2" t="b">
        <f t="shared" si="17"/>
        <v>0</v>
      </c>
    </row>
    <row r="170" spans="8:16" x14ac:dyDescent="0.25">
      <c r="H170" s="2" t="s">
        <v>3</v>
      </c>
      <c r="I170" s="21" t="s">
        <v>51</v>
      </c>
      <c r="K170" s="2" t="b">
        <f t="shared" si="18"/>
        <v>1</v>
      </c>
      <c r="L170" s="2" t="b">
        <f t="shared" si="13"/>
        <v>0</v>
      </c>
      <c r="M170" s="2" t="b">
        <f t="shared" si="14"/>
        <v>0</v>
      </c>
      <c r="N170" s="2" t="b">
        <f t="shared" si="15"/>
        <v>0</v>
      </c>
      <c r="O170" s="2" t="b">
        <f t="shared" si="16"/>
        <v>0</v>
      </c>
      <c r="P170" s="2" t="b">
        <f t="shared" si="17"/>
        <v>0</v>
      </c>
    </row>
    <row r="171" spans="8:16" x14ac:dyDescent="0.25">
      <c r="H171" s="2" t="s">
        <v>14</v>
      </c>
      <c r="I171" s="21" t="s">
        <v>52</v>
      </c>
      <c r="K171" s="2" t="b">
        <f t="shared" si="18"/>
        <v>0</v>
      </c>
      <c r="L171" s="2" t="b">
        <f t="shared" si="13"/>
        <v>0</v>
      </c>
      <c r="M171" s="2" t="b">
        <f t="shared" si="14"/>
        <v>0</v>
      </c>
      <c r="N171" s="2" t="b">
        <f t="shared" si="15"/>
        <v>0</v>
      </c>
      <c r="O171" s="2" t="b">
        <f t="shared" si="16"/>
        <v>0</v>
      </c>
      <c r="P171" s="2" t="b">
        <f t="shared" si="17"/>
        <v>0</v>
      </c>
    </row>
    <row r="172" spans="8:16" x14ac:dyDescent="0.25">
      <c r="H172" s="2" t="s">
        <v>3</v>
      </c>
      <c r="I172" s="21" t="s">
        <v>51</v>
      </c>
      <c r="K172" s="2" t="b">
        <f t="shared" si="18"/>
        <v>1</v>
      </c>
      <c r="L172" s="2" t="b">
        <f t="shared" si="13"/>
        <v>0</v>
      </c>
      <c r="M172" s="2" t="b">
        <f t="shared" si="14"/>
        <v>0</v>
      </c>
      <c r="N172" s="2" t="b">
        <f t="shared" si="15"/>
        <v>0</v>
      </c>
      <c r="O172" s="2" t="b">
        <f t="shared" si="16"/>
        <v>0</v>
      </c>
      <c r="P172" s="2" t="b">
        <f t="shared" si="17"/>
        <v>0</v>
      </c>
    </row>
    <row r="173" spans="8:16" x14ac:dyDescent="0.25">
      <c r="H173" s="2" t="s">
        <v>14</v>
      </c>
      <c r="I173" s="21" t="s">
        <v>52</v>
      </c>
      <c r="K173" s="2" t="b">
        <f t="shared" si="18"/>
        <v>0</v>
      </c>
      <c r="L173" s="2" t="b">
        <f t="shared" si="13"/>
        <v>0</v>
      </c>
      <c r="M173" s="2" t="b">
        <f t="shared" si="14"/>
        <v>0</v>
      </c>
      <c r="N173" s="2" t="b">
        <f t="shared" si="15"/>
        <v>0</v>
      </c>
      <c r="O173" s="2" t="b">
        <f t="shared" si="16"/>
        <v>0</v>
      </c>
      <c r="P173" s="2" t="b">
        <f t="shared" si="17"/>
        <v>0</v>
      </c>
    </row>
    <row r="174" spans="8:16" x14ac:dyDescent="0.25">
      <c r="H174" s="2" t="s">
        <v>3</v>
      </c>
      <c r="I174" s="21" t="s">
        <v>51</v>
      </c>
      <c r="K174" s="2" t="b">
        <f t="shared" si="18"/>
        <v>1</v>
      </c>
      <c r="L174" s="2" t="b">
        <f t="shared" si="13"/>
        <v>0</v>
      </c>
      <c r="M174" s="2" t="b">
        <f t="shared" si="14"/>
        <v>0</v>
      </c>
      <c r="N174" s="2" t="b">
        <f t="shared" si="15"/>
        <v>0</v>
      </c>
      <c r="O174" s="2" t="b">
        <f t="shared" si="16"/>
        <v>0</v>
      </c>
      <c r="P174" s="2" t="b">
        <f t="shared" si="17"/>
        <v>0</v>
      </c>
    </row>
    <row r="175" spans="8:16" x14ac:dyDescent="0.25">
      <c r="H175" s="2" t="s">
        <v>14</v>
      </c>
      <c r="I175" s="21" t="s">
        <v>53</v>
      </c>
      <c r="K175" s="2" t="b">
        <f t="shared" si="18"/>
        <v>0</v>
      </c>
      <c r="L175" s="2" t="b">
        <f t="shared" si="13"/>
        <v>0</v>
      </c>
      <c r="M175" s="2" t="b">
        <f t="shared" si="14"/>
        <v>0</v>
      </c>
      <c r="N175" s="2" t="b">
        <f t="shared" si="15"/>
        <v>0</v>
      </c>
      <c r="O175" s="2" t="b">
        <f t="shared" si="16"/>
        <v>0</v>
      </c>
      <c r="P175" s="2" t="b">
        <f t="shared" si="17"/>
        <v>0</v>
      </c>
    </row>
    <row r="176" spans="8:16" x14ac:dyDescent="0.25">
      <c r="H176" s="2" t="s">
        <v>14</v>
      </c>
      <c r="I176" s="21" t="s">
        <v>54</v>
      </c>
      <c r="K176" s="2" t="b">
        <f t="shared" si="18"/>
        <v>0</v>
      </c>
      <c r="L176" s="2" t="b">
        <f t="shared" si="13"/>
        <v>0</v>
      </c>
      <c r="M176" s="2" t="b">
        <f t="shared" si="14"/>
        <v>0</v>
      </c>
      <c r="N176" s="2" t="b">
        <f t="shared" si="15"/>
        <v>0</v>
      </c>
      <c r="O176" s="2" t="b">
        <f t="shared" si="16"/>
        <v>0</v>
      </c>
      <c r="P176" s="2" t="b">
        <f t="shared" si="17"/>
        <v>0</v>
      </c>
    </row>
    <row r="177" spans="8:16" x14ac:dyDescent="0.25">
      <c r="H177" s="2" t="s">
        <v>14</v>
      </c>
      <c r="I177" s="21" t="s">
        <v>52</v>
      </c>
      <c r="K177" s="2" t="b">
        <f t="shared" si="18"/>
        <v>0</v>
      </c>
      <c r="L177" s="2" t="b">
        <f t="shared" si="13"/>
        <v>0</v>
      </c>
      <c r="M177" s="2" t="b">
        <f t="shared" si="14"/>
        <v>0</v>
      </c>
      <c r="N177" s="2" t="b">
        <f t="shared" si="15"/>
        <v>0</v>
      </c>
      <c r="O177" s="2" t="b">
        <f t="shared" si="16"/>
        <v>0</v>
      </c>
      <c r="P177" s="2" t="b">
        <f t="shared" si="17"/>
        <v>0</v>
      </c>
    </row>
    <row r="178" spans="8:16" x14ac:dyDescent="0.25">
      <c r="H178" s="2" t="s">
        <v>3</v>
      </c>
      <c r="I178" s="21" t="s">
        <v>51</v>
      </c>
      <c r="K178" s="2" t="b">
        <f t="shared" si="18"/>
        <v>1</v>
      </c>
      <c r="L178" s="2" t="b">
        <f t="shared" si="13"/>
        <v>0</v>
      </c>
      <c r="M178" s="2" t="b">
        <f t="shared" si="14"/>
        <v>0</v>
      </c>
      <c r="N178" s="2" t="b">
        <f t="shared" si="15"/>
        <v>0</v>
      </c>
      <c r="O178" s="2" t="b">
        <f t="shared" si="16"/>
        <v>0</v>
      </c>
      <c r="P178" s="2" t="b">
        <f t="shared" si="17"/>
        <v>0</v>
      </c>
    </row>
    <row r="179" spans="8:16" x14ac:dyDescent="0.25">
      <c r="H179" s="2" t="s">
        <v>3</v>
      </c>
      <c r="I179" s="21" t="s">
        <v>52</v>
      </c>
      <c r="K179" s="2" t="b">
        <f t="shared" si="18"/>
        <v>0</v>
      </c>
      <c r="L179" s="2" t="b">
        <f t="shared" si="13"/>
        <v>0</v>
      </c>
      <c r="M179" s="2" t="b">
        <f t="shared" si="14"/>
        <v>1</v>
      </c>
      <c r="N179" s="2" t="b">
        <f t="shared" si="15"/>
        <v>0</v>
      </c>
      <c r="O179" s="2" t="b">
        <f t="shared" si="16"/>
        <v>0</v>
      </c>
      <c r="P179" s="2" t="b">
        <f t="shared" si="17"/>
        <v>1</v>
      </c>
    </row>
    <row r="180" spans="8:16" x14ac:dyDescent="0.25">
      <c r="H180" s="2" t="s">
        <v>3</v>
      </c>
      <c r="I180" s="21" t="s">
        <v>52</v>
      </c>
      <c r="K180" s="2" t="b">
        <f t="shared" si="18"/>
        <v>0</v>
      </c>
      <c r="L180" s="2" t="b">
        <f t="shared" si="13"/>
        <v>0</v>
      </c>
      <c r="M180" s="2" t="b">
        <f t="shared" si="14"/>
        <v>1</v>
      </c>
      <c r="N180" s="2" t="b">
        <f t="shared" si="15"/>
        <v>0</v>
      </c>
      <c r="O180" s="2" t="b">
        <f t="shared" si="16"/>
        <v>0</v>
      </c>
      <c r="P180" s="2" t="b">
        <f t="shared" si="17"/>
        <v>1</v>
      </c>
    </row>
    <row r="181" spans="8:16" x14ac:dyDescent="0.25">
      <c r="H181" s="2" t="s">
        <v>14</v>
      </c>
      <c r="I181" s="21" t="s">
        <v>53</v>
      </c>
      <c r="K181" s="2" t="b">
        <f t="shared" si="18"/>
        <v>0</v>
      </c>
      <c r="L181" s="2" t="b">
        <f t="shared" si="13"/>
        <v>0</v>
      </c>
      <c r="M181" s="2" t="b">
        <f t="shared" si="14"/>
        <v>0</v>
      </c>
      <c r="N181" s="2" t="b">
        <f t="shared" si="15"/>
        <v>0</v>
      </c>
      <c r="O181" s="2" t="b">
        <f t="shared" si="16"/>
        <v>0</v>
      </c>
      <c r="P181" s="2" t="b">
        <f t="shared" si="17"/>
        <v>0</v>
      </c>
    </row>
    <row r="182" spans="8:16" x14ac:dyDescent="0.25">
      <c r="H182" s="2" t="s">
        <v>3</v>
      </c>
      <c r="I182" s="21" t="s">
        <v>51</v>
      </c>
      <c r="K182" s="2" t="b">
        <f t="shared" si="18"/>
        <v>1</v>
      </c>
      <c r="L182" s="2" t="b">
        <f t="shared" si="13"/>
        <v>0</v>
      </c>
      <c r="M182" s="2" t="b">
        <f t="shared" si="14"/>
        <v>0</v>
      </c>
      <c r="N182" s="2" t="b">
        <f t="shared" si="15"/>
        <v>0</v>
      </c>
      <c r="O182" s="2" t="b">
        <f t="shared" si="16"/>
        <v>0</v>
      </c>
      <c r="P182" s="2" t="b">
        <f t="shared" si="17"/>
        <v>0</v>
      </c>
    </row>
    <row r="183" spans="8:16" x14ac:dyDescent="0.25">
      <c r="H183" s="2" t="s">
        <v>14</v>
      </c>
      <c r="I183" s="21" t="s">
        <v>55</v>
      </c>
      <c r="K183" s="2" t="b">
        <f t="shared" si="18"/>
        <v>0</v>
      </c>
      <c r="L183" s="2" t="b">
        <f t="shared" si="13"/>
        <v>0</v>
      </c>
      <c r="M183" s="2" t="b">
        <f t="shared" si="14"/>
        <v>0</v>
      </c>
      <c r="N183" s="2" t="b">
        <f t="shared" si="15"/>
        <v>0</v>
      </c>
      <c r="O183" s="2" t="b">
        <f t="shared" si="16"/>
        <v>0</v>
      </c>
      <c r="P183" s="2" t="b">
        <f t="shared" si="17"/>
        <v>0</v>
      </c>
    </row>
    <row r="184" spans="8:16" x14ac:dyDescent="0.25">
      <c r="H184" s="2" t="s">
        <v>14</v>
      </c>
      <c r="I184" s="21" t="s">
        <v>51</v>
      </c>
      <c r="K184" s="2" t="b">
        <f t="shared" si="18"/>
        <v>0</v>
      </c>
      <c r="L184" s="2" t="b">
        <f t="shared" si="13"/>
        <v>0</v>
      </c>
      <c r="M184" s="2" t="b">
        <f t="shared" si="14"/>
        <v>0</v>
      </c>
      <c r="N184" s="2" t="b">
        <f t="shared" si="15"/>
        <v>0</v>
      </c>
      <c r="O184" s="2" t="b">
        <f t="shared" si="16"/>
        <v>0</v>
      </c>
      <c r="P184" s="2" t="b">
        <f t="shared" si="17"/>
        <v>0</v>
      </c>
    </row>
    <row r="185" spans="8:16" x14ac:dyDescent="0.25">
      <c r="H185" s="2" t="s">
        <v>14</v>
      </c>
      <c r="I185" s="21" t="s">
        <v>52</v>
      </c>
      <c r="K185" s="2" t="b">
        <f t="shared" si="18"/>
        <v>0</v>
      </c>
      <c r="L185" s="2" t="b">
        <f t="shared" si="13"/>
        <v>0</v>
      </c>
      <c r="M185" s="2" t="b">
        <f t="shared" si="14"/>
        <v>0</v>
      </c>
      <c r="N185" s="2" t="b">
        <f t="shared" si="15"/>
        <v>0</v>
      </c>
      <c r="O185" s="2" t="b">
        <f t="shared" si="16"/>
        <v>0</v>
      </c>
      <c r="P185" s="2" t="b">
        <f t="shared" si="17"/>
        <v>0</v>
      </c>
    </row>
    <row r="186" spans="8:16" x14ac:dyDescent="0.25">
      <c r="H186" s="2" t="s">
        <v>14</v>
      </c>
      <c r="I186" s="21" t="s">
        <v>50</v>
      </c>
      <c r="K186" s="2" t="b">
        <f t="shared" si="18"/>
        <v>0</v>
      </c>
      <c r="L186" s="2" t="b">
        <f t="shared" si="13"/>
        <v>0</v>
      </c>
      <c r="M186" s="2" t="b">
        <f t="shared" si="14"/>
        <v>0</v>
      </c>
      <c r="N186" s="2" t="b">
        <f t="shared" si="15"/>
        <v>0</v>
      </c>
      <c r="O186" s="2" t="b">
        <f t="shared" si="16"/>
        <v>0</v>
      </c>
      <c r="P186" s="2" t="b">
        <f t="shared" si="17"/>
        <v>0</v>
      </c>
    </row>
    <row r="187" spans="8:16" x14ac:dyDescent="0.25">
      <c r="H187" s="2" t="s">
        <v>14</v>
      </c>
      <c r="I187" s="21" t="s">
        <v>55</v>
      </c>
      <c r="K187" s="2" t="b">
        <f t="shared" si="18"/>
        <v>0</v>
      </c>
      <c r="L187" s="2" t="b">
        <f t="shared" si="13"/>
        <v>0</v>
      </c>
      <c r="M187" s="2" t="b">
        <f t="shared" si="14"/>
        <v>0</v>
      </c>
      <c r="N187" s="2" t="b">
        <f t="shared" si="15"/>
        <v>0</v>
      </c>
      <c r="O187" s="2" t="b">
        <f t="shared" si="16"/>
        <v>0</v>
      </c>
      <c r="P187" s="2" t="b">
        <f t="shared" si="17"/>
        <v>0</v>
      </c>
    </row>
    <row r="188" spans="8:16" x14ac:dyDescent="0.25">
      <c r="H188" s="2" t="s">
        <v>3</v>
      </c>
      <c r="I188" s="21" t="s">
        <v>53</v>
      </c>
      <c r="K188" s="2" t="b">
        <f t="shared" si="18"/>
        <v>0</v>
      </c>
      <c r="L188" s="2" t="b">
        <f t="shared" si="13"/>
        <v>0</v>
      </c>
      <c r="M188" s="2" t="b">
        <f t="shared" si="14"/>
        <v>0</v>
      </c>
      <c r="N188" s="2" t="b">
        <f t="shared" si="15"/>
        <v>0</v>
      </c>
      <c r="O188" s="2" t="b">
        <f t="shared" si="16"/>
        <v>0</v>
      </c>
      <c r="P188" s="2" t="b">
        <f t="shared" si="17"/>
        <v>0</v>
      </c>
    </row>
    <row r="189" spans="8:16" x14ac:dyDescent="0.25">
      <c r="H189" s="2" t="s">
        <v>3</v>
      </c>
      <c r="I189" s="21" t="s">
        <v>51</v>
      </c>
      <c r="K189" s="2" t="b">
        <f t="shared" si="18"/>
        <v>1</v>
      </c>
      <c r="L189" s="2" t="b">
        <f t="shared" si="13"/>
        <v>0</v>
      </c>
      <c r="M189" s="2" t="b">
        <f t="shared" si="14"/>
        <v>0</v>
      </c>
      <c r="N189" s="2" t="b">
        <f t="shared" si="15"/>
        <v>0</v>
      </c>
      <c r="O189" s="2" t="b">
        <f t="shared" si="16"/>
        <v>0</v>
      </c>
      <c r="P189" s="2" t="b">
        <f t="shared" si="17"/>
        <v>0</v>
      </c>
    </row>
    <row r="190" spans="8:16" x14ac:dyDescent="0.25">
      <c r="H190" s="2" t="s">
        <v>3</v>
      </c>
      <c r="I190" s="21" t="s">
        <v>51</v>
      </c>
      <c r="K190" s="2" t="b">
        <f t="shared" si="18"/>
        <v>1</v>
      </c>
      <c r="L190" s="2" t="b">
        <f t="shared" si="13"/>
        <v>0</v>
      </c>
      <c r="M190" s="2" t="b">
        <f t="shared" si="14"/>
        <v>0</v>
      </c>
      <c r="N190" s="2" t="b">
        <f t="shared" si="15"/>
        <v>0</v>
      </c>
      <c r="O190" s="2" t="b">
        <f t="shared" si="16"/>
        <v>0</v>
      </c>
      <c r="P190" s="2" t="b">
        <f t="shared" si="17"/>
        <v>0</v>
      </c>
    </row>
    <row r="191" spans="8:16" x14ac:dyDescent="0.25">
      <c r="H191" s="2" t="s">
        <v>14</v>
      </c>
      <c r="I191" s="21" t="s">
        <v>50</v>
      </c>
      <c r="K191" s="2" t="b">
        <f t="shared" si="18"/>
        <v>0</v>
      </c>
      <c r="L191" s="2" t="b">
        <f t="shared" si="13"/>
        <v>0</v>
      </c>
      <c r="M191" s="2" t="b">
        <f t="shared" si="14"/>
        <v>0</v>
      </c>
      <c r="N191" s="2" t="b">
        <f t="shared" si="15"/>
        <v>0</v>
      </c>
      <c r="O191" s="2" t="b">
        <f t="shared" si="16"/>
        <v>0</v>
      </c>
      <c r="P191" s="2" t="b">
        <f t="shared" si="17"/>
        <v>0</v>
      </c>
    </row>
    <row r="192" spans="8:16" x14ac:dyDescent="0.25">
      <c r="H192" s="2" t="s">
        <v>3</v>
      </c>
      <c r="I192" s="21" t="s">
        <v>52</v>
      </c>
      <c r="K192" s="2" t="b">
        <f t="shared" si="18"/>
        <v>0</v>
      </c>
      <c r="L192" s="2" t="b">
        <f t="shared" si="13"/>
        <v>0</v>
      </c>
      <c r="M192" s="2" t="b">
        <f t="shared" si="14"/>
        <v>1</v>
      </c>
      <c r="N192" s="2" t="b">
        <f t="shared" si="15"/>
        <v>0</v>
      </c>
      <c r="O192" s="2" t="b">
        <f t="shared" si="16"/>
        <v>0</v>
      </c>
      <c r="P192" s="2" t="b">
        <f t="shared" si="17"/>
        <v>1</v>
      </c>
    </row>
    <row r="193" spans="8:16" x14ac:dyDescent="0.25">
      <c r="H193" s="2" t="s">
        <v>14</v>
      </c>
      <c r="I193" s="21" t="s">
        <v>55</v>
      </c>
      <c r="K193" s="2" t="b">
        <f t="shared" si="18"/>
        <v>0</v>
      </c>
      <c r="L193" s="2" t="b">
        <f t="shared" si="13"/>
        <v>0</v>
      </c>
      <c r="M193" s="2" t="b">
        <f t="shared" si="14"/>
        <v>0</v>
      </c>
      <c r="N193" s="2" t="b">
        <f t="shared" si="15"/>
        <v>0</v>
      </c>
      <c r="O193" s="2" t="b">
        <f t="shared" si="16"/>
        <v>0</v>
      </c>
      <c r="P193" s="2" t="b">
        <f t="shared" si="17"/>
        <v>0</v>
      </c>
    </row>
    <row r="194" spans="8:16" x14ac:dyDescent="0.25">
      <c r="H194" s="2" t="s">
        <v>14</v>
      </c>
      <c r="I194" s="21" t="s">
        <v>51</v>
      </c>
      <c r="K194" s="2" t="b">
        <f t="shared" si="18"/>
        <v>0</v>
      </c>
      <c r="L194" s="2" t="b">
        <f t="shared" si="13"/>
        <v>0</v>
      </c>
      <c r="M194" s="2" t="b">
        <f t="shared" si="14"/>
        <v>0</v>
      </c>
      <c r="N194" s="2" t="b">
        <f t="shared" si="15"/>
        <v>0</v>
      </c>
      <c r="O194" s="2" t="b">
        <f t="shared" si="16"/>
        <v>0</v>
      </c>
      <c r="P194" s="2" t="b">
        <f t="shared" si="17"/>
        <v>0</v>
      </c>
    </row>
    <row r="195" spans="8:16" x14ac:dyDescent="0.25">
      <c r="H195" s="2" t="s">
        <v>3</v>
      </c>
      <c r="I195" s="21" t="s">
        <v>54</v>
      </c>
      <c r="K195" s="2" t="b">
        <f t="shared" si="18"/>
        <v>0</v>
      </c>
      <c r="L195" s="2" t="b">
        <f t="shared" ref="L195:L201" si="19">IF(AND(I195=$L$1,H195=$R$1),TRUE,FALSE)</f>
        <v>1</v>
      </c>
      <c r="M195" s="2" t="b">
        <f t="shared" ref="M195:M201" si="20">IF(AND(I195=$M$1,H195=$R$1),TRUE,FALSE)</f>
        <v>0</v>
      </c>
      <c r="N195" s="2" t="b">
        <f t="shared" ref="N195:N201" si="21">IF(AND(I195=$N$1,H195=$R$1),TRUE,FALSE)</f>
        <v>0</v>
      </c>
      <c r="O195" s="2" t="b">
        <f t="shared" ref="O195:O201" si="22">IF(AND(I195=$L$1,H195=$R$1),TRUE,FALSE)</f>
        <v>1</v>
      </c>
      <c r="P195" s="2" t="b">
        <f t="shared" ref="P195:P201" si="23">IF(AND(I195=$M$1,H195=$R$1),TRUE,FALSE)</f>
        <v>0</v>
      </c>
    </row>
    <row r="196" spans="8:16" x14ac:dyDescent="0.25">
      <c r="H196" s="2" t="s">
        <v>14</v>
      </c>
      <c r="I196" s="21" t="s">
        <v>51</v>
      </c>
      <c r="K196" s="2" t="b">
        <f t="shared" si="18"/>
        <v>0</v>
      </c>
      <c r="L196" s="2" t="b">
        <f t="shared" si="19"/>
        <v>0</v>
      </c>
      <c r="M196" s="2" t="b">
        <f t="shared" si="20"/>
        <v>0</v>
      </c>
      <c r="N196" s="2" t="b">
        <f t="shared" si="21"/>
        <v>0</v>
      </c>
      <c r="O196" s="2" t="b">
        <f t="shared" si="22"/>
        <v>0</v>
      </c>
      <c r="P196" s="2" t="b">
        <f t="shared" si="23"/>
        <v>0</v>
      </c>
    </row>
    <row r="197" spans="8:16" x14ac:dyDescent="0.25">
      <c r="H197" s="2" t="s">
        <v>14</v>
      </c>
      <c r="I197" s="21" t="s">
        <v>53</v>
      </c>
      <c r="K197" s="2" t="b">
        <f t="shared" si="18"/>
        <v>0</v>
      </c>
      <c r="L197" s="2" t="b">
        <f t="shared" si="19"/>
        <v>0</v>
      </c>
      <c r="M197" s="2" t="b">
        <f t="shared" si="20"/>
        <v>0</v>
      </c>
      <c r="N197" s="2" t="b">
        <f t="shared" si="21"/>
        <v>0</v>
      </c>
      <c r="O197" s="2" t="b">
        <f t="shared" si="22"/>
        <v>0</v>
      </c>
      <c r="P197" s="2" t="b">
        <f t="shared" si="23"/>
        <v>0</v>
      </c>
    </row>
    <row r="198" spans="8:16" x14ac:dyDescent="0.25">
      <c r="H198" s="2" t="s">
        <v>3</v>
      </c>
      <c r="I198" s="21" t="s">
        <v>51</v>
      </c>
      <c r="K198" s="2" t="b">
        <f t="shared" si="18"/>
        <v>1</v>
      </c>
      <c r="L198" s="2" t="b">
        <f t="shared" si="19"/>
        <v>0</v>
      </c>
      <c r="M198" s="2" t="b">
        <f t="shared" si="20"/>
        <v>0</v>
      </c>
      <c r="N198" s="2" t="b">
        <f t="shared" si="21"/>
        <v>0</v>
      </c>
      <c r="O198" s="2" t="b">
        <f t="shared" si="22"/>
        <v>0</v>
      </c>
      <c r="P198" s="2" t="b">
        <f t="shared" si="23"/>
        <v>0</v>
      </c>
    </row>
    <row r="199" spans="8:16" x14ac:dyDescent="0.25">
      <c r="H199" s="2" t="s">
        <v>14</v>
      </c>
      <c r="I199" s="21" t="s">
        <v>52</v>
      </c>
      <c r="K199" s="2" t="b">
        <f t="shared" si="18"/>
        <v>0</v>
      </c>
      <c r="L199" s="2" t="b">
        <f t="shared" si="19"/>
        <v>0</v>
      </c>
      <c r="M199" s="2" t="b">
        <f t="shared" si="20"/>
        <v>0</v>
      </c>
      <c r="N199" s="2" t="b">
        <f t="shared" si="21"/>
        <v>0</v>
      </c>
      <c r="O199" s="2" t="b">
        <f t="shared" si="22"/>
        <v>0</v>
      </c>
      <c r="P199" s="2" t="b">
        <f t="shared" si="23"/>
        <v>0</v>
      </c>
    </row>
    <row r="200" spans="8:16" x14ac:dyDescent="0.25">
      <c r="H200" s="2" t="s">
        <v>14</v>
      </c>
      <c r="I200" s="21" t="s">
        <v>54</v>
      </c>
      <c r="K200" s="2" t="b">
        <f t="shared" ref="K200:K201" si="24">IF(AND(I200=$K$1,H200=$R$1),TRUE,FALSE)</f>
        <v>0</v>
      </c>
      <c r="L200" s="2" t="b">
        <f t="shared" si="19"/>
        <v>0</v>
      </c>
      <c r="M200" s="2" t="b">
        <f t="shared" si="20"/>
        <v>0</v>
      </c>
      <c r="N200" s="2" t="b">
        <f t="shared" si="21"/>
        <v>0</v>
      </c>
      <c r="O200" s="2" t="b">
        <f t="shared" si="22"/>
        <v>0</v>
      </c>
      <c r="P200" s="2" t="b">
        <f t="shared" si="23"/>
        <v>0</v>
      </c>
    </row>
    <row r="201" spans="8:16" x14ac:dyDescent="0.25">
      <c r="H201" s="2" t="s">
        <v>3</v>
      </c>
      <c r="I201" s="21" t="s">
        <v>51</v>
      </c>
      <c r="K201" s="2" t="b">
        <f t="shared" si="24"/>
        <v>1</v>
      </c>
      <c r="L201" s="2" t="b">
        <f t="shared" si="19"/>
        <v>0</v>
      </c>
      <c r="M201" s="2" t="b">
        <f t="shared" si="20"/>
        <v>0</v>
      </c>
      <c r="N201" s="2" t="b">
        <f t="shared" si="21"/>
        <v>0</v>
      </c>
      <c r="O201" s="2" t="b">
        <f t="shared" si="22"/>
        <v>0</v>
      </c>
      <c r="P201" s="2" t="b">
        <f t="shared" si="23"/>
        <v>0</v>
      </c>
    </row>
  </sheetData>
  <mergeCells count="1">
    <mergeCell ref="Q22:U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R26"/>
  <sheetViews>
    <sheetView topLeftCell="A4" zoomScale="80" zoomScaleNormal="80" workbookViewId="0">
      <selection activeCell="N4" sqref="N4"/>
    </sheetView>
  </sheetViews>
  <sheetFormatPr defaultRowHeight="15" x14ac:dyDescent="0.25"/>
  <cols>
    <col min="9" max="9" width="18.140625" bestFit="1" customWidth="1"/>
    <col min="12" max="12" width="18.140625" bestFit="1" customWidth="1"/>
    <col min="15" max="15" width="18.140625" bestFit="1" customWidth="1"/>
    <col min="18" max="18" width="39.42578125" bestFit="1" customWidth="1"/>
  </cols>
  <sheetData>
    <row r="1" spans="3:18" x14ac:dyDescent="0.25">
      <c r="H1" s="26"/>
      <c r="I1" s="26"/>
      <c r="J1" s="26"/>
    </row>
    <row r="2" spans="3:18" x14ac:dyDescent="0.25">
      <c r="H2" s="26"/>
      <c r="I2" s="26"/>
      <c r="J2" s="26"/>
    </row>
    <row r="3" spans="3:18" x14ac:dyDescent="0.25">
      <c r="H3" s="26"/>
      <c r="I3" s="26"/>
      <c r="J3" s="26"/>
    </row>
    <row r="4" spans="3:18" x14ac:dyDescent="0.25">
      <c r="C4" s="6" t="s">
        <v>43</v>
      </c>
      <c r="D4" s="6" t="s">
        <v>44</v>
      </c>
      <c r="E4" s="6" t="s">
        <v>45</v>
      </c>
      <c r="H4" s="26"/>
      <c r="I4" s="26"/>
      <c r="J4" s="26"/>
    </row>
    <row r="5" spans="3:18" ht="18.75" x14ac:dyDescent="0.25">
      <c r="C5" s="2">
        <v>7</v>
      </c>
      <c r="D5" s="2">
        <v>7</v>
      </c>
      <c r="E5" s="2">
        <v>3</v>
      </c>
      <c r="H5" s="26"/>
      <c r="I5" s="24" t="s">
        <v>64</v>
      </c>
      <c r="J5" s="25"/>
      <c r="L5" s="41" t="s">
        <v>65</v>
      </c>
      <c r="M5" s="41"/>
      <c r="O5" s="42" t="s">
        <v>66</v>
      </c>
      <c r="P5" s="42"/>
    </row>
    <row r="6" spans="3:18" ht="18.75" x14ac:dyDescent="0.3">
      <c r="C6" s="2">
        <v>8</v>
      </c>
      <c r="D6" s="2">
        <v>9</v>
      </c>
      <c r="E6" s="2">
        <v>3</v>
      </c>
      <c r="H6" s="26"/>
      <c r="I6" s="27" t="s">
        <v>30</v>
      </c>
      <c r="J6" s="27">
        <v>10</v>
      </c>
      <c r="L6" s="29" t="s">
        <v>30</v>
      </c>
      <c r="M6" s="29">
        <v>10</v>
      </c>
      <c r="O6" s="23" t="s">
        <v>30</v>
      </c>
      <c r="P6" s="23">
        <v>10</v>
      </c>
    </row>
    <row r="7" spans="3:18" ht="18.75" x14ac:dyDescent="0.3">
      <c r="C7" s="2">
        <v>9</v>
      </c>
      <c r="D7" s="2">
        <v>9</v>
      </c>
      <c r="E7" s="2">
        <v>6</v>
      </c>
      <c r="H7" s="26"/>
      <c r="I7" s="27" t="s">
        <v>31</v>
      </c>
      <c r="J7" s="27">
        <v>0.57735026918962573</v>
      </c>
      <c r="L7" s="29" t="s">
        <v>31</v>
      </c>
      <c r="M7" s="29">
        <v>0.4944132324730442</v>
      </c>
      <c r="O7" s="23" t="s">
        <v>31</v>
      </c>
      <c r="P7" s="23">
        <v>2.2197460952263723</v>
      </c>
    </row>
    <row r="8" spans="3:18" ht="18.75" x14ac:dyDescent="0.3">
      <c r="C8" s="2">
        <v>10</v>
      </c>
      <c r="D8" s="2">
        <v>10</v>
      </c>
      <c r="E8" s="2">
        <v>7</v>
      </c>
      <c r="H8" s="26"/>
      <c r="I8" s="27" t="s">
        <v>32</v>
      </c>
      <c r="J8" s="27">
        <v>10</v>
      </c>
      <c r="L8" s="29" t="s">
        <v>32</v>
      </c>
      <c r="M8" s="29">
        <v>10</v>
      </c>
      <c r="O8" s="23" t="s">
        <v>32</v>
      </c>
      <c r="P8" s="23">
        <v>10</v>
      </c>
    </row>
    <row r="9" spans="3:18" ht="18.75" x14ac:dyDescent="0.3">
      <c r="C9" s="2">
        <v>10</v>
      </c>
      <c r="D9" s="2">
        <v>10</v>
      </c>
      <c r="E9" s="2">
        <v>7</v>
      </c>
      <c r="I9" s="22" t="s">
        <v>33</v>
      </c>
      <c r="J9" s="22">
        <v>9</v>
      </c>
      <c r="L9" s="29" t="s">
        <v>33</v>
      </c>
      <c r="M9" s="29">
        <v>10</v>
      </c>
      <c r="O9" s="23" t="s">
        <v>33</v>
      </c>
      <c r="P9" s="23">
        <v>10</v>
      </c>
    </row>
    <row r="10" spans="3:18" ht="18.75" x14ac:dyDescent="0.3">
      <c r="C10" s="2">
        <v>11</v>
      </c>
      <c r="D10" s="2">
        <v>10</v>
      </c>
      <c r="E10" s="2">
        <v>10</v>
      </c>
      <c r="I10" s="22" t="s">
        <v>34</v>
      </c>
      <c r="J10" s="22">
        <v>1.8257418583505538</v>
      </c>
      <c r="L10" s="29" t="s">
        <v>34</v>
      </c>
      <c r="M10" s="29">
        <v>1.5634719199411433</v>
      </c>
      <c r="O10" s="23" t="s">
        <v>34</v>
      </c>
      <c r="P10" s="23">
        <v>7.3620649277223844</v>
      </c>
    </row>
    <row r="11" spans="3:18" ht="18.75" x14ac:dyDescent="0.3">
      <c r="C11" s="2">
        <v>11</v>
      </c>
      <c r="D11" s="2">
        <v>10</v>
      </c>
      <c r="E11" s="2">
        <v>10</v>
      </c>
      <c r="I11" s="22" t="s">
        <v>35</v>
      </c>
      <c r="J11" s="22">
        <v>3.3333333333333335</v>
      </c>
      <c r="L11" s="29" t="s">
        <v>35</v>
      </c>
      <c r="M11" s="29">
        <v>2.4444444444444446</v>
      </c>
      <c r="O11" s="23" t="s">
        <v>35</v>
      </c>
      <c r="P11" s="23">
        <v>54.2</v>
      </c>
    </row>
    <row r="12" spans="3:18" ht="18.75" x14ac:dyDescent="0.3">
      <c r="C12" s="2">
        <v>9</v>
      </c>
      <c r="D12" s="2">
        <v>11</v>
      </c>
      <c r="E12" s="2">
        <v>10</v>
      </c>
      <c r="I12" s="22" t="s">
        <v>36</v>
      </c>
      <c r="J12" s="22">
        <v>-0.45000000000000151</v>
      </c>
      <c r="L12" s="29" t="s">
        <v>36</v>
      </c>
      <c r="M12" s="29">
        <v>1.7240259740259729</v>
      </c>
      <c r="O12" s="23" t="s">
        <v>36</v>
      </c>
      <c r="P12" s="23">
        <v>6.1495622336297187</v>
      </c>
    </row>
    <row r="13" spans="3:18" ht="18.75" x14ac:dyDescent="0.3">
      <c r="C13" s="2">
        <v>12</v>
      </c>
      <c r="D13" s="2">
        <v>11</v>
      </c>
      <c r="E13" s="2">
        <v>11</v>
      </c>
      <c r="I13" s="22" t="s">
        <v>37</v>
      </c>
      <c r="J13" s="22">
        <v>0</v>
      </c>
      <c r="L13" s="29" t="s">
        <v>37</v>
      </c>
      <c r="M13" s="29">
        <v>0</v>
      </c>
      <c r="O13" s="23" t="s">
        <v>37</v>
      </c>
      <c r="P13" s="23">
        <v>2.2127328491068856</v>
      </c>
      <c r="R13" s="28" t="s">
        <v>68</v>
      </c>
    </row>
    <row r="14" spans="3:18" ht="18.75" x14ac:dyDescent="0.3">
      <c r="C14" s="2">
        <v>13</v>
      </c>
      <c r="D14" s="2">
        <v>13</v>
      </c>
      <c r="E14" s="2">
        <v>13</v>
      </c>
      <c r="I14" s="22" t="s">
        <v>38</v>
      </c>
      <c r="J14" s="22">
        <v>6</v>
      </c>
      <c r="L14" s="29" t="s">
        <v>38</v>
      </c>
      <c r="M14" s="29">
        <v>6</v>
      </c>
      <c r="O14" s="23" t="s">
        <v>38</v>
      </c>
      <c r="P14" s="23">
        <v>27</v>
      </c>
    </row>
    <row r="15" spans="3:18" ht="18.75" x14ac:dyDescent="0.3">
      <c r="C15" s="2"/>
      <c r="D15" s="2"/>
      <c r="E15" s="2">
        <v>30</v>
      </c>
      <c r="I15" s="22" t="s">
        <v>39</v>
      </c>
      <c r="J15" s="22">
        <v>7</v>
      </c>
      <c r="L15" s="29" t="s">
        <v>39</v>
      </c>
      <c r="M15" s="29">
        <v>7</v>
      </c>
      <c r="O15" s="23" t="s">
        <v>39</v>
      </c>
      <c r="P15" s="23">
        <v>3</v>
      </c>
    </row>
    <row r="16" spans="3:18" ht="18.75" x14ac:dyDescent="0.3">
      <c r="I16" s="22" t="s">
        <v>40</v>
      </c>
      <c r="J16" s="22">
        <v>13</v>
      </c>
      <c r="L16" s="29" t="s">
        <v>40</v>
      </c>
      <c r="M16" s="29">
        <v>13</v>
      </c>
      <c r="O16" s="23" t="s">
        <v>40</v>
      </c>
      <c r="P16" s="23">
        <v>30</v>
      </c>
    </row>
    <row r="17" spans="9:18" ht="18.75" x14ac:dyDescent="0.3">
      <c r="I17" s="22" t="s">
        <v>41</v>
      </c>
      <c r="J17" s="22">
        <v>100</v>
      </c>
      <c r="L17" s="29" t="s">
        <v>41</v>
      </c>
      <c r="M17" s="29">
        <v>100</v>
      </c>
      <c r="O17" s="23" t="s">
        <v>41</v>
      </c>
      <c r="P17" s="23">
        <v>110</v>
      </c>
    </row>
    <row r="18" spans="9:18" ht="18.75" x14ac:dyDescent="0.3">
      <c r="I18" s="22" t="s">
        <v>42</v>
      </c>
      <c r="J18" s="22">
        <v>10</v>
      </c>
      <c r="L18" s="29" t="s">
        <v>42</v>
      </c>
      <c r="M18" s="29">
        <v>10</v>
      </c>
      <c r="O18" s="23" t="s">
        <v>42</v>
      </c>
      <c r="P18" s="23">
        <v>11</v>
      </c>
    </row>
    <row r="21" spans="9:18" x14ac:dyDescent="0.25">
      <c r="I21" s="43" t="s">
        <v>67</v>
      </c>
      <c r="J21" s="44"/>
      <c r="K21" s="44"/>
      <c r="L21" s="44"/>
    </row>
    <row r="22" spans="9:18" x14ac:dyDescent="0.25">
      <c r="I22" s="44"/>
      <c r="J22" s="44"/>
      <c r="K22" s="44"/>
      <c r="L22" s="44"/>
    </row>
    <row r="23" spans="9:18" x14ac:dyDescent="0.25">
      <c r="I23" s="44"/>
      <c r="J23" s="44"/>
      <c r="K23" s="44"/>
      <c r="L23" s="44"/>
    </row>
    <row r="24" spans="9:18" ht="15" customHeight="1" x14ac:dyDescent="0.25">
      <c r="N24" s="43" t="s">
        <v>69</v>
      </c>
      <c r="O24" s="43"/>
      <c r="P24" s="43"/>
      <c r="Q24" s="43"/>
      <c r="R24" s="43"/>
    </row>
    <row r="25" spans="9:18" x14ac:dyDescent="0.25">
      <c r="N25" s="43"/>
      <c r="O25" s="43"/>
      <c r="P25" s="43"/>
      <c r="Q25" s="43"/>
      <c r="R25" s="43"/>
    </row>
    <row r="26" spans="9:18" x14ac:dyDescent="0.25">
      <c r="N26" s="43"/>
      <c r="O26" s="43"/>
      <c r="P26" s="43"/>
      <c r="Q26" s="43"/>
      <c r="R26" s="43"/>
    </row>
  </sheetData>
  <mergeCells count="4">
    <mergeCell ref="L5:M5"/>
    <mergeCell ref="O5:P5"/>
    <mergeCell ref="I21:L23"/>
    <mergeCell ref="N24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87"/>
  <sheetViews>
    <sheetView topLeftCell="D1" zoomScale="85" zoomScaleNormal="85" workbookViewId="0">
      <selection activeCell="Q4" sqref="Q4"/>
    </sheetView>
  </sheetViews>
  <sheetFormatPr defaultRowHeight="15" x14ac:dyDescent="0.25"/>
  <cols>
    <col min="2" max="2" width="12.5703125" bestFit="1" customWidth="1"/>
    <col min="6" max="6" width="10.7109375" customWidth="1"/>
    <col min="7" max="7" width="19.140625" bestFit="1" customWidth="1"/>
    <col min="9" max="9" width="18.140625" bestFit="1" customWidth="1"/>
    <col min="10" max="10" width="14.85546875" bestFit="1" customWidth="1"/>
    <col min="11" max="11" width="11" bestFit="1" customWidth="1"/>
    <col min="12" max="12" width="19.5703125" bestFit="1" customWidth="1"/>
    <col min="13" max="13" width="27.7109375" customWidth="1"/>
    <col min="14" max="14" width="29.140625" customWidth="1"/>
    <col min="16" max="16" width="18.140625" bestFit="1" customWidth="1"/>
  </cols>
  <sheetData>
    <row r="1" spans="2:17" x14ac:dyDescent="0.25">
      <c r="B1" t="s">
        <v>70</v>
      </c>
    </row>
    <row r="2" spans="2:17" x14ac:dyDescent="0.25">
      <c r="B2">
        <v>3310</v>
      </c>
      <c r="K2" s="38"/>
      <c r="L2" s="36"/>
      <c r="M2">
        <f>((6*$H$9)/100)</f>
        <v>9.1878520340719465</v>
      </c>
    </row>
    <row r="3" spans="2:17" x14ac:dyDescent="0.25">
      <c r="B3">
        <v>3355</v>
      </c>
      <c r="D3" t="s">
        <v>71</v>
      </c>
      <c r="E3">
        <f>MIN($B$2:$B$17)</f>
        <v>3220</v>
      </c>
      <c r="G3" s="34" t="s">
        <v>72</v>
      </c>
      <c r="H3" s="34"/>
      <c r="K3" s="37" t="s">
        <v>89</v>
      </c>
      <c r="P3" t="s">
        <v>100</v>
      </c>
    </row>
    <row r="4" spans="2:17" x14ac:dyDescent="0.25">
      <c r="B4">
        <v>3450</v>
      </c>
      <c r="D4" t="s">
        <v>77</v>
      </c>
      <c r="E4">
        <f>_xlfn.QUARTILE.INC($B$2:$B$17,)</f>
        <v>3220</v>
      </c>
      <c r="G4" s="35"/>
      <c r="H4" s="35"/>
      <c r="J4" s="37" t="s">
        <v>70</v>
      </c>
      <c r="K4" t="s">
        <v>96</v>
      </c>
      <c r="L4" t="s">
        <v>97</v>
      </c>
      <c r="N4">
        <v>3310</v>
      </c>
      <c r="O4">
        <f>N4+$M$2</f>
        <v>3319.187852034072</v>
      </c>
      <c r="P4">
        <f>STANDARDIZE(O4,$H$5,$H$9)</f>
        <v>-1.3991277646053371</v>
      </c>
      <c r="Q4">
        <f>_xlfn.NORM.DIST(N4,H5,H9,0)</f>
        <v>8.9852291618997373E-4</v>
      </c>
    </row>
    <row r="5" spans="2:17" x14ac:dyDescent="0.25">
      <c r="B5">
        <v>3480</v>
      </c>
      <c r="D5" t="s">
        <v>79</v>
      </c>
      <c r="E5">
        <f>_xlfn.QUARTILE.INC($B$2:$B$17,)</f>
        <v>3220</v>
      </c>
      <c r="G5" s="35" t="s">
        <v>30</v>
      </c>
      <c r="H5" s="35">
        <v>3533.4375</v>
      </c>
      <c r="J5" t="s">
        <v>90</v>
      </c>
      <c r="K5" s="36">
        <v>2</v>
      </c>
      <c r="L5" s="36">
        <v>2</v>
      </c>
      <c r="N5">
        <v>3355</v>
      </c>
      <c r="O5">
        <f t="shared" ref="O5:O19" si="0">N5+$M$2</f>
        <v>3364.187852034072</v>
      </c>
      <c r="P5">
        <f t="shared" ref="P5:P19" si="1">STANDARDIZE(O5,$H$5,$H$9)</f>
        <v>-1.1052614735519544</v>
      </c>
    </row>
    <row r="6" spans="2:17" x14ac:dyDescent="0.25">
      <c r="B6">
        <v>3480</v>
      </c>
      <c r="D6" t="s">
        <v>78</v>
      </c>
      <c r="E6">
        <f>_xlfn.QUARTILE.INC($B$2:$B$17,)</f>
        <v>3220</v>
      </c>
      <c r="G6" s="35" t="s">
        <v>31</v>
      </c>
      <c r="H6" s="35">
        <v>38.282716808633111</v>
      </c>
      <c r="J6" t="s">
        <v>91</v>
      </c>
      <c r="K6" s="36">
        <v>1</v>
      </c>
      <c r="L6" s="36">
        <v>1</v>
      </c>
      <c r="N6">
        <v>3450</v>
      </c>
      <c r="O6">
        <f t="shared" si="0"/>
        <v>3459.187852034072</v>
      </c>
      <c r="P6">
        <f t="shared" si="1"/>
        <v>-0.48487708132814678</v>
      </c>
    </row>
    <row r="7" spans="2:17" x14ac:dyDescent="0.25">
      <c r="B7">
        <v>3490</v>
      </c>
      <c r="D7" t="s">
        <v>80</v>
      </c>
      <c r="E7">
        <f>MAX($B$2:$B$17)</f>
        <v>3730</v>
      </c>
      <c r="G7" s="35" t="s">
        <v>32</v>
      </c>
      <c r="H7" s="35">
        <v>3530</v>
      </c>
      <c r="J7" t="s">
        <v>92</v>
      </c>
      <c r="K7" s="36">
        <v>4</v>
      </c>
      <c r="L7" s="36">
        <v>4</v>
      </c>
      <c r="N7">
        <v>3480</v>
      </c>
      <c r="O7">
        <f t="shared" si="0"/>
        <v>3489.187852034072</v>
      </c>
      <c r="P7">
        <f t="shared" si="1"/>
        <v>-0.28896622062589172</v>
      </c>
    </row>
    <row r="8" spans="2:17" x14ac:dyDescent="0.25">
      <c r="B8">
        <v>3520</v>
      </c>
      <c r="D8" t="s">
        <v>81</v>
      </c>
      <c r="E8">
        <f>MEDIAN($B$2:$B$17)</f>
        <v>3530</v>
      </c>
      <c r="G8" s="35" t="s">
        <v>33</v>
      </c>
      <c r="H8" s="35">
        <v>3650</v>
      </c>
      <c r="J8" t="s">
        <v>93</v>
      </c>
      <c r="K8" s="36">
        <v>3</v>
      </c>
      <c r="L8" s="36">
        <v>3</v>
      </c>
      <c r="N8">
        <v>3480</v>
      </c>
      <c r="O8">
        <f t="shared" si="0"/>
        <v>3489.187852034072</v>
      </c>
      <c r="P8">
        <f t="shared" si="1"/>
        <v>-0.28896622062589172</v>
      </c>
    </row>
    <row r="9" spans="2:17" x14ac:dyDescent="0.25">
      <c r="B9">
        <v>3540</v>
      </c>
      <c r="D9" t="s">
        <v>82</v>
      </c>
      <c r="E9">
        <f>AVERAGE($B$2:$B$17)</f>
        <v>3533.4375</v>
      </c>
      <c r="G9" s="35" t="s">
        <v>34</v>
      </c>
      <c r="H9" s="35">
        <v>153.13086723453245</v>
      </c>
      <c r="J9" t="s">
        <v>94</v>
      </c>
      <c r="K9" s="36">
        <v>3</v>
      </c>
      <c r="L9" s="36">
        <v>3</v>
      </c>
      <c r="N9">
        <v>3490</v>
      </c>
      <c r="O9">
        <f t="shared" si="0"/>
        <v>3499.187852034072</v>
      </c>
      <c r="P9">
        <f t="shared" si="1"/>
        <v>-0.22366260039180669</v>
      </c>
    </row>
    <row r="10" spans="2:17" x14ac:dyDescent="0.25">
      <c r="B10">
        <v>3550</v>
      </c>
      <c r="D10" t="s">
        <v>83</v>
      </c>
      <c r="E10">
        <f>MODE($B$2:$B$17)</f>
        <v>3650</v>
      </c>
      <c r="G10" s="35" t="s">
        <v>35</v>
      </c>
      <c r="H10" s="35">
        <v>23449.0625</v>
      </c>
      <c r="J10" t="s">
        <v>95</v>
      </c>
      <c r="K10" s="36">
        <v>3</v>
      </c>
      <c r="L10" s="36">
        <v>3</v>
      </c>
      <c r="N10">
        <v>3520</v>
      </c>
      <c r="O10">
        <f t="shared" si="0"/>
        <v>3529.187852034072</v>
      </c>
      <c r="P10">
        <f t="shared" si="1"/>
        <v>-2.7751739689551622E-2</v>
      </c>
    </row>
    <row r="11" spans="2:17" x14ac:dyDescent="0.25">
      <c r="B11">
        <v>3650</v>
      </c>
      <c r="D11" t="s">
        <v>84</v>
      </c>
      <c r="E11">
        <f>E7-E3</f>
        <v>510</v>
      </c>
      <c r="G11" s="35" t="s">
        <v>36</v>
      </c>
      <c r="H11" s="35">
        <v>-0.40035863871694799</v>
      </c>
      <c r="J11" t="s">
        <v>87</v>
      </c>
      <c r="K11" s="36">
        <v>16</v>
      </c>
      <c r="L11" s="36">
        <v>16</v>
      </c>
      <c r="N11">
        <v>3540</v>
      </c>
      <c r="O11">
        <f t="shared" si="0"/>
        <v>3549.187852034072</v>
      </c>
      <c r="P11">
        <f t="shared" si="1"/>
        <v>0.10285550077861842</v>
      </c>
    </row>
    <row r="12" spans="2:17" x14ac:dyDescent="0.25">
      <c r="B12">
        <v>3730</v>
      </c>
      <c r="D12" t="s">
        <v>85</v>
      </c>
      <c r="E12">
        <f>STDEV($B$2:$B$17)</f>
        <v>153.13086723453245</v>
      </c>
      <c r="G12" s="35" t="s">
        <v>37</v>
      </c>
      <c r="H12" s="35">
        <v>-0.44686573124230095</v>
      </c>
      <c r="N12">
        <v>3550</v>
      </c>
      <c r="O12">
        <f t="shared" si="0"/>
        <v>3559.187852034072</v>
      </c>
      <c r="P12">
        <f t="shared" si="1"/>
        <v>0.16815912101270344</v>
      </c>
    </row>
    <row r="13" spans="2:17" x14ac:dyDescent="0.25">
      <c r="B13">
        <v>3650</v>
      </c>
      <c r="D13" t="s">
        <v>86</v>
      </c>
      <c r="E13">
        <f>_xlfn.PERCENTILE.INC($B$2:$B$17,0.85)</f>
        <v>3710</v>
      </c>
      <c r="G13" s="35" t="s">
        <v>38</v>
      </c>
      <c r="H13" s="35">
        <v>510</v>
      </c>
      <c r="N13">
        <v>3650</v>
      </c>
      <c r="O13">
        <f t="shared" si="0"/>
        <v>3659.187852034072</v>
      </c>
      <c r="P13">
        <f t="shared" si="1"/>
        <v>0.82119532335355361</v>
      </c>
    </row>
    <row r="14" spans="2:17" x14ac:dyDescent="0.25">
      <c r="B14">
        <v>3730</v>
      </c>
      <c r="G14" s="35" t="s">
        <v>39</v>
      </c>
      <c r="H14" s="35">
        <v>3220</v>
      </c>
      <c r="N14">
        <v>3730</v>
      </c>
      <c r="O14">
        <f t="shared" si="0"/>
        <v>3739.187852034072</v>
      </c>
      <c r="P14">
        <f t="shared" si="1"/>
        <v>1.3436242852262339</v>
      </c>
    </row>
    <row r="15" spans="2:17" x14ac:dyDescent="0.25">
      <c r="B15">
        <v>3650</v>
      </c>
      <c r="G15" s="35" t="s">
        <v>40</v>
      </c>
      <c r="H15" s="35">
        <v>3730</v>
      </c>
      <c r="N15">
        <v>3650</v>
      </c>
      <c r="O15">
        <f t="shared" si="0"/>
        <v>3659.187852034072</v>
      </c>
      <c r="P15">
        <f t="shared" si="1"/>
        <v>0.82119532335355361</v>
      </c>
    </row>
    <row r="16" spans="2:17" x14ac:dyDescent="0.25">
      <c r="B16">
        <v>3730</v>
      </c>
      <c r="G16" s="35" t="s">
        <v>41</v>
      </c>
      <c r="H16" s="35">
        <v>56535</v>
      </c>
      <c r="N16">
        <v>3730</v>
      </c>
      <c r="O16">
        <f t="shared" si="0"/>
        <v>3739.187852034072</v>
      </c>
      <c r="P16">
        <f t="shared" si="1"/>
        <v>1.3436242852262339</v>
      </c>
    </row>
    <row r="17" spans="2:17" x14ac:dyDescent="0.25">
      <c r="B17">
        <v>3220</v>
      </c>
      <c r="G17" s="35" t="s">
        <v>42</v>
      </c>
      <c r="H17" s="35">
        <v>16</v>
      </c>
      <c r="N17">
        <v>3650</v>
      </c>
      <c r="O17">
        <f t="shared" si="0"/>
        <v>3659.187852034072</v>
      </c>
      <c r="P17">
        <f t="shared" si="1"/>
        <v>0.82119532335355361</v>
      </c>
    </row>
    <row r="18" spans="2:17" x14ac:dyDescent="0.25">
      <c r="N18">
        <v>3730</v>
      </c>
      <c r="O18">
        <f t="shared" si="0"/>
        <v>3739.187852034072</v>
      </c>
      <c r="P18">
        <f t="shared" si="1"/>
        <v>1.3436242852262339</v>
      </c>
    </row>
    <row r="19" spans="2:17" ht="15.75" thickBot="1" x14ac:dyDescent="0.3">
      <c r="N19">
        <v>3220</v>
      </c>
      <c r="O19">
        <f t="shared" si="0"/>
        <v>3229.187852034072</v>
      </c>
      <c r="P19">
        <f t="shared" si="1"/>
        <v>-1.9868603467121022</v>
      </c>
    </row>
    <row r="20" spans="2:17" x14ac:dyDescent="0.25">
      <c r="P20" s="33"/>
      <c r="Q20" s="33"/>
    </row>
    <row r="21" spans="2:17" x14ac:dyDescent="0.25">
      <c r="M21" s="30"/>
      <c r="P21" s="30"/>
      <c r="Q21" s="30"/>
    </row>
    <row r="22" spans="2:17" x14ac:dyDescent="0.25">
      <c r="M22" s="30"/>
      <c r="P22" s="30"/>
      <c r="Q22" s="30"/>
    </row>
    <row r="23" spans="2:17" x14ac:dyDescent="0.25">
      <c r="M23" s="30"/>
      <c r="P23" s="30"/>
      <c r="Q23" s="30"/>
    </row>
    <row r="24" spans="2:17" x14ac:dyDescent="0.25">
      <c r="M24" s="30"/>
      <c r="N24" s="30"/>
      <c r="P24" s="30"/>
      <c r="Q24" s="30"/>
    </row>
    <row r="25" spans="2:17" x14ac:dyDescent="0.25">
      <c r="M25" s="30"/>
      <c r="N25" s="30"/>
      <c r="P25" s="30"/>
      <c r="Q25" s="30"/>
    </row>
    <row r="26" spans="2:17" x14ac:dyDescent="0.25">
      <c r="M26" s="30"/>
      <c r="N26" s="30"/>
      <c r="P26" s="30"/>
      <c r="Q26" s="30"/>
    </row>
    <row r="27" spans="2:17" x14ac:dyDescent="0.25">
      <c r="M27" s="30"/>
      <c r="N27" s="30"/>
      <c r="P27" s="30"/>
      <c r="Q27" s="30"/>
    </row>
    <row r="28" spans="2:17" x14ac:dyDescent="0.25">
      <c r="M28" s="30"/>
      <c r="N28" s="30"/>
      <c r="P28" s="30"/>
      <c r="Q28" s="30"/>
    </row>
    <row r="29" spans="2:17" x14ac:dyDescent="0.25">
      <c r="M29" s="30"/>
      <c r="N29" s="30"/>
      <c r="P29" s="30"/>
      <c r="Q29" s="30"/>
    </row>
    <row r="30" spans="2:17" x14ac:dyDescent="0.25">
      <c r="M30" s="30"/>
      <c r="N30" s="30"/>
      <c r="P30" s="30"/>
      <c r="Q30" s="30"/>
    </row>
    <row r="31" spans="2:17" ht="15.75" thickBot="1" x14ac:dyDescent="0.3">
      <c r="M31" s="31"/>
      <c r="N31" s="30"/>
      <c r="P31" s="30"/>
      <c r="Q31" s="30"/>
    </row>
    <row r="32" spans="2:17" x14ac:dyDescent="0.25">
      <c r="N32" s="30"/>
      <c r="P32" s="30"/>
      <c r="Q32" s="30"/>
    </row>
    <row r="33" spans="14:17" x14ac:dyDescent="0.25">
      <c r="N33" s="30"/>
      <c r="P33" s="30"/>
      <c r="Q33" s="30"/>
    </row>
    <row r="34" spans="14:17" ht="15.75" thickBot="1" x14ac:dyDescent="0.3">
      <c r="N34" s="31"/>
      <c r="P34" s="31"/>
      <c r="Q34" s="31"/>
    </row>
    <row r="1787" spans="12:12" x14ac:dyDescent="0.25">
      <c r="L1787" t="s">
        <v>76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10" sqref="J10"/>
    </sheetView>
  </sheetViews>
  <sheetFormatPr defaultRowHeight="15" x14ac:dyDescent="0.25"/>
  <sheetData>
    <row r="1" spans="1:5" x14ac:dyDescent="0.25">
      <c r="A1">
        <v>75</v>
      </c>
      <c r="B1">
        <v>1000</v>
      </c>
      <c r="C1">
        <f>A1*B1</f>
        <v>75000</v>
      </c>
      <c r="E1">
        <f>AVERAGE(C1:C11)</f>
        <v>56090.909090909088</v>
      </c>
    </row>
    <row r="2" spans="1:5" x14ac:dyDescent="0.25">
      <c r="A2">
        <v>85</v>
      </c>
      <c r="B2">
        <v>1000</v>
      </c>
      <c r="C2">
        <f t="shared" ref="C2:C11" si="0">A2*B2</f>
        <v>85000</v>
      </c>
    </row>
    <row r="3" spans="1:5" x14ac:dyDescent="0.25">
      <c r="A3">
        <v>35</v>
      </c>
      <c r="B3">
        <v>1000</v>
      </c>
      <c r="C3">
        <f t="shared" si="0"/>
        <v>35000</v>
      </c>
    </row>
    <row r="4" spans="1:5" x14ac:dyDescent="0.25">
      <c r="A4">
        <v>40</v>
      </c>
      <c r="B4">
        <v>1000</v>
      </c>
      <c r="C4">
        <f t="shared" si="0"/>
        <v>40000</v>
      </c>
    </row>
    <row r="5" spans="1:5" x14ac:dyDescent="0.25">
      <c r="A5">
        <v>50</v>
      </c>
      <c r="B5">
        <v>1000</v>
      </c>
      <c r="C5">
        <f t="shared" si="0"/>
        <v>50000</v>
      </c>
    </row>
    <row r="6" spans="1:5" x14ac:dyDescent="0.25">
      <c r="A6">
        <v>51</v>
      </c>
      <c r="B6">
        <v>1000</v>
      </c>
      <c r="C6">
        <f t="shared" si="0"/>
        <v>51000</v>
      </c>
    </row>
    <row r="7" spans="1:5" x14ac:dyDescent="0.25">
      <c r="A7">
        <v>31</v>
      </c>
      <c r="B7">
        <v>1000</v>
      </c>
      <c r="C7">
        <f t="shared" si="0"/>
        <v>31000</v>
      </c>
    </row>
    <row r="8" spans="1:5" x14ac:dyDescent="0.25">
      <c r="A8">
        <v>10</v>
      </c>
      <c r="B8">
        <v>1000</v>
      </c>
      <c r="C8">
        <f t="shared" si="0"/>
        <v>10000</v>
      </c>
    </row>
    <row r="9" spans="1:5" x14ac:dyDescent="0.25">
      <c r="A9">
        <v>70</v>
      </c>
      <c r="B9">
        <v>1000</v>
      </c>
      <c r="C9">
        <f t="shared" si="0"/>
        <v>70000</v>
      </c>
    </row>
    <row r="10" spans="1:5" x14ac:dyDescent="0.25">
      <c r="A10">
        <v>80</v>
      </c>
      <c r="B10">
        <v>1000</v>
      </c>
      <c r="C10">
        <f t="shared" si="0"/>
        <v>80000</v>
      </c>
    </row>
    <row r="11" spans="1:5" x14ac:dyDescent="0.25">
      <c r="A11">
        <v>90</v>
      </c>
      <c r="B11">
        <v>1000</v>
      </c>
      <c r="C11">
        <f t="shared" si="0"/>
        <v>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B69" zoomScale="85" zoomScaleNormal="85" workbookViewId="0">
      <selection activeCell="I85" sqref="I85"/>
    </sheetView>
  </sheetViews>
  <sheetFormatPr defaultRowHeight="15" x14ac:dyDescent="0.25"/>
  <cols>
    <col min="1" max="1" width="14.85546875" bestFit="1" customWidth="1"/>
    <col min="2" max="2" width="5.42578125" bestFit="1" customWidth="1"/>
    <col min="3" max="3" width="14.85546875" customWidth="1"/>
    <col min="4" max="7" width="14.85546875" bestFit="1" customWidth="1"/>
    <col min="8" max="8" width="11.28515625" bestFit="1" customWidth="1"/>
    <col min="9" max="9" width="13.85546875" bestFit="1" customWidth="1"/>
  </cols>
  <sheetData>
    <row r="1" spans="1:6" x14ac:dyDescent="0.25">
      <c r="A1" s="37" t="s">
        <v>96</v>
      </c>
    </row>
    <row r="2" spans="1:6" x14ac:dyDescent="0.25">
      <c r="A2" s="37" t="s">
        <v>70</v>
      </c>
      <c r="B2" t="s">
        <v>88</v>
      </c>
    </row>
    <row r="3" spans="1:6" x14ac:dyDescent="0.25">
      <c r="A3" t="s">
        <v>90</v>
      </c>
      <c r="B3" s="36">
        <v>2</v>
      </c>
      <c r="D3" t="s">
        <v>98</v>
      </c>
      <c r="E3" t="s">
        <v>101</v>
      </c>
      <c r="F3" t="s">
        <v>99</v>
      </c>
    </row>
    <row r="4" spans="1:6" x14ac:dyDescent="0.25">
      <c r="A4" t="s">
        <v>91</v>
      </c>
      <c r="B4" s="36">
        <v>1</v>
      </c>
      <c r="D4" t="s">
        <v>91</v>
      </c>
      <c r="E4" s="36">
        <v>1</v>
      </c>
      <c r="F4">
        <f>E4</f>
        <v>1</v>
      </c>
    </row>
    <row r="5" spans="1:6" x14ac:dyDescent="0.25">
      <c r="A5" t="s">
        <v>92</v>
      </c>
      <c r="B5" s="36">
        <v>4</v>
      </c>
      <c r="D5" t="s">
        <v>92</v>
      </c>
      <c r="E5" s="36">
        <v>4</v>
      </c>
      <c r="F5">
        <f t="shared" ref="F5:F8" si="0">E5</f>
        <v>4</v>
      </c>
    </row>
    <row r="6" spans="1:6" x14ac:dyDescent="0.25">
      <c r="A6" t="s">
        <v>93</v>
      </c>
      <c r="B6" s="36">
        <v>3</v>
      </c>
      <c r="D6" t="s">
        <v>93</v>
      </c>
      <c r="E6" s="36">
        <v>5</v>
      </c>
      <c r="F6">
        <f t="shared" si="0"/>
        <v>5</v>
      </c>
    </row>
    <row r="7" spans="1:6" x14ac:dyDescent="0.25">
      <c r="A7" t="s">
        <v>94</v>
      </c>
      <c r="B7" s="36">
        <v>3</v>
      </c>
      <c r="D7" t="s">
        <v>94</v>
      </c>
      <c r="E7" s="36">
        <v>4</v>
      </c>
      <c r="F7">
        <f t="shared" si="0"/>
        <v>4</v>
      </c>
    </row>
    <row r="8" spans="1:6" x14ac:dyDescent="0.25">
      <c r="A8" t="s">
        <v>95</v>
      </c>
      <c r="B8" s="36">
        <v>3</v>
      </c>
      <c r="D8" t="s">
        <v>95</v>
      </c>
      <c r="E8" s="36">
        <v>3</v>
      </c>
      <c r="F8">
        <f t="shared" si="0"/>
        <v>3</v>
      </c>
    </row>
    <row r="9" spans="1:6" x14ac:dyDescent="0.25">
      <c r="A9" t="s">
        <v>87</v>
      </c>
      <c r="B9" s="36">
        <v>16</v>
      </c>
      <c r="E9" s="36"/>
    </row>
    <row r="10" spans="1:6" x14ac:dyDescent="0.25">
      <c r="E10" s="36"/>
    </row>
    <row r="11" spans="1:6" x14ac:dyDescent="0.25">
      <c r="E11" s="36"/>
    </row>
    <row r="26" spans="3:5" x14ac:dyDescent="0.25">
      <c r="C26" t="s">
        <v>98</v>
      </c>
      <c r="D26" t="s">
        <v>101</v>
      </c>
      <c r="E26" t="s">
        <v>99</v>
      </c>
    </row>
    <row r="27" spans="3:5" x14ac:dyDescent="0.25">
      <c r="C27" t="s">
        <v>91</v>
      </c>
      <c r="D27" s="36">
        <v>1</v>
      </c>
      <c r="E27">
        <v>22</v>
      </c>
    </row>
    <row r="28" spans="3:5" x14ac:dyDescent="0.25">
      <c r="C28" t="s">
        <v>92</v>
      </c>
      <c r="D28" s="36">
        <v>4</v>
      </c>
      <c r="E28">
        <v>33</v>
      </c>
    </row>
    <row r="29" spans="3:5" x14ac:dyDescent="0.25">
      <c r="C29" t="s">
        <v>93</v>
      </c>
      <c r="D29" s="36">
        <v>5</v>
      </c>
      <c r="E29">
        <v>66</v>
      </c>
    </row>
    <row r="30" spans="3:5" x14ac:dyDescent="0.25">
      <c r="C30" t="s">
        <v>94</v>
      </c>
      <c r="D30" s="36">
        <v>4</v>
      </c>
      <c r="E30">
        <v>55</v>
      </c>
    </row>
    <row r="31" spans="3:5" x14ac:dyDescent="0.25">
      <c r="C31" t="s">
        <v>95</v>
      </c>
      <c r="D31" s="36">
        <v>3</v>
      </c>
      <c r="E31">
        <v>77</v>
      </c>
    </row>
    <row r="47" spans="3:9" x14ac:dyDescent="0.25">
      <c r="G47" s="30"/>
      <c r="H47" s="30"/>
      <c r="I47" s="46"/>
    </row>
    <row r="48" spans="3:9" ht="15.75" thickBot="1" x14ac:dyDescent="0.3">
      <c r="C48" s="45" t="s">
        <v>98</v>
      </c>
      <c r="D48" s="45" t="s">
        <v>101</v>
      </c>
      <c r="G48" s="31"/>
      <c r="H48" s="31"/>
      <c r="I48" s="47"/>
    </row>
    <row r="49" spans="3:9" x14ac:dyDescent="0.25">
      <c r="C49" t="s">
        <v>91</v>
      </c>
      <c r="D49" s="36">
        <v>1</v>
      </c>
      <c r="G49" s="32" t="s">
        <v>116</v>
      </c>
      <c r="H49" s="32" t="s">
        <v>118</v>
      </c>
      <c r="I49" s="32" t="s">
        <v>119</v>
      </c>
    </row>
    <row r="50" spans="3:9" x14ac:dyDescent="0.25">
      <c r="C50" t="s">
        <v>92</v>
      </c>
      <c r="D50" s="36">
        <v>4</v>
      </c>
      <c r="G50" s="30">
        <v>3</v>
      </c>
      <c r="H50" s="30">
        <v>4</v>
      </c>
      <c r="I50" s="46">
        <v>0.22222222222222221</v>
      </c>
    </row>
    <row r="51" spans="3:9" x14ac:dyDescent="0.25">
      <c r="C51" t="s">
        <v>93</v>
      </c>
      <c r="D51" s="36">
        <v>5</v>
      </c>
      <c r="G51" s="30">
        <v>4</v>
      </c>
      <c r="H51" s="30">
        <v>0</v>
      </c>
      <c r="I51" s="46">
        <v>0.22222222222222221</v>
      </c>
    </row>
    <row r="52" spans="3:9" x14ac:dyDescent="0.25">
      <c r="C52" t="s">
        <v>94</v>
      </c>
      <c r="D52" s="36">
        <v>4</v>
      </c>
      <c r="G52" s="30">
        <v>5</v>
      </c>
      <c r="H52" s="30">
        <v>5</v>
      </c>
      <c r="I52" s="46">
        <v>0.5</v>
      </c>
    </row>
    <row r="53" spans="3:9" x14ac:dyDescent="0.25">
      <c r="C53" t="s">
        <v>95</v>
      </c>
      <c r="D53" s="36">
        <v>3</v>
      </c>
      <c r="G53" s="30">
        <v>6</v>
      </c>
      <c r="H53" s="30">
        <v>6</v>
      </c>
      <c r="I53" s="46">
        <v>0.83333333333333337</v>
      </c>
    </row>
    <row r="54" spans="3:9" ht="15.75" thickBot="1" x14ac:dyDescent="0.3">
      <c r="C54" t="s">
        <v>102</v>
      </c>
      <c r="D54" s="36">
        <v>3</v>
      </c>
      <c r="G54" s="31" t="s">
        <v>117</v>
      </c>
      <c r="H54" s="31">
        <v>3</v>
      </c>
      <c r="I54" s="47">
        <v>1</v>
      </c>
    </row>
    <row r="55" spans="3:9" x14ac:dyDescent="0.25">
      <c r="C55" t="s">
        <v>103</v>
      </c>
      <c r="D55" s="36">
        <v>3</v>
      </c>
      <c r="G55" s="32" t="s">
        <v>116</v>
      </c>
      <c r="H55" s="32" t="s">
        <v>118</v>
      </c>
      <c r="I55" s="32" t="s">
        <v>119</v>
      </c>
    </row>
    <row r="56" spans="3:9" x14ac:dyDescent="0.25">
      <c r="C56" t="s">
        <v>104</v>
      </c>
      <c r="D56" s="36">
        <v>3</v>
      </c>
      <c r="G56" s="48">
        <v>3</v>
      </c>
      <c r="H56" s="30">
        <v>4</v>
      </c>
      <c r="I56" s="46">
        <v>0.22222222222222221</v>
      </c>
    </row>
    <row r="57" spans="3:9" x14ac:dyDescent="0.25">
      <c r="C57" t="s">
        <v>105</v>
      </c>
      <c r="D57" s="36">
        <v>4</v>
      </c>
      <c r="G57" s="48">
        <v>4</v>
      </c>
      <c r="H57" s="30">
        <v>5</v>
      </c>
      <c r="I57" s="46">
        <v>0.5</v>
      </c>
    </row>
    <row r="58" spans="3:9" x14ac:dyDescent="0.25">
      <c r="C58" t="s">
        <v>106</v>
      </c>
      <c r="D58" s="36">
        <v>5</v>
      </c>
      <c r="G58" s="48">
        <v>5</v>
      </c>
      <c r="H58" s="30">
        <v>6</v>
      </c>
      <c r="I58" s="46">
        <v>0.83333333333333337</v>
      </c>
    </row>
    <row r="59" spans="3:9" x14ac:dyDescent="0.25">
      <c r="C59" t="s">
        <v>107</v>
      </c>
      <c r="D59" s="36">
        <v>6</v>
      </c>
      <c r="G59" s="48">
        <v>6</v>
      </c>
      <c r="H59" s="30">
        <v>3</v>
      </c>
      <c r="I59" s="46">
        <v>1</v>
      </c>
    </row>
    <row r="60" spans="3:9" ht="15.75" thickBot="1" x14ac:dyDescent="0.3">
      <c r="C60" t="s">
        <v>108</v>
      </c>
      <c r="D60" s="36">
        <v>5</v>
      </c>
      <c r="G60" s="31" t="s">
        <v>117</v>
      </c>
      <c r="H60" s="31">
        <v>0</v>
      </c>
      <c r="I60" s="47">
        <v>1</v>
      </c>
    </row>
    <row r="61" spans="3:9" x14ac:dyDescent="0.25">
      <c r="C61" t="s">
        <v>109</v>
      </c>
      <c r="D61" s="36">
        <v>4</v>
      </c>
    </row>
    <row r="62" spans="3:9" x14ac:dyDescent="0.25">
      <c r="C62" t="s">
        <v>110</v>
      </c>
      <c r="D62" s="36">
        <v>5</v>
      </c>
    </row>
    <row r="63" spans="3:9" x14ac:dyDescent="0.25">
      <c r="C63" t="s">
        <v>111</v>
      </c>
      <c r="D63" s="36">
        <v>6</v>
      </c>
    </row>
    <row r="64" spans="3:9" x14ac:dyDescent="0.25">
      <c r="C64" t="s">
        <v>112</v>
      </c>
      <c r="D64" s="36">
        <v>5</v>
      </c>
    </row>
    <row r="65" spans="3:4" x14ac:dyDescent="0.25">
      <c r="C65" t="s">
        <v>113</v>
      </c>
      <c r="D65" s="36">
        <v>4</v>
      </c>
    </row>
    <row r="66" spans="3:4" x14ac:dyDescent="0.25">
      <c r="C66" t="s">
        <v>114</v>
      </c>
      <c r="D66" s="36">
        <v>5</v>
      </c>
    </row>
    <row r="67" spans="3:4" x14ac:dyDescent="0.25">
      <c r="C67" t="s">
        <v>115</v>
      </c>
      <c r="D67" s="36">
        <v>6</v>
      </c>
    </row>
    <row r="68" spans="3:4" x14ac:dyDescent="0.25">
      <c r="D68" s="36"/>
    </row>
  </sheetData>
  <sortState ref="G56:G59">
    <sortCondition ref="G56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exe-1</vt:lpstr>
      <vt:lpstr>EXE-1.1</vt:lpstr>
      <vt:lpstr>EXE-PLYR-SLCTN</vt:lpstr>
      <vt:lpstr>BOX-PLOT</vt:lpstr>
      <vt:lpstr>CLT</vt:lpstr>
      <vt:lpstr>HISTOGRAM</vt:lpstr>
      <vt:lpstr>'exe-1'!Extract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VIMAL</cp:lastModifiedBy>
  <dcterms:created xsi:type="dcterms:W3CDTF">2020-02-29T05:23:28Z</dcterms:created>
  <dcterms:modified xsi:type="dcterms:W3CDTF">2020-03-10T18:10:40Z</dcterms:modified>
</cp:coreProperties>
</file>