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E58E7DE3-757C-4B64-B2BE-67B550F2F7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etime" sheetId="1" r:id="rId1"/>
    <sheet name="Filter and sorting" sheetId="2" r:id="rId2"/>
  </sheets>
  <definedNames>
    <definedName name="_xlnm._FilterDatabase" localSheetId="1" hidden="1">'Filter and sorting'!$A$1:$P$10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9" i="2"/>
  <c r="P7" i="2"/>
  <c r="P8" i="2"/>
  <c r="P6" i="2"/>
  <c r="P5" i="2"/>
  <c r="P4" i="2"/>
  <c r="P3" i="2"/>
  <c r="P10" i="2"/>
  <c r="J2" i="2"/>
  <c r="I2" i="2"/>
  <c r="K2" i="2" s="1"/>
  <c r="L2" i="2" s="1"/>
  <c r="M2" i="2" s="1"/>
  <c r="J5" i="2"/>
  <c r="I5" i="2"/>
  <c r="J10" i="2"/>
  <c r="I10" i="2"/>
  <c r="J8" i="2"/>
  <c r="I8" i="2"/>
  <c r="J3" i="2"/>
  <c r="I3" i="2"/>
  <c r="J4" i="2"/>
  <c r="I4" i="2"/>
  <c r="J9" i="2"/>
  <c r="I9" i="2"/>
  <c r="J7" i="2"/>
  <c r="I7" i="2"/>
  <c r="J6" i="2"/>
  <c r="I6" i="2"/>
  <c r="K6" i="2" s="1"/>
  <c r="L6" i="2" s="1"/>
  <c r="M6" i="2" s="1"/>
  <c r="K9" i="2" l="1"/>
  <c r="L9" i="2" s="1"/>
  <c r="M9" i="2" s="1"/>
  <c r="K7" i="2"/>
  <c r="L7" i="2" s="1"/>
  <c r="M7" i="2" s="1"/>
  <c r="K8" i="2"/>
  <c r="L8" i="2" s="1"/>
  <c r="M8" i="2" s="1"/>
  <c r="K10" i="2"/>
  <c r="L10" i="2" s="1"/>
  <c r="M10" i="2" s="1"/>
  <c r="K4" i="2"/>
  <c r="L4" i="2" s="1"/>
  <c r="M4" i="2" s="1"/>
  <c r="K5" i="2"/>
  <c r="L5" i="2" s="1"/>
  <c r="M5" i="2" s="1"/>
  <c r="K3" i="2"/>
  <c r="L3" i="2" s="1"/>
  <c r="M3" i="2" s="1"/>
  <c r="C2" i="1"/>
  <c r="C11" i="1" s="1"/>
  <c r="C3" i="1"/>
  <c r="C7" i="1" s="1"/>
  <c r="E14" i="1"/>
  <c r="E13" i="1"/>
  <c r="C12" i="1" l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<sst xmlns="http://schemas.openxmlformats.org/spreadsheetml/2006/main" count="101" uniqueCount="85">
  <si>
    <t>Datetime function</t>
  </si>
  <si>
    <t>today</t>
  </si>
  <si>
    <t>now</t>
  </si>
  <si>
    <t>return date</t>
  </si>
  <si>
    <t>return date and time</t>
  </si>
  <si>
    <t>year</t>
  </si>
  <si>
    <t>month</t>
  </si>
  <si>
    <t>day</t>
  </si>
  <si>
    <t>hour</t>
  </si>
  <si>
    <t>min</t>
  </si>
  <si>
    <t>seconds</t>
  </si>
  <si>
    <t>return year</t>
  </si>
  <si>
    <t>return month</t>
  </si>
  <si>
    <t>return day</t>
  </si>
  <si>
    <t>return hour</t>
  </si>
  <si>
    <t>return min</t>
  </si>
  <si>
    <t>returm sec</t>
  </si>
  <si>
    <t xml:space="preserve">return last day of month 0 - crrent month , 1 next month ,2 +2 moth, -1 previouse month </t>
  </si>
  <si>
    <t>emonth</t>
  </si>
  <si>
    <t>weekday</t>
  </si>
  <si>
    <t>return day number</t>
  </si>
  <si>
    <t>1- Sunday, 2 Monday , 3 Tuesday, 4 Wednesday, 5 Thursday 6 Friday 7 Saturday</t>
  </si>
  <si>
    <t>datedif</t>
  </si>
  <si>
    <t>return two date difference</t>
  </si>
  <si>
    <t>y - year</t>
  </si>
  <si>
    <t>m - month</t>
  </si>
  <si>
    <t>d - day</t>
  </si>
  <si>
    <t>EID</t>
  </si>
  <si>
    <t>ENAME</t>
  </si>
  <si>
    <t>GENDER</t>
  </si>
  <si>
    <t>PHONE NO</t>
  </si>
  <si>
    <t>EMAIL</t>
  </si>
  <si>
    <t>DESIGANTION</t>
  </si>
  <si>
    <t>COUNTRY</t>
  </si>
  <si>
    <t>BASIC</t>
  </si>
  <si>
    <t>HRA 40%</t>
  </si>
  <si>
    <t>DA 20%</t>
  </si>
  <si>
    <t>Monthly Sal (Basic+hra+da)</t>
  </si>
  <si>
    <t>Yearly Salary</t>
  </si>
  <si>
    <t>income tax</t>
  </si>
  <si>
    <t xml:space="preserve">   Nitin Sharma</t>
  </si>
  <si>
    <t>Male</t>
  </si>
  <si>
    <t>nitin101@yahoo.com</t>
  </si>
  <si>
    <t>Software Engineer</t>
  </si>
  <si>
    <t>India</t>
  </si>
  <si>
    <t>Rahul Pandey</t>
  </si>
  <si>
    <t>rahul11@gmail.com</t>
  </si>
  <si>
    <t>HR Manager</t>
  </si>
  <si>
    <t>US</t>
  </si>
  <si>
    <t>Raman Sinha</t>
  </si>
  <si>
    <t>raman@gmail.com</t>
  </si>
  <si>
    <t>Technical Architect</t>
  </si>
  <si>
    <t>Mohit Aggarwal</t>
  </si>
  <si>
    <t>mohit@gmail.com</t>
  </si>
  <si>
    <t>Manager</t>
  </si>
  <si>
    <t>Kshitiz Johar</t>
  </si>
  <si>
    <t>kshitiz@gmail.com</t>
  </si>
  <si>
    <t>Director</t>
  </si>
  <si>
    <t>UK</t>
  </si>
  <si>
    <t>Rahul Srivastava</t>
  </si>
  <si>
    <t>rahul60@yahoo.com</t>
  </si>
  <si>
    <t>Business Analyst</t>
  </si>
  <si>
    <t>Ridhi Kapoor</t>
  </si>
  <si>
    <t>Female</t>
  </si>
  <si>
    <t>ridh101@yahoo.com</t>
  </si>
  <si>
    <t>Data Analytics</t>
  </si>
  <si>
    <t>gaurav kapoor</t>
  </si>
  <si>
    <t>grav234@gmail.com</t>
  </si>
  <si>
    <t>QA</t>
  </si>
  <si>
    <t>Nitisha Srivastava</t>
  </si>
  <si>
    <t>nitisha901@gmail.com</t>
  </si>
  <si>
    <t>fname</t>
  </si>
  <si>
    <t>laname</t>
  </si>
  <si>
    <t xml:space="preserve">raman </t>
  </si>
  <si>
    <t>sinha</t>
  </si>
  <si>
    <t xml:space="preserve">jyoti </t>
  </si>
  <si>
    <t>gulati</t>
  </si>
  <si>
    <t xml:space="preserve">monika </t>
  </si>
  <si>
    <t>sharma</t>
  </si>
  <si>
    <t xml:space="preserve">mohit </t>
  </si>
  <si>
    <t>joshi</t>
  </si>
  <si>
    <t>ridhi</t>
  </si>
  <si>
    <t>kapoor</t>
  </si>
  <si>
    <t xml:space="preserve">mona 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</si>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</sst>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2" xfId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6" sqref="A16"/>
    </sheetView>
  </sheetViews>
  <sheetFormatPr defaultRowHeight="15" x14ac:dyDescent="0.25"/>
  <cols>
    <col min="3" max="3" width="15.5703125" bestFit="1" customWidth="1"/>
    <col min="4" max="4" width="10.42578125" bestFit="1" customWidth="1"/>
  </cols>
  <sheetData>
    <row r="1" spans="1:7" x14ac:dyDescent="0.25">
      <c r="A1" t="s">
        <v>0</v>
      </c>
    </row>
    <row r="2" spans="1:7" x14ac:dyDescent="0.25">
      <c r="B2" t="s">
        <v>1</v>
      </c>
      <c r="C2" s="1">
        <f ca="1">TODAY()</f>
        <v>44062</v>
      </c>
      <c r="D2" t="s">
        <v>3</v>
      </c>
    </row>
    <row r="3" spans="1:7" x14ac:dyDescent="0.25">
      <c r="B3" t="s">
        <v>2</v>
      </c>
      <c r="C3" s="2">
        <f ca="1">NOW()</f>
        <v>44062.702694791667</v>
      </c>
      <c r="D3" t="s">
        <v>4</v>
      </c>
    </row>
    <row r="4" spans="1:7" x14ac:dyDescent="0.25">
      <c r="B4" t="s">
        <v>5</v>
      </c>
      <c r="C4">
        <f ca="1">YEAR(C2)</f>
        <v>2020</v>
      </c>
      <c r="D4" t="s">
        <v>11</v>
      </c>
    </row>
    <row r="5" spans="1:7" x14ac:dyDescent="0.25">
      <c r="B5" t="s">
        <v>6</v>
      </c>
      <c r="C5">
        <f ca="1">MONTH(C2)</f>
        <v>8</v>
      </c>
      <c r="D5" t="s">
        <v>12</v>
      </c>
    </row>
    <row r="6" spans="1:7" x14ac:dyDescent="0.25">
      <c r="B6" t="s">
        <v>7</v>
      </c>
      <c r="C6">
        <f ca="1">DAY(C2)</f>
        <v>19</v>
      </c>
      <c r="D6" t="s">
        <v>13</v>
      </c>
    </row>
    <row r="7" spans="1:7" x14ac:dyDescent="0.25">
      <c r="B7" t="s">
        <v>8</v>
      </c>
      <c r="C7">
        <f ca="1">HOUR(C3)</f>
        <v>16</v>
      </c>
      <c r="D7" t="s">
        <v>14</v>
      </c>
    </row>
    <row r="8" spans="1:7" x14ac:dyDescent="0.25">
      <c r="B8" t="s">
        <v>9</v>
      </c>
      <c r="C8">
        <f ca="1">MINUTE(C3)</f>
        <v>51</v>
      </c>
      <c r="D8" t="s">
        <v>15</v>
      </c>
    </row>
    <row r="9" spans="1:7" x14ac:dyDescent="0.25">
      <c r="B9" t="s">
        <v>10</v>
      </c>
      <c r="C9">
        <f ca="1">SECOND(C3)</f>
        <v>53</v>
      </c>
      <c r="D9" t="s">
        <v>16</v>
      </c>
    </row>
    <row r="10" spans="1:7" x14ac:dyDescent="0.25">
      <c r="B10" t="s">
        <v>18</v>
      </c>
      <c r="C10" s="1">
        <f ca="1">EOMONTH(C2,0)</f>
        <v>44074</v>
      </c>
      <c r="D10" t="s">
        <v>17</v>
      </c>
    </row>
    <row r="11" spans="1:7" x14ac:dyDescent="0.25">
      <c r="B11" t="s">
        <v>19</v>
      </c>
      <c r="C11">
        <f ca="1">WEEKDAY(C2)</f>
        <v>4</v>
      </c>
      <c r="D11" t="s">
        <v>20</v>
      </c>
      <c r="E11" t="s">
        <v>21</v>
      </c>
    </row>
    <row r="12" spans="1:7" x14ac:dyDescent="0.25">
      <c r="B12" t="s">
        <v>18</v>
      </c>
      <c r="C12" s="1">
        <f ca="1">EOMONTH(C2,-4)</f>
        <v>43951</v>
      </c>
    </row>
    <row r="13" spans="1:7" x14ac:dyDescent="0.25">
      <c r="B13" t="s">
        <v>22</v>
      </c>
      <c r="C13" s="1">
        <v>32874</v>
      </c>
      <c r="D13" s="1">
        <v>44116</v>
      </c>
      <c r="E13">
        <f>DATEDIF(C13,D13,"y")</f>
        <v>30</v>
      </c>
      <c r="G13" t="s">
        <v>23</v>
      </c>
    </row>
    <row r="14" spans="1:7" x14ac:dyDescent="0.25">
      <c r="E14">
        <f>DATEDIF(C13,D13,"m")</f>
        <v>369</v>
      </c>
      <c r="G14" t="s">
        <v>24</v>
      </c>
    </row>
    <row r="15" spans="1:7" x14ac:dyDescent="0.25">
      <c r="G15" t="s">
        <v>25</v>
      </c>
    </row>
    <row r="16" spans="1:7" x14ac:dyDescent="0.25">
      <c r="G1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C0E8-2AFA-4413-9D4C-274245A5FB0C}">
  <dimension ref="A1:P10"/>
  <sheetViews>
    <sheetView tabSelected="1" workbookViewId="0">
      <selection activeCell="A10" sqref="A10"/>
    </sheetView>
  </sheetViews>
  <sheetFormatPr defaultRowHeight="15" x14ac:dyDescent="0.25"/>
  <sheetData>
    <row r="1" spans="1:16" x14ac:dyDescent="0.25">
      <c r="A1" s="3" t="s">
        <v>27</v>
      </c>
      <c r="B1" s="4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7" t="s">
        <v>39</v>
      </c>
      <c r="N1" s="7" t="s">
        <v>71</v>
      </c>
      <c r="O1" s="7" t="s">
        <v>72</v>
      </c>
      <c r="P1" s="7" t="s">
        <v>84</v>
      </c>
    </row>
    <row r="2" spans="1:16" x14ac:dyDescent="0.25">
      <c r="A2" s="12">
        <v>8</v>
      </c>
      <c r="B2" s="13" t="s">
        <v>69</v>
      </c>
      <c r="C2" s="14" t="s">
        <v>63</v>
      </c>
      <c r="D2" s="10">
        <v>9996633335</v>
      </c>
      <c r="E2" s="15" t="s">
        <v>70</v>
      </c>
      <c r="F2" s="14" t="s">
        <v>43</v>
      </c>
      <c r="G2" s="14" t="s">
        <v>48</v>
      </c>
      <c r="H2" s="14">
        <v>150000</v>
      </c>
      <c r="I2" s="10">
        <f>H2*40%</f>
        <v>60000</v>
      </c>
      <c r="J2" s="10">
        <f>H2*20%</f>
        <v>30000</v>
      </c>
      <c r="K2" s="10">
        <f>SUM(H2:J2)</f>
        <v>240000</v>
      </c>
      <c r="L2" s="10">
        <f>K2*12</f>
        <v>2880000</v>
      </c>
      <c r="M2">
        <f>IF(L2&lt;300000,0,(L2-300000)*0.1%)</f>
        <v>2580</v>
      </c>
      <c r="N2" t="s">
        <v>75</v>
      </c>
      <c r="O2" t="s">
        <v>76</v>
      </c>
      <c r="P2" t="str">
        <f>N2&amp;O2</f>
        <v>jyoti gulati</v>
      </c>
    </row>
    <row r="3" spans="1:16" x14ac:dyDescent="0.25">
      <c r="A3" s="12">
        <v>4</v>
      </c>
      <c r="B3" s="13" t="s">
        <v>55</v>
      </c>
      <c r="C3" s="14" t="s">
        <v>41</v>
      </c>
      <c r="D3" s="10">
        <v>9996633335</v>
      </c>
      <c r="E3" s="15" t="s">
        <v>56</v>
      </c>
      <c r="F3" s="14" t="s">
        <v>57</v>
      </c>
      <c r="G3" s="14" t="s">
        <v>58</v>
      </c>
      <c r="H3" s="14">
        <v>91000</v>
      </c>
      <c r="I3" s="10">
        <f>H3*40%</f>
        <v>36400</v>
      </c>
      <c r="J3" s="10">
        <f>H3*20%</f>
        <v>18200</v>
      </c>
      <c r="K3" s="10">
        <f>SUM(H3:J3)</f>
        <v>145600</v>
      </c>
      <c r="L3" s="10">
        <f>K3*12</f>
        <v>1747200</v>
      </c>
      <c r="M3">
        <f>IF(L3&lt;300000,0,(L3-300000)*0.1%)</f>
        <v>1447.2</v>
      </c>
      <c r="P3" t="str">
        <f>N3&amp;O3</f>
        <v/>
      </c>
    </row>
    <row r="4" spans="1:16" x14ac:dyDescent="0.25">
      <c r="A4" s="12">
        <v>10</v>
      </c>
      <c r="B4" s="13" t="s">
        <v>52</v>
      </c>
      <c r="C4" s="14" t="s">
        <v>41</v>
      </c>
      <c r="D4" s="10">
        <v>37556622</v>
      </c>
      <c r="E4" s="15" t="s">
        <v>53</v>
      </c>
      <c r="F4" s="14" t="s">
        <v>54</v>
      </c>
      <c r="G4" s="14" t="s">
        <v>44</v>
      </c>
      <c r="H4" s="14">
        <v>76000</v>
      </c>
      <c r="I4" s="10">
        <f>H4*40%</f>
        <v>30400</v>
      </c>
      <c r="J4" s="10">
        <f>H4*20%</f>
        <v>15200</v>
      </c>
      <c r="K4" s="10">
        <f>SUM(H4:J4)</f>
        <v>121600</v>
      </c>
      <c r="L4" s="10">
        <f>K4*12</f>
        <v>1459200</v>
      </c>
      <c r="M4">
        <f>IF(L4&lt;300000,0,(L4-300000)*0.1%)</f>
        <v>1159.2</v>
      </c>
      <c r="P4" t="str">
        <f>N4&amp;O4</f>
        <v/>
      </c>
    </row>
    <row r="5" spans="1:16" x14ac:dyDescent="0.25">
      <c r="A5" s="12">
        <v>7</v>
      </c>
      <c r="B5" s="13" t="s">
        <v>66</v>
      </c>
      <c r="C5" s="14" t="s">
        <v>41</v>
      </c>
      <c r="D5" s="10">
        <v>9996633335</v>
      </c>
      <c r="E5" s="15" t="s">
        <v>67</v>
      </c>
      <c r="F5" s="14" t="s">
        <v>68</v>
      </c>
      <c r="G5" s="14" t="s">
        <v>44</v>
      </c>
      <c r="H5" s="14">
        <v>69000</v>
      </c>
      <c r="I5" s="10">
        <f>H5*40%</f>
        <v>27600</v>
      </c>
      <c r="J5" s="10">
        <f>H5*20%</f>
        <v>13800</v>
      </c>
      <c r="K5" s="10">
        <f>SUM(H5:J5)</f>
        <v>110400</v>
      </c>
      <c r="L5" s="10">
        <f>K5*12</f>
        <v>1324800</v>
      </c>
      <c r="M5">
        <f>IF(L5&lt;300000,0,(L5-300000)*0.1%)</f>
        <v>1024.8</v>
      </c>
      <c r="P5" t="str">
        <f>N5&amp;O5</f>
        <v/>
      </c>
    </row>
    <row r="6" spans="1:16" x14ac:dyDescent="0.25">
      <c r="A6" s="8">
        <v>1</v>
      </c>
      <c r="B6" s="9" t="s">
        <v>40</v>
      </c>
      <c r="C6" s="10" t="s">
        <v>41</v>
      </c>
      <c r="D6" s="10">
        <v>9996633335</v>
      </c>
      <c r="E6" s="11" t="s">
        <v>42</v>
      </c>
      <c r="F6" s="10" t="s">
        <v>43</v>
      </c>
      <c r="G6" s="10" t="s">
        <v>44</v>
      </c>
      <c r="H6" s="10">
        <v>45000</v>
      </c>
      <c r="I6" s="10">
        <f>H6*40%</f>
        <v>18000</v>
      </c>
      <c r="J6" s="10">
        <f>H6*20%</f>
        <v>9000</v>
      </c>
      <c r="K6" s="10">
        <f>SUM(H6:J6)</f>
        <v>72000</v>
      </c>
      <c r="L6" s="10">
        <f>K6*12</f>
        <v>864000</v>
      </c>
      <c r="M6">
        <f>IF(L6&lt;300000,0,(L6-300000)*0.1%)</f>
        <v>564</v>
      </c>
      <c r="N6" t="s">
        <v>83</v>
      </c>
      <c r="O6" t="s">
        <v>78</v>
      </c>
      <c r="P6" t="str">
        <f>N6&amp;O6</f>
        <v>mona sharma</v>
      </c>
    </row>
    <row r="7" spans="1:16" x14ac:dyDescent="0.25">
      <c r="A7" s="12">
        <v>2</v>
      </c>
      <c r="B7" s="13" t="s">
        <v>45</v>
      </c>
      <c r="C7" s="14" t="s">
        <v>41</v>
      </c>
      <c r="D7" s="10">
        <v>9996633335</v>
      </c>
      <c r="E7" s="15" t="s">
        <v>46</v>
      </c>
      <c r="F7" s="14" t="s">
        <v>47</v>
      </c>
      <c r="G7" s="14" t="s">
        <v>48</v>
      </c>
      <c r="H7" s="14">
        <v>34000</v>
      </c>
      <c r="I7" s="10">
        <f>H7*40%</f>
        <v>13600</v>
      </c>
      <c r="J7" s="10">
        <f>H7*20%</f>
        <v>6800</v>
      </c>
      <c r="K7" s="10">
        <f>SUM(H7:J7)</f>
        <v>54400</v>
      </c>
      <c r="L7" s="10">
        <f>K7*12</f>
        <v>652800</v>
      </c>
      <c r="M7">
        <f>IF(L7&lt;300000,0,(L7-300000)*0.1%)</f>
        <v>352.8</v>
      </c>
      <c r="N7" t="s">
        <v>79</v>
      </c>
      <c r="O7" t="s">
        <v>80</v>
      </c>
      <c r="P7" t="str">
        <f>N7&amp;O7</f>
        <v>mohit joshi</v>
      </c>
    </row>
    <row r="8" spans="1:16" x14ac:dyDescent="0.25">
      <c r="A8" s="12">
        <v>5</v>
      </c>
      <c r="B8" s="13" t="s">
        <v>59</v>
      </c>
      <c r="C8" s="14" t="s">
        <v>41</v>
      </c>
      <c r="D8" s="10">
        <v>9996633335</v>
      </c>
      <c r="E8" s="15" t="s">
        <v>60</v>
      </c>
      <c r="F8" s="14" t="s">
        <v>61</v>
      </c>
      <c r="G8" s="14" t="s">
        <v>44</v>
      </c>
      <c r="H8" s="14">
        <v>34000</v>
      </c>
      <c r="I8" s="10">
        <f>H8*40%</f>
        <v>13600</v>
      </c>
      <c r="J8" s="10">
        <f>H8*20%</f>
        <v>6800</v>
      </c>
      <c r="K8" s="10">
        <f>SUM(H8:J8)</f>
        <v>54400</v>
      </c>
      <c r="L8" s="10">
        <f>K8*12</f>
        <v>652800</v>
      </c>
      <c r="M8">
        <f>IF(L8&lt;300000,0,(L8-300000)*0.1%)</f>
        <v>352.8</v>
      </c>
      <c r="N8" t="s">
        <v>81</v>
      </c>
      <c r="O8" t="s">
        <v>82</v>
      </c>
      <c r="P8" t="str">
        <f>N8&amp;O8</f>
        <v>ridhikapoor</v>
      </c>
    </row>
    <row r="9" spans="1:16" x14ac:dyDescent="0.25">
      <c r="A9" s="12">
        <v>3</v>
      </c>
      <c r="B9" s="13" t="s">
        <v>49</v>
      </c>
      <c r="C9" s="14" t="s">
        <v>41</v>
      </c>
      <c r="D9" s="10">
        <v>9996633335</v>
      </c>
      <c r="E9" s="15" t="s">
        <v>50</v>
      </c>
      <c r="F9" s="14" t="s">
        <v>51</v>
      </c>
      <c r="G9" s="14" t="s">
        <v>48</v>
      </c>
      <c r="H9" s="14">
        <v>23000</v>
      </c>
      <c r="I9" s="10">
        <f>H9*40%</f>
        <v>9200</v>
      </c>
      <c r="J9" s="10">
        <f>H9*20%</f>
        <v>4600</v>
      </c>
      <c r="K9" s="10">
        <f>SUM(H9:J9)</f>
        <v>36800</v>
      </c>
      <c r="L9" s="10">
        <f>K9*12</f>
        <v>441600</v>
      </c>
      <c r="M9">
        <f>IF(L9&lt;300000,0,(L9-300000)*0.1%)</f>
        <v>141.6</v>
      </c>
      <c r="N9" t="s">
        <v>77</v>
      </c>
      <c r="O9" t="s">
        <v>78</v>
      </c>
      <c r="P9" t="str">
        <f>N9&amp;O9</f>
        <v>monika sharma</v>
      </c>
    </row>
    <row r="10" spans="1:16" x14ac:dyDescent="0.25">
      <c r="A10" s="12">
        <v>6</v>
      </c>
      <c r="B10" s="13" t="s">
        <v>62</v>
      </c>
      <c r="C10" s="14" t="s">
        <v>63</v>
      </c>
      <c r="D10" s="10">
        <v>9996633335</v>
      </c>
      <c r="E10" s="15" t="s">
        <v>64</v>
      </c>
      <c r="F10" s="14" t="s">
        <v>65</v>
      </c>
      <c r="G10" s="14" t="s">
        <v>58</v>
      </c>
      <c r="H10" s="14">
        <v>12000</v>
      </c>
      <c r="I10" s="10">
        <f>H10*40%</f>
        <v>4800</v>
      </c>
      <c r="J10" s="10">
        <f>H10*20%</f>
        <v>2400</v>
      </c>
      <c r="K10" s="10">
        <f>SUM(H10:J10)</f>
        <v>19200</v>
      </c>
      <c r="L10" s="10">
        <f>K10*12</f>
        <v>230400</v>
      </c>
      <c r="M10">
        <f>IF(L10&lt;300000,0,(L10-300000)*0.1%)</f>
        <v>0</v>
      </c>
      <c r="N10" t="s">
        <v>73</v>
      </c>
      <c r="O10" t="s">
        <v>74</v>
      </c>
      <c r="P10" t="str">
        <f>N10&amp;O10</f>
        <v>raman sinha</v>
      </c>
    </row>
  </sheetData>
  <sortState xmlns:xlrd2="http://schemas.microsoft.com/office/spreadsheetml/2017/richdata2" ref="A2:P10">
    <sortCondition descending="1" ref="H2:H10"/>
  </sortState>
  <hyperlinks>
    <hyperlink ref="E6" r:id="rId1" xr:uid="{1D7045E9-F3C2-478C-A961-06D9CCA9ABE9}"/>
    <hyperlink ref="E7" r:id="rId2" xr:uid="{1AA53011-ABDF-400A-B41A-3E978DC484AF}"/>
    <hyperlink ref="E9" r:id="rId3" xr:uid="{B4F564AF-462D-4621-827C-966F40B57119}"/>
    <hyperlink ref="E3" r:id="rId4" xr:uid="{64A740C7-0A33-4D98-A977-A4DE5FEFBF21}"/>
    <hyperlink ref="E8" r:id="rId5" xr:uid="{D229C6E4-3699-46CD-BB6D-AC5BB0EBEB7C}"/>
    <hyperlink ref="E10" r:id="rId6" xr:uid="{29D8E7F3-C0AA-490A-9A76-79232E93B720}"/>
    <hyperlink ref="E5" r:id="rId7" xr:uid="{3764C7EB-D395-48C4-B4D3-4B1B2B9AA140}"/>
    <hyperlink ref="E2" r:id="rId8" xr:uid="{E98DB5A3-23EB-4756-A1BB-A10388BA9405}"/>
    <hyperlink ref="E4" r:id="rId9" xr:uid="{BF9E7296-612C-42B4-8C11-AB5C4509B8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Datetime</vt:lpstr>
      <vt:lpstr>Filter and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2020-08-19T11:21:59Z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5f251fb2-06b3-43d5-9372-5d5975f9be05</vt:lpwstr>
  </property>
</Properties>
</file>