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imlesh.Kumar\Documents\Training\Data Analytics\"/>
    </mc:Choice>
  </mc:AlternateContent>
  <xr:revisionPtr revIDLastSave="0" documentId="13_ncr:1_{94A0E38A-EB6D-451E-81C0-BDDDDC0FD05D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atetime" sheetId="1" r:id="rId1"/>
    <sheet name="If Condition" sheetId="3" r:id="rId2"/>
    <sheet name="Sheet2" sheetId="4" r:id="rId3"/>
    <sheet name="Pivot Table" sheetId="2" r:id="rId4"/>
  </sheets>
  <definedNames>
    <definedName name="_xlnm._FilterDatabase" localSheetId="3" hidden="1">'Pivot Table'!$A$1:$L$10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3" l="1"/>
  <c r="D17" i="3"/>
  <c r="B16" i="3"/>
  <c r="H6" i="3"/>
  <c r="H7" i="3"/>
  <c r="H8" i="3"/>
  <c r="H9" i="3"/>
  <c r="G7" i="3"/>
  <c r="G8" i="3"/>
  <c r="G9" i="3"/>
  <c r="G6" i="3"/>
  <c r="B10" i="3"/>
  <c r="C10" i="3"/>
  <c r="D10" i="3"/>
  <c r="E10" i="3"/>
  <c r="F10" i="3"/>
  <c r="A10" i="3"/>
  <c r="B9" i="3"/>
  <c r="C9" i="3"/>
  <c r="D9" i="3"/>
  <c r="E9" i="3"/>
  <c r="F9" i="3"/>
  <c r="A9" i="3"/>
  <c r="F7" i="3"/>
  <c r="F8" i="3"/>
  <c r="F6" i="3"/>
  <c r="E7" i="3"/>
  <c r="E8" i="3"/>
  <c r="E6" i="3"/>
  <c r="C2" i="3"/>
  <c r="E15" i="1"/>
  <c r="C3" i="1"/>
  <c r="C7" i="1" s="1"/>
  <c r="C2" i="1"/>
  <c r="C4" i="1" s="1"/>
  <c r="C11" i="1" l="1"/>
  <c r="C10" i="1"/>
  <c r="C8" i="1"/>
  <c r="C9" i="1"/>
  <c r="C6" i="1"/>
  <c r="C5" i="1"/>
  <c r="J3" i="2"/>
  <c r="I3" i="2"/>
  <c r="K3" i="2" s="1"/>
  <c r="L3" i="2" s="1"/>
  <c r="J8" i="2"/>
  <c r="I8" i="2"/>
  <c r="J2" i="2"/>
  <c r="I2" i="2"/>
  <c r="J6" i="2"/>
  <c r="I6" i="2"/>
  <c r="J10" i="2"/>
  <c r="I10" i="2"/>
  <c r="J9" i="2"/>
  <c r="I9" i="2"/>
  <c r="J4" i="2"/>
  <c r="I4" i="2"/>
  <c r="K4" i="2" s="1"/>
  <c r="L4" i="2" s="1"/>
  <c r="J5" i="2"/>
  <c r="I5" i="2"/>
  <c r="K5" i="2" s="1"/>
  <c r="L5" i="2" s="1"/>
  <c r="J7" i="2"/>
  <c r="I7" i="2"/>
  <c r="K7" i="2" s="1"/>
  <c r="L7" i="2" s="1"/>
  <c r="K6" i="2" l="1"/>
  <c r="L6" i="2" s="1"/>
  <c r="K2" i="2"/>
  <c r="L2" i="2" s="1"/>
  <c r="K9" i="2"/>
  <c r="L9" i="2" s="1"/>
  <c r="K8" i="2"/>
  <c r="L8" i="2" s="1"/>
  <c r="K10" i="2"/>
  <c r="L10" i="2" s="1"/>
  <c r="E14" i="1"/>
  <c r="E13" i="1"/>
  <c r="C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tc={E4807695-DE81-46BC-887E-3E5AED2D0542}</author>
  </authors>
  <commentList>
    <comment ref="B16" authorId="0" shapeId="0" xr:uid="{E4807695-DE81-46BC-887E-3E5AED2D0542}">
      <text>
        <t>[Threaded comment]
Your version of Excel allows you to read this threaded comment; however, any edits to it will get removed if the file is opened in a newer version of Excel. Learn more: https://go.microsoft.com/fwlink/?linkid=870924
Comment:
    2+2</t>
      </text>
    </comment>
  </commentList>
</comments>
</file>

<file path=xl/sharedStrings.xml><?xml version="1.0" encoding="utf-8"?>
<sst xmlns="http://schemas.openxmlformats.org/spreadsheetml/2006/main" count="118" uniqueCount="91">
  <si>
    <t>Datetime function</t>
  </si>
  <si>
    <t>today</t>
  </si>
  <si>
    <t>now</t>
  </si>
  <si>
    <t>year</t>
  </si>
  <si>
    <t>month</t>
  </si>
  <si>
    <t>day</t>
  </si>
  <si>
    <t>hour</t>
  </si>
  <si>
    <t>min</t>
  </si>
  <si>
    <t>seconds</t>
  </si>
  <si>
    <t>emonth</t>
  </si>
  <si>
    <t>weekday</t>
  </si>
  <si>
    <t>datedif</t>
  </si>
  <si>
    <t>return two date difference</t>
  </si>
  <si>
    <t>y - year</t>
  </si>
  <si>
    <t>m - month</t>
  </si>
  <si>
    <t>d - day</t>
  </si>
  <si>
    <t>EID</t>
  </si>
  <si>
    <t>ENAME</t>
  </si>
  <si>
    <t>GENDER</t>
  </si>
  <si>
    <t>PHONE NO</t>
  </si>
  <si>
    <t>EMAIL</t>
  </si>
  <si>
    <t>DESIGANTION</t>
  </si>
  <si>
    <t>COUNTRY</t>
  </si>
  <si>
    <t>BASIC</t>
  </si>
  <si>
    <t>HRA 40%</t>
  </si>
  <si>
    <t>DA 20%</t>
  </si>
  <si>
    <t>Monthly Sal (Basic+hra+da)</t>
  </si>
  <si>
    <t>Yearly Salary</t>
  </si>
  <si>
    <t xml:space="preserve">   Nitin Sharma</t>
  </si>
  <si>
    <t>Male</t>
  </si>
  <si>
    <t>nitin101@yahoo.com</t>
  </si>
  <si>
    <t>Software Engineer</t>
  </si>
  <si>
    <t>India</t>
  </si>
  <si>
    <t>Rahul Pandey</t>
  </si>
  <si>
    <t>rahul11@gmail.com</t>
  </si>
  <si>
    <t>HR Manager</t>
  </si>
  <si>
    <t>US</t>
  </si>
  <si>
    <t>Raman Sinha</t>
  </si>
  <si>
    <t>raman@gmail.com</t>
  </si>
  <si>
    <t>Technical Architect</t>
  </si>
  <si>
    <t>Mohit Aggarwal</t>
  </si>
  <si>
    <t>mohit@gmail.com</t>
  </si>
  <si>
    <t>Manager</t>
  </si>
  <si>
    <t>Kshitiz Johar</t>
  </si>
  <si>
    <t>kshitiz@gmail.com</t>
  </si>
  <si>
    <t>Director</t>
  </si>
  <si>
    <t>UK</t>
  </si>
  <si>
    <t>Rahul Srivastava</t>
  </si>
  <si>
    <t>rahul60@yahoo.com</t>
  </si>
  <si>
    <t>Business Analyst</t>
  </si>
  <si>
    <t>Ridhi Kapoor</t>
  </si>
  <si>
    <t>Female</t>
  </si>
  <si>
    <t>ridh101@yahoo.com</t>
  </si>
  <si>
    <t>Data Analytics</t>
  </si>
  <si>
    <t>gaurav kapoor</t>
  </si>
  <si>
    <t>grav234@gmail.com</t>
  </si>
  <si>
    <t>QA</t>
  </si>
  <si>
    <t>Nitisha Srivastava</t>
  </si>
  <si>
    <t>nitisha901@gmail.com</t>
  </si>
  <si>
    <t>0 - last day of current month</t>
  </si>
  <si>
    <t>-1 : last day of previous MONTH</t>
  </si>
  <si>
    <t>1-last day of next month</t>
  </si>
  <si>
    <t>return weekday of week , 1 - Sunday, 2 Monday, 3 Tuesday, 4 Wednesday 5 Thursday, 6 Friday …</t>
  </si>
  <si>
    <t>a</t>
  </si>
  <si>
    <t>b</t>
  </si>
  <si>
    <t>if</t>
  </si>
  <si>
    <t>hs</t>
  </si>
  <si>
    <t>es</t>
  </si>
  <si>
    <t>cs</t>
  </si>
  <si>
    <t>ms</t>
  </si>
  <si>
    <t>total</t>
  </si>
  <si>
    <t>avg</t>
  </si>
  <si>
    <t xml:space="preserve">Cell Range </t>
  </si>
  <si>
    <t>Cell Address</t>
  </si>
  <si>
    <t>Fix Address</t>
  </si>
  <si>
    <t>Dynamic Address</t>
  </si>
  <si>
    <t>$A1</t>
  </si>
  <si>
    <t>A1</t>
  </si>
  <si>
    <t>go to or edit formulat and press F4</t>
  </si>
  <si>
    <t>Grade</t>
  </si>
  <si>
    <t>A</t>
  </si>
  <si>
    <t>B</t>
  </si>
  <si>
    <t>C</t>
  </si>
  <si>
    <t>if(condition,true,if(condition,true,false))</t>
  </si>
  <si>
    <t>Func+4</t>
  </si>
  <si>
    <t>Comment</t>
  </si>
  <si>
    <t>Error</t>
  </si>
  <si>
    <t>Row Labels</t>
  </si>
  <si>
    <t>Grand Total</t>
  </si>
  <si>
    <t>Column Labels</t>
  </si>
  <si>
    <t>Sum of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</si>
</sst>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Times New Roman"/>
      <family val="1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22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1" fillId="0" borderId="2" xfId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1" fillId="0" borderId="2" xfId="1" applyBorder="1"/>
    <xf numFmtId="2" fontId="0" fillId="0" borderId="0" xfId="0" applyNumberFormat="1"/>
    <xf numFmtId="0" fontId="0" fillId="0" borderId="0" xfId="0" quotePrefix="1"/>
    <xf numFmtId="0" fontId="0" fillId="3" borderId="0" xfId="0" applyFill="1"/>
    <xf numFmtId="0" fontId="0" fillId="0" borderId="3" xfId="0" applyFill="1" applyBorder="1"/>
    <xf numFmtId="0" fontId="0" fillId="0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[4- Datetime - Error - Comments - Pivot Table.xlsx]Sheet2!PivotTable2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Sheet2!$A$5:$A$13</c:f>
              <c:strCache>
                <c:ptCount val="8"/>
                <c:pt idx="0">
                  <c:v>Business Analyst</c:v>
                </c:pt>
                <c:pt idx="1">
                  <c:v>Data Analytics</c:v>
                </c:pt>
                <c:pt idx="2">
                  <c:v>Director</c:v>
                </c:pt>
                <c:pt idx="3">
                  <c:v>HR Manager</c:v>
                </c:pt>
                <c:pt idx="4">
                  <c:v>Manager</c:v>
                </c:pt>
                <c:pt idx="5">
                  <c:v>QA</c:v>
                </c:pt>
                <c:pt idx="6">
                  <c:v>Software Engineer</c:v>
                </c:pt>
                <c:pt idx="7">
                  <c:v>Technical Architect</c:v>
                </c:pt>
              </c:strCache>
            </c:strRef>
          </c:cat>
          <c:val>
            <c:numRef>
              <c:f>Sheet2!$B$5:$B$13</c:f>
              <c:numCache>
                <c:formatCode>General</c:formatCode>
                <c:ptCount val="8"/>
                <c:pt idx="0">
                  <c:v>34000</c:v>
                </c:pt>
                <c:pt idx="4">
                  <c:v>76000</c:v>
                </c:pt>
                <c:pt idx="5">
                  <c:v>69000</c:v>
                </c:pt>
                <c:pt idx="6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F-4D78-BC93-5A39F70B32A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Sheet2!$A$5:$A$13</c:f>
              <c:strCache>
                <c:ptCount val="8"/>
                <c:pt idx="0">
                  <c:v>Business Analyst</c:v>
                </c:pt>
                <c:pt idx="1">
                  <c:v>Data Analytics</c:v>
                </c:pt>
                <c:pt idx="2">
                  <c:v>Director</c:v>
                </c:pt>
                <c:pt idx="3">
                  <c:v>HR Manager</c:v>
                </c:pt>
                <c:pt idx="4">
                  <c:v>Manager</c:v>
                </c:pt>
                <c:pt idx="5">
                  <c:v>QA</c:v>
                </c:pt>
                <c:pt idx="6">
                  <c:v>Software Engineer</c:v>
                </c:pt>
                <c:pt idx="7">
                  <c:v>Technical Architect</c:v>
                </c:pt>
              </c:strCache>
            </c:strRef>
          </c:cat>
          <c:val>
            <c:numRef>
              <c:f>Sheet2!$C$5:$C$13</c:f>
              <c:numCache>
                <c:formatCode>General</c:formatCode>
                <c:ptCount val="8"/>
                <c:pt idx="1">
                  <c:v>12000</c:v>
                </c:pt>
                <c:pt idx="2">
                  <c:v>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F-4D78-BC93-5A39F70B32A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Sheet2!$A$5:$A$13</c:f>
              <c:strCache>
                <c:ptCount val="8"/>
                <c:pt idx="0">
                  <c:v>Business Analyst</c:v>
                </c:pt>
                <c:pt idx="1">
                  <c:v>Data Analytics</c:v>
                </c:pt>
                <c:pt idx="2">
                  <c:v>Director</c:v>
                </c:pt>
                <c:pt idx="3">
                  <c:v>HR Manager</c:v>
                </c:pt>
                <c:pt idx="4">
                  <c:v>Manager</c:v>
                </c:pt>
                <c:pt idx="5">
                  <c:v>QA</c:v>
                </c:pt>
                <c:pt idx="6">
                  <c:v>Software Engineer</c:v>
                </c:pt>
                <c:pt idx="7">
                  <c:v>Technical Architect</c:v>
                </c:pt>
              </c:strCache>
            </c:strRef>
          </c:cat>
          <c:val>
            <c:numRef>
              <c:f>Sheet2!$D$5:$D$13</c:f>
              <c:numCache>
                <c:formatCode>General</c:formatCode>
                <c:ptCount val="8"/>
                <c:pt idx="3">
                  <c:v>34000</c:v>
                </c:pt>
                <c:pt idx="6">
                  <c:v>150000</c:v>
                </c:pt>
                <c:pt idx="7">
                  <c:v>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F-4D78-BC93-5A39F70B3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359584"/>
        <c:axId val="1210092608"/>
      </c:barChart>
      <c:catAx>
        <c:axId val="117435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92608"/>
        <c:crosses val="autoZero"/>
        <c:auto val="1"/>
        <c:lblAlgn val="ctr"/>
        <c:lblOffset val="100"/>
        <c:noMultiLvlLbl val="0"/>
      </c:catAx>
      <c:valAx>
        <c:axId val="12100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5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0</xdr:row>
      <xdr:rowOff>185736</xdr:rowOff>
    </xdr:from>
    <xdr:to>
      <xdr:col>11</xdr:col>
      <xdr:colOff>323850</xdr:colOff>
      <xdr:row>20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6F810-8605-4790-ACA4-C107488BC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imlesh Kumar" id="{742820BB-1A42-484C-8C4A-85208DE746BC}" userId="S::Vimlesh.Kumar@annalect.com::4eb92354-ba66-4854-a108-b4b1166709e1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mlesh Kumar" refreshedDate="44062.699416087962" createdVersion="6" refreshedVersion="6" minRefreshableVersion="3" recordCount="9" xr:uid="{14189369-3CEE-4AB1-92ED-BF4F30B0191A}">
  <cacheSource type="worksheet">
    <worksheetSource ref="A1:L10" sheet="Pivot Table"/>
  </cacheSource>
  <cacheFields count="12">
    <cacheField name="EID" numFmtId="0">
      <sharedItems containsSemiMixedTypes="0" containsString="0" containsNumber="1" containsInteger="1" minValue="1" maxValue="10"/>
    </cacheField>
    <cacheField name="ENAME" numFmtId="0">
      <sharedItems/>
    </cacheField>
    <cacheField name="GENDER" numFmtId="0">
      <sharedItems/>
    </cacheField>
    <cacheField name="PHONE NO" numFmtId="0">
      <sharedItems containsSemiMixedTypes="0" containsString="0" containsNumber="1" containsInteger="1" minValue="37556622" maxValue="9996633335"/>
    </cacheField>
    <cacheField name="EMAIL" numFmtId="0">
      <sharedItems/>
    </cacheField>
    <cacheField name="DESIGANTION" numFmtId="0">
      <sharedItems count="8">
        <s v="Data Analytics"/>
        <s v="Software Engineer"/>
        <s v="Technical Architect"/>
        <s v="HR Manager"/>
        <s v="Business Analyst"/>
        <s v="QA"/>
        <s v="Manager"/>
        <s v="Director"/>
      </sharedItems>
    </cacheField>
    <cacheField name="COUNTRY" numFmtId="0">
      <sharedItems count="3">
        <s v="UK"/>
        <s v="US"/>
        <s v="India"/>
      </sharedItems>
    </cacheField>
    <cacheField name="BASIC" numFmtId="0">
      <sharedItems containsSemiMixedTypes="0" containsString="0" containsNumber="1" containsInteger="1" minValue="12000" maxValue="150000"/>
    </cacheField>
    <cacheField name="HRA 40%" numFmtId="0">
      <sharedItems containsSemiMixedTypes="0" containsString="0" containsNumber="1" containsInteger="1" minValue="4800" maxValue="60000"/>
    </cacheField>
    <cacheField name="DA 20%" numFmtId="0">
      <sharedItems containsSemiMixedTypes="0" containsString="0" containsNumber="1" containsInteger="1" minValue="2400" maxValue="30000"/>
    </cacheField>
    <cacheField name="Monthly Sal (Basic+hra+da)" numFmtId="0">
      <sharedItems containsSemiMixedTypes="0" containsString="0" containsNumber="1" containsInteger="1" minValue="19200" maxValue="240000"/>
    </cacheField>
    <cacheField name="Yearly Salary" numFmtId="0">
      <sharedItems containsSemiMixedTypes="0" containsString="0" containsNumber="1" containsInteger="1" minValue="230400" maxValue="28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6"/>
    <s v="Ridhi Kapoor"/>
    <s v="Female"/>
    <n v="9996633335"/>
    <s v="ridh101@yahoo.com"/>
    <x v="0"/>
    <x v="0"/>
    <n v="12000"/>
    <n v="4800"/>
    <n v="2400"/>
    <n v="19200"/>
    <n v="230400"/>
  </r>
  <r>
    <n v="8"/>
    <s v="Nitisha Srivastava"/>
    <s v="Female"/>
    <n v="9996633335"/>
    <s v="nitisha901@gmail.com"/>
    <x v="1"/>
    <x v="1"/>
    <n v="150000"/>
    <n v="60000"/>
    <n v="30000"/>
    <n v="240000"/>
    <n v="2880000"/>
  </r>
  <r>
    <n v="3"/>
    <s v="Raman Sinha"/>
    <s v="Male"/>
    <n v="9996633335"/>
    <s v="raman@gmail.com"/>
    <x v="2"/>
    <x v="1"/>
    <n v="23000"/>
    <n v="9200"/>
    <n v="4600"/>
    <n v="36800"/>
    <n v="441600"/>
  </r>
  <r>
    <n v="2"/>
    <s v="Rahul Pandey"/>
    <s v="Male"/>
    <n v="9996633335"/>
    <s v="rahul11@gmail.com"/>
    <x v="3"/>
    <x v="1"/>
    <n v="34000"/>
    <n v="13600"/>
    <n v="6800"/>
    <n v="54400"/>
    <n v="652800"/>
  </r>
  <r>
    <n v="5"/>
    <s v="Rahul Srivastava"/>
    <s v="Male"/>
    <n v="9996633335"/>
    <s v="rahul60@yahoo.com"/>
    <x v="4"/>
    <x v="2"/>
    <n v="34000"/>
    <n v="13600"/>
    <n v="6800"/>
    <n v="54400"/>
    <n v="652800"/>
  </r>
  <r>
    <n v="1"/>
    <s v="   Nitin Sharma"/>
    <s v="Male"/>
    <n v="9996633335"/>
    <s v="nitin101@yahoo.com"/>
    <x v="1"/>
    <x v="2"/>
    <n v="45000"/>
    <n v="18000"/>
    <n v="9000"/>
    <n v="72000"/>
    <n v="864000"/>
  </r>
  <r>
    <n v="7"/>
    <s v="gaurav kapoor"/>
    <s v="Male"/>
    <n v="9996633335"/>
    <s v="grav234@gmail.com"/>
    <x v="5"/>
    <x v="2"/>
    <n v="69000"/>
    <n v="27600"/>
    <n v="13800"/>
    <n v="110400"/>
    <n v="1324800"/>
  </r>
  <r>
    <n v="10"/>
    <s v="Mohit Aggarwal"/>
    <s v="Male"/>
    <n v="37556622"/>
    <s v="mohit@gmail.com"/>
    <x v="6"/>
    <x v="2"/>
    <n v="76000"/>
    <n v="30400"/>
    <n v="15200"/>
    <n v="121600"/>
    <n v="1459200"/>
  </r>
  <r>
    <n v="4"/>
    <s v="Kshitiz Johar"/>
    <s v="Male"/>
    <n v="9996633335"/>
    <s v="kshitiz@gmail.com"/>
    <x v="7"/>
    <x v="0"/>
    <n v="91000"/>
    <n v="36400"/>
    <n v="18200"/>
    <n v="145600"/>
    <n v="1747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C3972-E340-4E5E-BBA5-D4198021A72B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3" firstHeaderRow="1" firstDataRow="2" firstDataCol="1"/>
  <pivotFields count="12">
    <pivotField showAll="0"/>
    <pivotField showAll="0"/>
    <pivotField showAll="0"/>
    <pivotField showAll="0"/>
    <pivotField showAll="0"/>
    <pivotField axis="axisRow" showAll="0">
      <items count="9">
        <item x="4"/>
        <item x="0"/>
        <item x="7"/>
        <item x="3"/>
        <item x="6"/>
        <item x="5"/>
        <item x="1"/>
        <item x="2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BASIC" fld="7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0-08-19T11:15:15.21" personId="{742820BB-1A42-484C-8C4A-85208DE746BC}" id="{E4807695-DE81-46BC-887E-3E5AED2D0542}">
    <text>2+2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itisha901@gmail.com" TargetMode="External"/><Relationship Id="rId3" Type="http://schemas.openxmlformats.org/officeDocument/2006/relationships/hyperlink" Target="mailto:raman@gmail.com" TargetMode="External"/><Relationship Id="rId7" Type="http://schemas.openxmlformats.org/officeDocument/2006/relationships/hyperlink" Target="mailto:grav234@gmail.com" TargetMode="External"/><Relationship Id="rId2" Type="http://schemas.openxmlformats.org/officeDocument/2006/relationships/hyperlink" Target="mailto:rahul11@gmail.com" TargetMode="External"/><Relationship Id="rId1" Type="http://schemas.openxmlformats.org/officeDocument/2006/relationships/hyperlink" Target="mailto:nitin101@yahoo.com" TargetMode="External"/><Relationship Id="rId6" Type="http://schemas.openxmlformats.org/officeDocument/2006/relationships/hyperlink" Target="mailto:ridh101@yahoo.com" TargetMode="External"/><Relationship Id="rId5" Type="http://schemas.openxmlformats.org/officeDocument/2006/relationships/hyperlink" Target="mailto:rahul60@yahoo.com" TargetMode="External"/><Relationship Id="rId4" Type="http://schemas.openxmlformats.org/officeDocument/2006/relationships/hyperlink" Target="mailto:kshitiz@gmail.com" TargetMode="External"/><Relationship Id="rId9" Type="http://schemas.openxmlformats.org/officeDocument/2006/relationships/hyperlink" Target="mailto:mohi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B16" sqref="B16"/>
    </sheetView>
  </sheetViews>
  <sheetFormatPr defaultRowHeight="15" x14ac:dyDescent="0.25"/>
  <cols>
    <col min="3" max="3" width="15.5703125" bestFit="1" customWidth="1"/>
    <col min="4" max="4" width="10.42578125" bestFit="1" customWidth="1"/>
  </cols>
  <sheetData>
    <row r="1" spans="1:7" x14ac:dyDescent="0.25">
      <c r="A1" t="s">
        <v>0</v>
      </c>
    </row>
    <row r="2" spans="1:7" x14ac:dyDescent="0.25">
      <c r="B2" t="s">
        <v>1</v>
      </c>
      <c r="C2" s="1">
        <f ca="1">TODAY()</f>
        <v>44062</v>
      </c>
    </row>
    <row r="3" spans="1:7" x14ac:dyDescent="0.25">
      <c r="B3" t="s">
        <v>2</v>
      </c>
      <c r="C3" s="2">
        <f ca="1">NOW()</f>
        <v>44062.70096840278</v>
      </c>
    </row>
    <row r="4" spans="1:7" x14ac:dyDescent="0.25">
      <c r="B4" t="s">
        <v>3</v>
      </c>
      <c r="C4">
        <f ca="1">YEAR(C2)</f>
        <v>2020</v>
      </c>
    </row>
    <row r="5" spans="1:7" x14ac:dyDescent="0.25">
      <c r="B5" t="s">
        <v>4</v>
      </c>
      <c r="C5">
        <f ca="1">MONTH(C2)</f>
        <v>8</v>
      </c>
    </row>
    <row r="6" spans="1:7" x14ac:dyDescent="0.25">
      <c r="B6" t="s">
        <v>5</v>
      </c>
      <c r="C6">
        <f ca="1">DAY(C2)</f>
        <v>19</v>
      </c>
    </row>
    <row r="7" spans="1:7" x14ac:dyDescent="0.25">
      <c r="B7" t="s">
        <v>6</v>
      </c>
      <c r="C7">
        <f ca="1">HOUR(C3)</f>
        <v>16</v>
      </c>
    </row>
    <row r="8" spans="1:7" x14ac:dyDescent="0.25">
      <c r="B8" t="s">
        <v>7</v>
      </c>
      <c r="C8" s="15">
        <f ca="1">MIN(C3)</f>
        <v>44062.70096840278</v>
      </c>
    </row>
    <row r="9" spans="1:7" x14ac:dyDescent="0.25">
      <c r="B9" t="s">
        <v>8</v>
      </c>
      <c r="C9">
        <f ca="1">SECOND(C3)</f>
        <v>24</v>
      </c>
    </row>
    <row r="10" spans="1:7" x14ac:dyDescent="0.25">
      <c r="B10" t="s">
        <v>9</v>
      </c>
      <c r="C10" s="1">
        <f ca="1">EOMONTH(C2,0)</f>
        <v>44074</v>
      </c>
      <c r="D10" t="s">
        <v>59</v>
      </c>
      <c r="E10" s="16" t="s">
        <v>60</v>
      </c>
      <c r="F10" t="s">
        <v>61</v>
      </c>
    </row>
    <row r="11" spans="1:7" x14ac:dyDescent="0.25">
      <c r="B11" t="s">
        <v>10</v>
      </c>
      <c r="C11">
        <f ca="1">WEEKDAY(C2)</f>
        <v>4</v>
      </c>
      <c r="D11" t="s">
        <v>62</v>
      </c>
    </row>
    <row r="12" spans="1:7" x14ac:dyDescent="0.25">
      <c r="B12" t="s">
        <v>9</v>
      </c>
      <c r="C12" s="1">
        <f ca="1">EOMONTH(C2,-4)</f>
        <v>43951</v>
      </c>
    </row>
    <row r="13" spans="1:7" x14ac:dyDescent="0.25">
      <c r="B13" t="s">
        <v>11</v>
      </c>
      <c r="C13" s="1">
        <v>32874</v>
      </c>
      <c r="D13" s="1">
        <v>44116</v>
      </c>
      <c r="E13">
        <f>DATEDIF(C13,D13,"y")</f>
        <v>30</v>
      </c>
      <c r="G13" t="s">
        <v>12</v>
      </c>
    </row>
    <row r="14" spans="1:7" x14ac:dyDescent="0.25">
      <c r="E14">
        <f>DATEDIF(C13,D13,"m")</f>
        <v>369</v>
      </c>
      <c r="G14" t="s">
        <v>13</v>
      </c>
    </row>
    <row r="15" spans="1:7" x14ac:dyDescent="0.25">
      <c r="E15">
        <f>DATEDIF(C13,D13,"d")</f>
        <v>11242</v>
      </c>
      <c r="G15" t="s">
        <v>14</v>
      </c>
    </row>
    <row r="16" spans="1:7" x14ac:dyDescent="0.25">
      <c r="G16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D209-C065-4AB4-8E4A-DA2BDFCF2887}">
  <dimension ref="A1:K17"/>
  <sheetViews>
    <sheetView workbookViewId="0">
      <selection activeCell="F19" sqref="F19"/>
    </sheetView>
  </sheetViews>
  <sheetFormatPr defaultRowHeight="15" x14ac:dyDescent="0.25"/>
  <cols>
    <col min="2" max="2" width="12" bestFit="1" customWidth="1"/>
    <col min="3" max="3" width="16.28515625" bestFit="1" customWidth="1"/>
    <col min="7" max="7" width="29" customWidth="1"/>
  </cols>
  <sheetData>
    <row r="1" spans="1:11" x14ac:dyDescent="0.25">
      <c r="A1" t="s">
        <v>63</v>
      </c>
      <c r="B1" t="s">
        <v>64</v>
      </c>
      <c r="C1" t="s">
        <v>65</v>
      </c>
      <c r="J1">
        <v>80</v>
      </c>
      <c r="K1" t="s">
        <v>80</v>
      </c>
    </row>
    <row r="2" spans="1:11" x14ac:dyDescent="0.25">
      <c r="A2">
        <v>222</v>
      </c>
      <c r="B2">
        <v>5555</v>
      </c>
      <c r="C2" s="17" t="str">
        <f>IF(A2&gt;B2,"a is greater","b is greater")</f>
        <v>b is greater</v>
      </c>
      <c r="J2">
        <v>60</v>
      </c>
      <c r="K2" t="s">
        <v>81</v>
      </c>
    </row>
    <row r="3" spans="1:11" x14ac:dyDescent="0.25">
      <c r="J3">
        <v>40</v>
      </c>
      <c r="K3" t="s">
        <v>82</v>
      </c>
    </row>
    <row r="5" spans="1:11" x14ac:dyDescent="0.25">
      <c r="A5" s="13" t="s">
        <v>66</v>
      </c>
      <c r="B5" s="13" t="s">
        <v>67</v>
      </c>
      <c r="C5" s="13" t="s">
        <v>68</v>
      </c>
      <c r="D5" s="13" t="s">
        <v>69</v>
      </c>
      <c r="E5" s="13" t="s">
        <v>70</v>
      </c>
      <c r="F5" s="19" t="s">
        <v>71</v>
      </c>
      <c r="G5" s="18" t="s">
        <v>79</v>
      </c>
    </row>
    <row r="6" spans="1:11" x14ac:dyDescent="0.25">
      <c r="A6" s="13">
        <v>66</v>
      </c>
      <c r="B6" s="13">
        <v>77</v>
      </c>
      <c r="C6" s="13">
        <v>88</v>
      </c>
      <c r="D6" s="13">
        <v>89</v>
      </c>
      <c r="E6" s="13">
        <f>SUM(A6:D6)</f>
        <v>320</v>
      </c>
      <c r="F6" s="13">
        <f>AVERAGE(A6:D6)</f>
        <v>80</v>
      </c>
      <c r="G6" t="str">
        <f>IF(F6&gt;=80,"A",IF(F6&gt;60,"B","C"))</f>
        <v>A</v>
      </c>
      <c r="H6" t="str">
        <f>IF(F6&gt;$J$1,$K$1,IF(F6&gt;$J$2,$K$2,IF($F$6&gt;$J$3,$K$3,"D")))</f>
        <v>B</v>
      </c>
      <c r="I6" t="s">
        <v>83</v>
      </c>
    </row>
    <row r="7" spans="1:11" x14ac:dyDescent="0.25">
      <c r="A7" s="13">
        <v>55</v>
      </c>
      <c r="B7" s="13">
        <v>66</v>
      </c>
      <c r="C7" s="13">
        <v>80</v>
      </c>
      <c r="D7" s="13">
        <v>90</v>
      </c>
      <c r="E7" s="13">
        <f t="shared" ref="E7:E8" si="0">SUM(A7:D7)</f>
        <v>291</v>
      </c>
      <c r="F7" s="13">
        <f t="shared" ref="F7:F8" si="1">AVERAGE(A7:D7)</f>
        <v>72.75</v>
      </c>
      <c r="G7" t="str">
        <f t="shared" ref="G7:G9" si="2">IF(F7&gt;=80,"A",IF(F7&gt;60,"B","C"))</f>
        <v>B</v>
      </c>
      <c r="H7" t="str">
        <f t="shared" ref="H7:H9" si="3">IF(F7&gt;$J$1,$K$1,IF(F7&gt;$J$2,$K$2,IF($F$6&gt;$J$3,$K$3,"D")))</f>
        <v>B</v>
      </c>
    </row>
    <row r="8" spans="1:11" x14ac:dyDescent="0.25">
      <c r="A8" s="13">
        <v>41</v>
      </c>
      <c r="B8" s="13">
        <v>56</v>
      </c>
      <c r="C8" s="13">
        <v>70</v>
      </c>
      <c r="D8" s="13">
        <v>65</v>
      </c>
      <c r="E8" s="13">
        <f t="shared" si="0"/>
        <v>232</v>
      </c>
      <c r="F8" s="13">
        <f t="shared" si="1"/>
        <v>58</v>
      </c>
      <c r="G8" t="str">
        <f t="shared" si="2"/>
        <v>C</v>
      </c>
      <c r="H8" t="str">
        <f t="shared" si="3"/>
        <v>C</v>
      </c>
    </row>
    <row r="9" spans="1:11" x14ac:dyDescent="0.25">
      <c r="A9" s="17">
        <f>SUM($A$6:$A$8)</f>
        <v>162</v>
      </c>
      <c r="B9" s="17">
        <f t="shared" ref="B9:F9" si="4">SUM($A$6:$A$8)</f>
        <v>162</v>
      </c>
      <c r="C9" s="17">
        <f t="shared" si="4"/>
        <v>162</v>
      </c>
      <c r="D9" s="17">
        <f t="shared" si="4"/>
        <v>162</v>
      </c>
      <c r="E9" s="17">
        <f t="shared" si="4"/>
        <v>162</v>
      </c>
      <c r="F9" s="17">
        <f t="shared" si="4"/>
        <v>162</v>
      </c>
      <c r="G9" t="str">
        <f t="shared" si="2"/>
        <v>A</v>
      </c>
      <c r="H9" t="str">
        <f t="shared" si="3"/>
        <v>A</v>
      </c>
    </row>
    <row r="10" spans="1:11" x14ac:dyDescent="0.25">
      <c r="A10" s="17">
        <f>SUM(A6:A8)</f>
        <v>162</v>
      </c>
      <c r="B10" s="17">
        <f t="shared" ref="B10:F10" si="5">SUM(B6:B8)</f>
        <v>199</v>
      </c>
      <c r="C10" s="17">
        <f t="shared" si="5"/>
        <v>238</v>
      </c>
      <c r="D10" s="17">
        <f t="shared" si="5"/>
        <v>244</v>
      </c>
      <c r="E10" s="17">
        <f t="shared" si="5"/>
        <v>843</v>
      </c>
      <c r="F10" s="17">
        <f t="shared" si="5"/>
        <v>210.75</v>
      </c>
    </row>
    <row r="12" spans="1:11" x14ac:dyDescent="0.25">
      <c r="A12" t="s">
        <v>72</v>
      </c>
    </row>
    <row r="13" spans="1:11" x14ac:dyDescent="0.25">
      <c r="B13" t="s">
        <v>73</v>
      </c>
      <c r="C13" t="s">
        <v>74</v>
      </c>
      <c r="D13" t="s">
        <v>76</v>
      </c>
      <c r="E13" t="s">
        <v>78</v>
      </c>
      <c r="H13" t="s">
        <v>84</v>
      </c>
    </row>
    <row r="14" spans="1:11" x14ac:dyDescent="0.25">
      <c r="C14" t="s">
        <v>75</v>
      </c>
      <c r="D14" t="s">
        <v>77</v>
      </c>
    </row>
    <row r="16" spans="1:11" x14ac:dyDescent="0.25">
      <c r="A16" t="s">
        <v>85</v>
      </c>
      <c r="B16">
        <f>2+2</f>
        <v>4</v>
      </c>
    </row>
    <row r="17" spans="1:5" x14ac:dyDescent="0.25">
      <c r="A17" t="s">
        <v>86</v>
      </c>
      <c r="B17">
        <v>12</v>
      </c>
      <c r="C17">
        <v>0</v>
      </c>
      <c r="D17" s="17" t="e">
        <f>B17/C17</f>
        <v>#DIV/0!</v>
      </c>
      <c r="E17" s="17" t="str">
        <f>IFERROR(B17/C17,"Data is incorrect")</f>
        <v>Data is incorrect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91D1-EBDA-49DF-9936-58A29DAD2450}">
  <dimension ref="A3:E13"/>
  <sheetViews>
    <sheetView tabSelected="1" workbookViewId="0">
      <selection activeCell="E17" sqref="E17"/>
    </sheetView>
  </sheetViews>
  <sheetFormatPr defaultRowHeight="15" x14ac:dyDescent="0.25"/>
  <cols>
    <col min="1" max="1" width="18" bestFit="1" customWidth="1"/>
    <col min="2" max="2" width="16.28515625" bestFit="1" customWidth="1"/>
    <col min="3" max="4" width="7" bestFit="1" customWidth="1"/>
    <col min="5" max="5" width="11.28515625" bestFit="1" customWidth="1"/>
    <col min="6" max="6" width="8.85546875" bestFit="1" customWidth="1"/>
    <col min="7" max="7" width="3.7109375" bestFit="1" customWidth="1"/>
    <col min="8" max="8" width="17.5703125" bestFit="1" customWidth="1"/>
    <col min="9" max="9" width="18" bestFit="1" customWidth="1"/>
    <col min="10" max="10" width="11.28515625" bestFit="1" customWidth="1"/>
  </cols>
  <sheetData>
    <row r="3" spans="1:5" x14ac:dyDescent="0.25">
      <c r="A3" s="20" t="s">
        <v>90</v>
      </c>
      <c r="B3" s="20" t="s">
        <v>89</v>
      </c>
    </row>
    <row r="4" spans="1:5" x14ac:dyDescent="0.25">
      <c r="A4" s="20" t="s">
        <v>87</v>
      </c>
      <c r="B4" t="s">
        <v>32</v>
      </c>
      <c r="C4" t="s">
        <v>46</v>
      </c>
      <c r="D4" t="s">
        <v>36</v>
      </c>
      <c r="E4" t="s">
        <v>88</v>
      </c>
    </row>
    <row r="5" spans="1:5" x14ac:dyDescent="0.25">
      <c r="A5" s="21" t="s">
        <v>49</v>
      </c>
      <c r="B5" s="22">
        <v>34000</v>
      </c>
      <c r="C5" s="22"/>
      <c r="D5" s="22"/>
      <c r="E5" s="22">
        <v>34000</v>
      </c>
    </row>
    <row r="6" spans="1:5" x14ac:dyDescent="0.25">
      <c r="A6" s="21" t="s">
        <v>53</v>
      </c>
      <c r="B6" s="22"/>
      <c r="C6" s="22">
        <v>12000</v>
      </c>
      <c r="D6" s="22"/>
      <c r="E6" s="22">
        <v>12000</v>
      </c>
    </row>
    <row r="7" spans="1:5" x14ac:dyDescent="0.25">
      <c r="A7" s="21" t="s">
        <v>45</v>
      </c>
      <c r="B7" s="22"/>
      <c r="C7" s="22">
        <v>91000</v>
      </c>
      <c r="D7" s="22"/>
      <c r="E7" s="22">
        <v>91000</v>
      </c>
    </row>
    <row r="8" spans="1:5" x14ac:dyDescent="0.25">
      <c r="A8" s="21" t="s">
        <v>35</v>
      </c>
      <c r="B8" s="22"/>
      <c r="C8" s="22"/>
      <c r="D8" s="22">
        <v>34000</v>
      </c>
      <c r="E8" s="22">
        <v>34000</v>
      </c>
    </row>
    <row r="9" spans="1:5" x14ac:dyDescent="0.25">
      <c r="A9" s="21" t="s">
        <v>42</v>
      </c>
      <c r="B9" s="22">
        <v>76000</v>
      </c>
      <c r="C9" s="22"/>
      <c r="D9" s="22"/>
      <c r="E9" s="22">
        <v>76000</v>
      </c>
    </row>
    <row r="10" spans="1:5" x14ac:dyDescent="0.25">
      <c r="A10" s="21" t="s">
        <v>56</v>
      </c>
      <c r="B10" s="22">
        <v>69000</v>
      </c>
      <c r="C10" s="22"/>
      <c r="D10" s="22"/>
      <c r="E10" s="22">
        <v>69000</v>
      </c>
    </row>
    <row r="11" spans="1:5" x14ac:dyDescent="0.25">
      <c r="A11" s="21" t="s">
        <v>31</v>
      </c>
      <c r="B11" s="22">
        <v>45000</v>
      </c>
      <c r="C11" s="22"/>
      <c r="D11" s="22">
        <v>150000</v>
      </c>
      <c r="E11" s="22">
        <v>195000</v>
      </c>
    </row>
    <row r="12" spans="1:5" x14ac:dyDescent="0.25">
      <c r="A12" s="21" t="s">
        <v>39</v>
      </c>
      <c r="B12" s="22"/>
      <c r="C12" s="22"/>
      <c r="D12" s="22">
        <v>23000</v>
      </c>
      <c r="E12" s="22">
        <v>23000</v>
      </c>
    </row>
    <row r="13" spans="1:5" x14ac:dyDescent="0.25">
      <c r="A13" s="21" t="s">
        <v>88</v>
      </c>
      <c r="B13" s="22">
        <v>224000</v>
      </c>
      <c r="C13" s="22">
        <v>103000</v>
      </c>
      <c r="D13" s="22">
        <v>207000</v>
      </c>
      <c r="E13" s="22">
        <v>534000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C0E8-2AFA-4413-9D4C-274245A5FB0C}">
  <dimension ref="A1:L10"/>
  <sheetViews>
    <sheetView workbookViewId="0">
      <selection sqref="A1:L10"/>
    </sheetView>
  </sheetViews>
  <sheetFormatPr defaultRowHeight="15" x14ac:dyDescent="0.25"/>
  <sheetData>
    <row r="1" spans="1:12" x14ac:dyDescent="0.25">
      <c r="A1" s="3" t="s">
        <v>16</v>
      </c>
      <c r="B1" s="4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27</v>
      </c>
    </row>
    <row r="2" spans="1:12" x14ac:dyDescent="0.25">
      <c r="A2" s="11">
        <v>6</v>
      </c>
      <c r="B2" s="12" t="s">
        <v>50</v>
      </c>
      <c r="C2" s="13" t="s">
        <v>51</v>
      </c>
      <c r="D2" s="9">
        <v>9996633335</v>
      </c>
      <c r="E2" s="14" t="s">
        <v>52</v>
      </c>
      <c r="F2" s="13" t="s">
        <v>53</v>
      </c>
      <c r="G2" s="13" t="s">
        <v>46</v>
      </c>
      <c r="H2" s="13">
        <v>12000</v>
      </c>
      <c r="I2" s="9">
        <f t="shared" ref="I2:I10" si="0">H2*40%</f>
        <v>4800</v>
      </c>
      <c r="J2" s="9">
        <f t="shared" ref="J2:J10" si="1">H2*20%</f>
        <v>2400</v>
      </c>
      <c r="K2" s="9">
        <f t="shared" ref="K2:K10" si="2">SUM(H2:J2)</f>
        <v>19200</v>
      </c>
      <c r="L2" s="9">
        <f t="shared" ref="L2:L10" si="3">K2*12</f>
        <v>230400</v>
      </c>
    </row>
    <row r="3" spans="1:12" x14ac:dyDescent="0.25">
      <c r="A3" s="11">
        <v>8</v>
      </c>
      <c r="B3" s="12" t="s">
        <v>57</v>
      </c>
      <c r="C3" s="13" t="s">
        <v>51</v>
      </c>
      <c r="D3" s="9">
        <v>9996633335</v>
      </c>
      <c r="E3" s="14" t="s">
        <v>58</v>
      </c>
      <c r="F3" s="13" t="s">
        <v>31</v>
      </c>
      <c r="G3" s="13" t="s">
        <v>36</v>
      </c>
      <c r="H3" s="13">
        <v>150000</v>
      </c>
      <c r="I3" s="9">
        <f t="shared" si="0"/>
        <v>60000</v>
      </c>
      <c r="J3" s="9">
        <f t="shared" si="1"/>
        <v>30000</v>
      </c>
      <c r="K3" s="9">
        <f t="shared" si="2"/>
        <v>240000</v>
      </c>
      <c r="L3" s="9">
        <f t="shared" si="3"/>
        <v>2880000</v>
      </c>
    </row>
    <row r="4" spans="1:12" x14ac:dyDescent="0.25">
      <c r="A4" s="11">
        <v>3</v>
      </c>
      <c r="B4" s="12" t="s">
        <v>37</v>
      </c>
      <c r="C4" s="13" t="s">
        <v>29</v>
      </c>
      <c r="D4" s="9">
        <v>9996633335</v>
      </c>
      <c r="E4" s="14" t="s">
        <v>38</v>
      </c>
      <c r="F4" s="13" t="s">
        <v>39</v>
      </c>
      <c r="G4" s="13" t="s">
        <v>36</v>
      </c>
      <c r="H4" s="13">
        <v>23000</v>
      </c>
      <c r="I4" s="9">
        <f t="shared" si="0"/>
        <v>9200</v>
      </c>
      <c r="J4" s="9">
        <f t="shared" si="1"/>
        <v>4600</v>
      </c>
      <c r="K4" s="9">
        <f t="shared" si="2"/>
        <v>36800</v>
      </c>
      <c r="L4" s="9">
        <f t="shared" si="3"/>
        <v>441600</v>
      </c>
    </row>
    <row r="5" spans="1:12" x14ac:dyDescent="0.25">
      <c r="A5" s="11">
        <v>2</v>
      </c>
      <c r="B5" s="12" t="s">
        <v>33</v>
      </c>
      <c r="C5" s="13" t="s">
        <v>29</v>
      </c>
      <c r="D5" s="9">
        <v>9996633335</v>
      </c>
      <c r="E5" s="14" t="s">
        <v>34</v>
      </c>
      <c r="F5" s="13" t="s">
        <v>35</v>
      </c>
      <c r="G5" s="13" t="s">
        <v>36</v>
      </c>
      <c r="H5" s="13">
        <v>34000</v>
      </c>
      <c r="I5" s="9">
        <f t="shared" si="0"/>
        <v>13600</v>
      </c>
      <c r="J5" s="9">
        <f t="shared" si="1"/>
        <v>6800</v>
      </c>
      <c r="K5" s="9">
        <f t="shared" si="2"/>
        <v>54400</v>
      </c>
      <c r="L5" s="9">
        <f t="shared" si="3"/>
        <v>652800</v>
      </c>
    </row>
    <row r="6" spans="1:12" x14ac:dyDescent="0.25">
      <c r="A6" s="11">
        <v>5</v>
      </c>
      <c r="B6" s="12" t="s">
        <v>47</v>
      </c>
      <c r="C6" s="13" t="s">
        <v>29</v>
      </c>
      <c r="D6" s="9">
        <v>9996633335</v>
      </c>
      <c r="E6" s="14" t="s">
        <v>48</v>
      </c>
      <c r="F6" s="13" t="s">
        <v>49</v>
      </c>
      <c r="G6" s="13" t="s">
        <v>32</v>
      </c>
      <c r="H6" s="13">
        <v>34000</v>
      </c>
      <c r="I6" s="9">
        <f t="shared" si="0"/>
        <v>13600</v>
      </c>
      <c r="J6" s="9">
        <f t="shared" si="1"/>
        <v>6800</v>
      </c>
      <c r="K6" s="9">
        <f t="shared" si="2"/>
        <v>54400</v>
      </c>
      <c r="L6" s="9">
        <f t="shared" si="3"/>
        <v>652800</v>
      </c>
    </row>
    <row r="7" spans="1:12" x14ac:dyDescent="0.25">
      <c r="A7" s="7">
        <v>1</v>
      </c>
      <c r="B7" s="8" t="s">
        <v>28</v>
      </c>
      <c r="C7" s="9" t="s">
        <v>29</v>
      </c>
      <c r="D7" s="9">
        <v>9996633335</v>
      </c>
      <c r="E7" s="10" t="s">
        <v>30</v>
      </c>
      <c r="F7" s="9" t="s">
        <v>31</v>
      </c>
      <c r="G7" s="9" t="s">
        <v>32</v>
      </c>
      <c r="H7" s="9">
        <v>45000</v>
      </c>
      <c r="I7" s="9">
        <f t="shared" si="0"/>
        <v>18000</v>
      </c>
      <c r="J7" s="9">
        <f t="shared" si="1"/>
        <v>9000</v>
      </c>
      <c r="K7" s="9">
        <f t="shared" si="2"/>
        <v>72000</v>
      </c>
      <c r="L7" s="9">
        <f t="shared" si="3"/>
        <v>864000</v>
      </c>
    </row>
    <row r="8" spans="1:12" x14ac:dyDescent="0.25">
      <c r="A8" s="11">
        <v>7</v>
      </c>
      <c r="B8" s="12" t="s">
        <v>54</v>
      </c>
      <c r="C8" s="13" t="s">
        <v>29</v>
      </c>
      <c r="D8" s="9">
        <v>9996633335</v>
      </c>
      <c r="E8" s="14" t="s">
        <v>55</v>
      </c>
      <c r="F8" s="13" t="s">
        <v>56</v>
      </c>
      <c r="G8" s="13" t="s">
        <v>32</v>
      </c>
      <c r="H8" s="13">
        <v>69000</v>
      </c>
      <c r="I8" s="9">
        <f t="shared" si="0"/>
        <v>27600</v>
      </c>
      <c r="J8" s="9">
        <f t="shared" si="1"/>
        <v>13800</v>
      </c>
      <c r="K8" s="9">
        <f t="shared" si="2"/>
        <v>110400</v>
      </c>
      <c r="L8" s="9">
        <f t="shared" si="3"/>
        <v>1324800</v>
      </c>
    </row>
    <row r="9" spans="1:12" x14ac:dyDescent="0.25">
      <c r="A9" s="11">
        <v>10</v>
      </c>
      <c r="B9" s="12" t="s">
        <v>40</v>
      </c>
      <c r="C9" s="13" t="s">
        <v>29</v>
      </c>
      <c r="D9" s="9">
        <v>37556622</v>
      </c>
      <c r="E9" s="14" t="s">
        <v>41</v>
      </c>
      <c r="F9" s="13" t="s">
        <v>42</v>
      </c>
      <c r="G9" s="13" t="s">
        <v>32</v>
      </c>
      <c r="H9" s="13">
        <v>76000</v>
      </c>
      <c r="I9" s="9">
        <f t="shared" si="0"/>
        <v>30400</v>
      </c>
      <c r="J9" s="9">
        <f t="shared" si="1"/>
        <v>15200</v>
      </c>
      <c r="K9" s="9">
        <f t="shared" si="2"/>
        <v>121600</v>
      </c>
      <c r="L9" s="9">
        <f t="shared" si="3"/>
        <v>1459200</v>
      </c>
    </row>
    <row r="10" spans="1:12" x14ac:dyDescent="0.25">
      <c r="A10" s="11">
        <v>4</v>
      </c>
      <c r="B10" s="12" t="s">
        <v>43</v>
      </c>
      <c r="C10" s="13" t="s">
        <v>29</v>
      </c>
      <c r="D10" s="9">
        <v>9996633335</v>
      </c>
      <c r="E10" s="14" t="s">
        <v>44</v>
      </c>
      <c r="F10" s="13" t="s">
        <v>45</v>
      </c>
      <c r="G10" s="13" t="s">
        <v>46</v>
      </c>
      <c r="H10" s="13">
        <v>91000</v>
      </c>
      <c r="I10" s="9">
        <f t="shared" si="0"/>
        <v>36400</v>
      </c>
      <c r="J10" s="9">
        <f t="shared" si="1"/>
        <v>18200</v>
      </c>
      <c r="K10" s="9">
        <f t="shared" si="2"/>
        <v>145600</v>
      </c>
      <c r="L10" s="9">
        <f t="shared" si="3"/>
        <v>1747200</v>
      </c>
    </row>
  </sheetData>
  <sortState xmlns:xlrd2="http://schemas.microsoft.com/office/spreadsheetml/2017/richdata2" ref="A2:L10">
    <sortCondition ref="C2:C10"/>
    <sortCondition ref="H2:H10"/>
  </sortState>
  <hyperlinks>
    <hyperlink ref="E7" r:id="rId1" xr:uid="{1D7045E9-F3C2-478C-A961-06D9CCA9ABE9}"/>
    <hyperlink ref="E5" r:id="rId2" xr:uid="{1AA53011-ABDF-400A-B41A-3E978DC484AF}"/>
    <hyperlink ref="E4" r:id="rId3" xr:uid="{B4F564AF-462D-4621-827C-966F40B57119}"/>
    <hyperlink ref="E10" r:id="rId4" xr:uid="{64A740C7-0A33-4D98-A977-A4DE5FEFBF21}"/>
    <hyperlink ref="E6" r:id="rId5" xr:uid="{D229C6E4-3699-46CD-BB6D-AC5BB0EBEB7C}"/>
    <hyperlink ref="E2" r:id="rId6" xr:uid="{29D8E7F3-C0AA-490A-9A76-79232E93B720}"/>
    <hyperlink ref="E8" r:id="rId7" xr:uid="{3764C7EB-D395-48C4-B4D3-4B1B2B9AA140}"/>
    <hyperlink ref="E3" r:id="rId8" xr:uid="{E98DB5A3-23EB-4756-A1BB-A10388BA9405}"/>
    <hyperlink ref="E9" r:id="rId9" xr:uid="{BF9E7296-612C-42B4-8C11-AB5C4509B8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Datetime</vt:lpstr>
      <vt:lpstr>If Condition</vt:lpstr>
      <vt:lpstr>Sheet2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Vimlesh Kumar</dc:creator>
  <cp:lastModifiedBy>Vimlesh Kumar</cp:lastModifiedBy>
  <dcterms:created xsi:type="dcterms:W3CDTF">2015-06-05T18:17:20Z</dcterms:created>
  <dcterms:modified xsi:type="dcterms:W3CDTF">2020-08-19T11:20:46Z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5f251fb2-06b3-43d5-9372-5d5975f9be05</vt:lpwstr>
  </property>
</Properties>
</file>