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imlesh.Kumar\Documents\Training\Data Analytics\"/>
    </mc:Choice>
  </mc:AlternateContent>
  <xr:revisionPtr revIDLastSave="0" documentId="13_ncr:1_{DADDB39E-837F-4A59-AEB0-4F5E2691F2A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mployee - arithmetic and math" sheetId="1" r:id="rId1"/>
    <sheet name="Condi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8" i="4" l="1"/>
  <c r="N24" i="4"/>
  <c r="O20" i="4"/>
  <c r="N17" i="4"/>
  <c r="O2" i="4"/>
  <c r="O3" i="4"/>
  <c r="O4" i="4"/>
  <c r="O5" i="4"/>
  <c r="O6" i="4"/>
  <c r="O7" i="4"/>
  <c r="O8" i="4"/>
  <c r="O9" i="4"/>
  <c r="O10" i="4"/>
  <c r="M3" i="4"/>
  <c r="M4" i="4"/>
  <c r="M5" i="4"/>
  <c r="M6" i="4"/>
  <c r="M7" i="4"/>
  <c r="M8" i="4"/>
  <c r="M9" i="4"/>
  <c r="M10" i="4"/>
  <c r="N3" i="4"/>
  <c r="N4" i="4"/>
  <c r="N5" i="4"/>
  <c r="N6" i="4"/>
  <c r="N7" i="4"/>
  <c r="N8" i="4"/>
  <c r="N9" i="4"/>
  <c r="N10" i="4"/>
  <c r="N2" i="4"/>
  <c r="M2" i="4"/>
  <c r="I17" i="4"/>
  <c r="I16" i="4"/>
  <c r="J10" i="4"/>
  <c r="I10" i="4"/>
  <c r="K10" i="4" s="1"/>
  <c r="L10" i="4" s="1"/>
  <c r="J9" i="4"/>
  <c r="I9" i="4"/>
  <c r="K9" i="4" s="1"/>
  <c r="L9" i="4" s="1"/>
  <c r="K8" i="4"/>
  <c r="L8" i="4" s="1"/>
  <c r="J8" i="4"/>
  <c r="I8" i="4"/>
  <c r="J7" i="4"/>
  <c r="I7" i="4"/>
  <c r="K7" i="4" s="1"/>
  <c r="L7" i="4" s="1"/>
  <c r="K6" i="4"/>
  <c r="L6" i="4" s="1"/>
  <c r="J6" i="4"/>
  <c r="I6" i="4"/>
  <c r="J5" i="4"/>
  <c r="I5" i="4"/>
  <c r="K5" i="4" s="1"/>
  <c r="L5" i="4" s="1"/>
  <c r="K4" i="4"/>
  <c r="L4" i="4" s="1"/>
  <c r="J4" i="4"/>
  <c r="I4" i="4"/>
  <c r="J3" i="4"/>
  <c r="I3" i="4"/>
  <c r="K3" i="4" s="1"/>
  <c r="L3" i="4" s="1"/>
  <c r="K2" i="4"/>
  <c r="L2" i="4" s="1"/>
  <c r="J2" i="4"/>
  <c r="I2" i="4"/>
  <c r="M22" i="1"/>
  <c r="M21" i="1"/>
  <c r="N20" i="1"/>
  <c r="M19" i="1"/>
  <c r="N18" i="1"/>
  <c r="L17" i="1"/>
  <c r="L16" i="1"/>
  <c r="L15" i="1"/>
  <c r="L14" i="1"/>
  <c r="L13" i="1"/>
  <c r="L1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<sst xmlns="http://schemas.openxmlformats.org/spreadsheetml/2006/main" count="176" uniqueCount="94">
  <si>
    <t>EID</t>
  </si>
  <si>
    <t>ENAME</t>
  </si>
  <si>
    <t>GENDER</t>
  </si>
  <si>
    <t>EMAIL</t>
  </si>
  <si>
    <t>DESIGANTION</t>
  </si>
  <si>
    <t>COUNTRY</t>
  </si>
  <si>
    <t>Rahul Pandey</t>
  </si>
  <si>
    <t>Raman Sinha</t>
  </si>
  <si>
    <t>Kshitiz Johar</t>
  </si>
  <si>
    <t>Rahul Srivastava</t>
  </si>
  <si>
    <t>Nitisha Srivastava</t>
  </si>
  <si>
    <t>Male</t>
  </si>
  <si>
    <t>Female</t>
  </si>
  <si>
    <t>Ridhi Kapoor</t>
  </si>
  <si>
    <t>nitin101@yahoo.com</t>
  </si>
  <si>
    <t>rahul11@gmail.com</t>
  </si>
  <si>
    <t>raman@gmail.com</t>
  </si>
  <si>
    <t>kshitiz@gmail.com</t>
  </si>
  <si>
    <t>rahul60@yahoo.com</t>
  </si>
  <si>
    <t>ridh101@yahoo.com</t>
  </si>
  <si>
    <t>grav234@gmail.com</t>
  </si>
  <si>
    <t>nitisha901@gmail.com</t>
  </si>
  <si>
    <t>Software Engineer</t>
  </si>
  <si>
    <t>HR Manager</t>
  </si>
  <si>
    <t>Technical Architect</t>
  </si>
  <si>
    <t>Director</t>
  </si>
  <si>
    <t>Business Analyst</t>
  </si>
  <si>
    <t>Data Analytics</t>
  </si>
  <si>
    <t>QA</t>
  </si>
  <si>
    <t>India</t>
  </si>
  <si>
    <t>US</t>
  </si>
  <si>
    <t>UK</t>
  </si>
  <si>
    <t>PHONE NO</t>
  </si>
  <si>
    <t>Mohit Aggarwal</t>
  </si>
  <si>
    <t>mohit@gmail.com</t>
  </si>
  <si>
    <t>Manager</t>
  </si>
  <si>
    <t xml:space="preserve">   Nitin Sharma</t>
  </si>
  <si>
    <t>gaurav kapoor</t>
  </si>
  <si>
    <t>BASIC</t>
  </si>
  <si>
    <t>Arithmetic Expression</t>
  </si>
  <si>
    <t>HRA 40%</t>
  </si>
  <si>
    <t>DA 20%</t>
  </si>
  <si>
    <t>Monthly Sal (Basic+hra+da)</t>
  </si>
  <si>
    <t>Yearly Salary</t>
  </si>
  <si>
    <t>average()</t>
  </si>
  <si>
    <t>max()</t>
  </si>
  <si>
    <t>min()</t>
  </si>
  <si>
    <t>small()</t>
  </si>
  <si>
    <t>large()</t>
  </si>
  <si>
    <t>power()</t>
  </si>
  <si>
    <t>sqrt()</t>
  </si>
  <si>
    <t>mod()</t>
  </si>
  <si>
    <t>roundup()</t>
  </si>
  <si>
    <t>roundown()</t>
  </si>
  <si>
    <t>Sum()</t>
  </si>
  <si>
    <t>return total</t>
  </si>
  <si>
    <t>return mean</t>
  </si>
  <si>
    <t>return max</t>
  </si>
  <si>
    <t>return lowest</t>
  </si>
  <si>
    <t>return given rank value (highest rank)</t>
  </si>
  <si>
    <t>return given rank value (lowest rank)</t>
  </si>
  <si>
    <t>power of given number (raise by given number)</t>
  </si>
  <si>
    <t>return mode</t>
  </si>
  <si>
    <t>move decimal value upside</t>
  </si>
  <si>
    <t>move decimal value downside</t>
  </si>
  <si>
    <t>sum</t>
  </si>
  <si>
    <t>average</t>
  </si>
  <si>
    <t>max</t>
  </si>
  <si>
    <t>min</t>
  </si>
  <si>
    <t>small</t>
  </si>
  <si>
    <t>large</t>
  </si>
  <si>
    <t>power</t>
  </si>
  <si>
    <t>sqrt</t>
  </si>
  <si>
    <t>mod</t>
  </si>
  <si>
    <t>roundup</t>
  </si>
  <si>
    <t>rounddown</t>
  </si>
  <si>
    <t>Conditional Function</t>
  </si>
  <si>
    <t xml:space="preserve">if condition </t>
  </si>
  <si>
    <t>if(condition,if match, if not match)</t>
  </si>
  <si>
    <t>is even or odd</t>
  </si>
  <si>
    <t>income tax</t>
  </si>
  <si>
    <t>sumif</t>
  </si>
  <si>
    <t>sumifs</t>
  </si>
  <si>
    <t>countif</t>
  </si>
  <si>
    <t>countifs</t>
  </si>
  <si>
    <t>gender</t>
  </si>
  <si>
    <t>count</t>
  </si>
  <si>
    <t>female</t>
  </si>
  <si>
    <t>country</t>
  </si>
  <si>
    <t>india</t>
  </si>
  <si>
    <t>total/sum</t>
  </si>
  <si>
    <t>Country</t>
  </si>
  <si>
    <t>Designation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</si>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</sst>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>
      <alignment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1" xfId="0" applyFont="1" applyFill="1" applyBorder="1"/>
    <xf numFmtId="0" fontId="0" fillId="6" borderId="0" xfId="0" applyFill="1"/>
    <xf numFmtId="0" fontId="0" fillId="6" borderId="2" xfId="0" applyFill="1" applyBorder="1" applyAlignment="1">
      <alignment vertical="center"/>
    </xf>
    <xf numFmtId="0" fontId="3" fillId="4" borderId="0" xfId="3"/>
    <xf numFmtId="0" fontId="3" fillId="5" borderId="0" xfId="4"/>
    <xf numFmtId="0" fontId="3" fillId="3" borderId="0" xfId="2"/>
  </cellXfs>
  <cellStyles count="5">
    <cellStyle name="Accent1" xfId="2" builtinId="29"/>
    <cellStyle name="Accent2" xfId="3" builtinId="33"/>
    <cellStyle name="Accent6" xfId="4" builtinId="49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tisha901@gmail.com" TargetMode="External"/><Relationship Id="rId3" Type="http://schemas.openxmlformats.org/officeDocument/2006/relationships/hyperlink" Target="mailto:raman@gmail.com" TargetMode="External"/><Relationship Id="rId7" Type="http://schemas.openxmlformats.org/officeDocument/2006/relationships/hyperlink" Target="mailto:grav234@gmail.com" TargetMode="External"/><Relationship Id="rId2" Type="http://schemas.openxmlformats.org/officeDocument/2006/relationships/hyperlink" Target="mailto:rahul11@gmail.com" TargetMode="External"/><Relationship Id="rId1" Type="http://schemas.openxmlformats.org/officeDocument/2006/relationships/hyperlink" Target="mailto:nitin101@yahoo.com" TargetMode="External"/><Relationship Id="rId6" Type="http://schemas.openxmlformats.org/officeDocument/2006/relationships/hyperlink" Target="mailto:ridh101@yahoo.com" TargetMode="External"/><Relationship Id="rId5" Type="http://schemas.openxmlformats.org/officeDocument/2006/relationships/hyperlink" Target="mailto:rahul60@yahoo.com" TargetMode="External"/><Relationship Id="rId4" Type="http://schemas.openxmlformats.org/officeDocument/2006/relationships/hyperlink" Target="mailto:kshitiz@gmail.com" TargetMode="External"/><Relationship Id="rId9" Type="http://schemas.openxmlformats.org/officeDocument/2006/relationships/hyperlink" Target="mailto:mohit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itisha901@gmail.com" TargetMode="External"/><Relationship Id="rId3" Type="http://schemas.openxmlformats.org/officeDocument/2006/relationships/hyperlink" Target="mailto:raman@gmail.com" TargetMode="External"/><Relationship Id="rId7" Type="http://schemas.openxmlformats.org/officeDocument/2006/relationships/hyperlink" Target="mailto:grav234@gmail.com" TargetMode="External"/><Relationship Id="rId2" Type="http://schemas.openxmlformats.org/officeDocument/2006/relationships/hyperlink" Target="mailto:rahul11@gmail.com" TargetMode="External"/><Relationship Id="rId1" Type="http://schemas.openxmlformats.org/officeDocument/2006/relationships/hyperlink" Target="mailto:nitin101@yahoo.com" TargetMode="External"/><Relationship Id="rId6" Type="http://schemas.openxmlformats.org/officeDocument/2006/relationships/hyperlink" Target="mailto:ridh101@yahoo.com" TargetMode="External"/><Relationship Id="rId5" Type="http://schemas.openxmlformats.org/officeDocument/2006/relationships/hyperlink" Target="mailto:rahul60@yahoo.com" TargetMode="External"/><Relationship Id="rId4" Type="http://schemas.openxmlformats.org/officeDocument/2006/relationships/hyperlink" Target="mailto:kshitiz@gmail.com" TargetMode="External"/><Relationship Id="rId9" Type="http://schemas.openxmlformats.org/officeDocument/2006/relationships/hyperlink" Target="mailto:mohi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27"/>
  <sheetViews>
    <sheetView showGridLines="0" topLeftCell="E1" workbookViewId="0">
      <selection activeCell="H15" sqref="H15"/>
    </sheetView>
  </sheetViews>
  <sheetFormatPr defaultRowHeight="15" x14ac:dyDescent="0.25"/>
  <cols>
    <col min="1" max="1" width="17" style="4" customWidth="1"/>
    <col min="2" max="2" width="22.28515625" style="6" customWidth="1"/>
    <col min="3" max="3" width="15.42578125" customWidth="1"/>
    <col min="4" max="4" width="16" customWidth="1"/>
    <col min="5" max="5" width="28.140625" customWidth="1"/>
    <col min="6" max="6" width="28.42578125" customWidth="1"/>
    <col min="7" max="7" width="18.5703125" customWidth="1"/>
    <col min="11" max="11" width="16.140625" customWidth="1"/>
    <col min="12" max="12" width="13.28515625" bestFit="1" customWidth="1"/>
  </cols>
  <sheetData>
    <row r="1" spans="1:12" x14ac:dyDescent="0.25">
      <c r="A1" s="13" t="s">
        <v>0</v>
      </c>
      <c r="B1" s="14" t="s">
        <v>1</v>
      </c>
      <c r="C1" s="15" t="s">
        <v>2</v>
      </c>
      <c r="D1" s="15" t="s">
        <v>32</v>
      </c>
      <c r="E1" s="15" t="s">
        <v>3</v>
      </c>
      <c r="F1" s="15" t="s">
        <v>4</v>
      </c>
      <c r="G1" s="15" t="s">
        <v>5</v>
      </c>
      <c r="H1" s="16" t="s">
        <v>38</v>
      </c>
      <c r="I1" s="16" t="s">
        <v>40</v>
      </c>
      <c r="J1" s="16" t="s">
        <v>41</v>
      </c>
      <c r="K1" s="16" t="s">
        <v>42</v>
      </c>
      <c r="L1" s="16" t="s">
        <v>43</v>
      </c>
    </row>
    <row r="2" spans="1:12" s="11" customFormat="1" ht="18.75" customHeight="1" x14ac:dyDescent="0.25">
      <c r="A2" s="7">
        <v>1</v>
      </c>
      <c r="B2" s="8" t="s">
        <v>36</v>
      </c>
      <c r="C2" s="9" t="s">
        <v>11</v>
      </c>
      <c r="D2" s="9">
        <v>9996633335</v>
      </c>
      <c r="E2" s="10" t="s">
        <v>14</v>
      </c>
      <c r="F2" s="9" t="s">
        <v>22</v>
      </c>
      <c r="G2" s="9" t="s">
        <v>29</v>
      </c>
      <c r="H2" s="9">
        <v>45000</v>
      </c>
      <c r="I2" s="9">
        <f>H2*40%</f>
        <v>18000</v>
      </c>
      <c r="J2" s="9">
        <f>H2*20%</f>
        <v>9000</v>
      </c>
      <c r="K2" s="9">
        <f>SUM(H2:J2)</f>
        <v>72000</v>
      </c>
      <c r="L2" s="9">
        <f>K2*12</f>
        <v>864000</v>
      </c>
    </row>
    <row r="3" spans="1:12" ht="17.25" customHeight="1" x14ac:dyDescent="0.25">
      <c r="A3" s="3">
        <v>2</v>
      </c>
      <c r="B3" s="5" t="s">
        <v>6</v>
      </c>
      <c r="C3" s="1" t="s">
        <v>11</v>
      </c>
      <c r="D3" s="9">
        <v>9996633335</v>
      </c>
      <c r="E3" s="2" t="s">
        <v>15</v>
      </c>
      <c r="F3" s="1" t="s">
        <v>23</v>
      </c>
      <c r="G3" s="1" t="s">
        <v>30</v>
      </c>
      <c r="H3" s="1">
        <v>34000</v>
      </c>
      <c r="I3" s="9">
        <f t="shared" ref="I3:I11" si="0">H3*40%</f>
        <v>13600</v>
      </c>
      <c r="J3" s="9">
        <f t="shared" ref="J3:J11" si="1">H3*20%</f>
        <v>6800</v>
      </c>
      <c r="K3" s="9">
        <f t="shared" ref="K3:K11" si="2">SUM(H3:J3)</f>
        <v>54400</v>
      </c>
      <c r="L3" s="9">
        <f t="shared" ref="L3:L11" si="3">K3*12</f>
        <v>652800</v>
      </c>
    </row>
    <row r="4" spans="1:12" x14ac:dyDescent="0.25">
      <c r="A4" s="3">
        <v>3</v>
      </c>
      <c r="B4" s="5" t="s">
        <v>7</v>
      </c>
      <c r="C4" s="1" t="s">
        <v>11</v>
      </c>
      <c r="D4" s="9">
        <v>9996633335</v>
      </c>
      <c r="E4" s="2" t="s">
        <v>16</v>
      </c>
      <c r="F4" s="1" t="s">
        <v>24</v>
      </c>
      <c r="G4" s="1" t="s">
        <v>30</v>
      </c>
      <c r="H4" s="1">
        <v>23000</v>
      </c>
      <c r="I4" s="9">
        <f t="shared" si="0"/>
        <v>9200</v>
      </c>
      <c r="J4" s="9">
        <f t="shared" si="1"/>
        <v>4600</v>
      </c>
      <c r="K4" s="9">
        <f t="shared" si="2"/>
        <v>36800</v>
      </c>
      <c r="L4" s="9">
        <f t="shared" si="3"/>
        <v>441600</v>
      </c>
    </row>
    <row r="5" spans="1:12" x14ac:dyDescent="0.25">
      <c r="A5" s="3">
        <v>10</v>
      </c>
      <c r="B5" s="5" t="s">
        <v>33</v>
      </c>
      <c r="C5" s="1" t="s">
        <v>11</v>
      </c>
      <c r="D5" s="9">
        <v>37556622</v>
      </c>
      <c r="E5" s="2" t="s">
        <v>34</v>
      </c>
      <c r="F5" s="1" t="s">
        <v>35</v>
      </c>
      <c r="G5" s="1" t="s">
        <v>29</v>
      </c>
      <c r="H5" s="1">
        <v>76000</v>
      </c>
      <c r="I5" s="9">
        <f t="shared" si="0"/>
        <v>30400</v>
      </c>
      <c r="J5" s="9">
        <f t="shared" si="1"/>
        <v>15200</v>
      </c>
      <c r="K5" s="9">
        <f t="shared" si="2"/>
        <v>121600</v>
      </c>
      <c r="L5" s="9">
        <f t="shared" si="3"/>
        <v>1459200</v>
      </c>
    </row>
    <row r="6" spans="1:12" x14ac:dyDescent="0.25">
      <c r="A6" s="3">
        <v>4</v>
      </c>
      <c r="B6" s="5" t="s">
        <v>8</v>
      </c>
      <c r="C6" s="1" t="s">
        <v>11</v>
      </c>
      <c r="D6" s="9">
        <v>9996633335</v>
      </c>
      <c r="E6" s="2" t="s">
        <v>17</v>
      </c>
      <c r="F6" s="1" t="s">
        <v>25</v>
      </c>
      <c r="G6" s="1" t="s">
        <v>31</v>
      </c>
      <c r="H6" s="1">
        <v>91000</v>
      </c>
      <c r="I6" s="9">
        <f t="shared" si="0"/>
        <v>36400</v>
      </c>
      <c r="J6" s="9">
        <f t="shared" si="1"/>
        <v>18200</v>
      </c>
      <c r="K6" s="9">
        <f t="shared" si="2"/>
        <v>145600</v>
      </c>
      <c r="L6" s="9">
        <f t="shared" si="3"/>
        <v>1747200</v>
      </c>
    </row>
    <row r="7" spans="1:12" x14ac:dyDescent="0.25">
      <c r="A7" s="3">
        <v>5</v>
      </c>
      <c r="B7" s="5" t="s">
        <v>9</v>
      </c>
      <c r="C7" s="1" t="s">
        <v>11</v>
      </c>
      <c r="D7" s="9">
        <v>9996633335</v>
      </c>
      <c r="E7" s="2" t="s">
        <v>18</v>
      </c>
      <c r="F7" s="1" t="s">
        <v>26</v>
      </c>
      <c r="G7" s="1" t="s">
        <v>29</v>
      </c>
      <c r="H7" s="1">
        <v>34000</v>
      </c>
      <c r="I7" s="9">
        <f t="shared" si="0"/>
        <v>13600</v>
      </c>
      <c r="J7" s="9">
        <f t="shared" si="1"/>
        <v>6800</v>
      </c>
      <c r="K7" s="9">
        <f t="shared" si="2"/>
        <v>54400</v>
      </c>
      <c r="L7" s="9">
        <f t="shared" si="3"/>
        <v>652800</v>
      </c>
    </row>
    <row r="8" spans="1:12" x14ac:dyDescent="0.25">
      <c r="A8" s="3">
        <v>6</v>
      </c>
      <c r="B8" s="5" t="s">
        <v>13</v>
      </c>
      <c r="C8" s="1" t="s">
        <v>12</v>
      </c>
      <c r="D8" s="9">
        <v>9996633335</v>
      </c>
      <c r="E8" s="2" t="s">
        <v>19</v>
      </c>
      <c r="F8" s="1" t="s">
        <v>27</v>
      </c>
      <c r="G8" s="1" t="s">
        <v>31</v>
      </c>
      <c r="H8" s="1">
        <v>12000</v>
      </c>
      <c r="I8" s="9">
        <f t="shared" si="0"/>
        <v>4800</v>
      </c>
      <c r="J8" s="9">
        <f t="shared" si="1"/>
        <v>2400</v>
      </c>
      <c r="K8" s="9">
        <f t="shared" si="2"/>
        <v>19200</v>
      </c>
      <c r="L8" s="9">
        <f t="shared" si="3"/>
        <v>230400</v>
      </c>
    </row>
    <row r="9" spans="1:12" x14ac:dyDescent="0.25">
      <c r="A9" s="3">
        <v>7</v>
      </c>
      <c r="B9" s="5" t="s">
        <v>37</v>
      </c>
      <c r="C9" s="1" t="s">
        <v>11</v>
      </c>
      <c r="D9" s="9">
        <v>9996633335</v>
      </c>
      <c r="E9" s="2" t="s">
        <v>20</v>
      </c>
      <c r="F9" s="1" t="s">
        <v>28</v>
      </c>
      <c r="G9" s="1" t="s">
        <v>29</v>
      </c>
      <c r="H9" s="1">
        <v>69000</v>
      </c>
      <c r="I9" s="9">
        <f t="shared" si="0"/>
        <v>27600</v>
      </c>
      <c r="J9" s="9">
        <f t="shared" si="1"/>
        <v>13800</v>
      </c>
      <c r="K9" s="9">
        <f t="shared" si="2"/>
        <v>110400</v>
      </c>
      <c r="L9" s="9">
        <f t="shared" si="3"/>
        <v>1324800</v>
      </c>
    </row>
    <row r="10" spans="1:12" x14ac:dyDescent="0.25">
      <c r="A10" s="3">
        <v>8</v>
      </c>
      <c r="B10" s="5" t="s">
        <v>10</v>
      </c>
      <c r="C10" s="1" t="s">
        <v>12</v>
      </c>
      <c r="D10" s="9">
        <v>9996633335</v>
      </c>
      <c r="E10" s="2" t="s">
        <v>21</v>
      </c>
      <c r="F10" s="1" t="s">
        <v>22</v>
      </c>
      <c r="G10" s="1" t="s">
        <v>30</v>
      </c>
      <c r="H10" s="1">
        <v>150000</v>
      </c>
      <c r="I10" s="9">
        <f t="shared" si="0"/>
        <v>60000</v>
      </c>
      <c r="J10" s="9">
        <f t="shared" si="1"/>
        <v>30000</v>
      </c>
      <c r="K10" s="9">
        <f t="shared" si="2"/>
        <v>240000</v>
      </c>
      <c r="L10" s="9">
        <f t="shared" si="3"/>
        <v>2880000</v>
      </c>
    </row>
    <row r="11" spans="1:12" x14ac:dyDescent="0.25">
      <c r="A11" s="3"/>
      <c r="B11" s="5"/>
      <c r="C11" s="1"/>
      <c r="D11" s="1"/>
      <c r="E11" s="1"/>
      <c r="F11" s="1"/>
      <c r="G11" s="1"/>
      <c r="H11" s="1">
        <v>49000</v>
      </c>
      <c r="I11" s="9">
        <f t="shared" si="0"/>
        <v>19600</v>
      </c>
      <c r="J11" s="9">
        <f t="shared" si="1"/>
        <v>9800</v>
      </c>
      <c r="K11" s="9">
        <f t="shared" si="2"/>
        <v>78400</v>
      </c>
      <c r="L11" s="9">
        <f t="shared" si="3"/>
        <v>940800</v>
      </c>
    </row>
    <row r="12" spans="1:12" x14ac:dyDescent="0.25">
      <c r="K12" t="s">
        <v>65</v>
      </c>
      <c r="L12" s="18">
        <f>SUM(L2:L11)</f>
        <v>11193600</v>
      </c>
    </row>
    <row r="13" spans="1:12" x14ac:dyDescent="0.25">
      <c r="K13" t="s">
        <v>66</v>
      </c>
      <c r="L13" s="18">
        <f>AVERAGE(L2:L11)</f>
        <v>1119360</v>
      </c>
    </row>
    <row r="14" spans="1:12" x14ac:dyDescent="0.25">
      <c r="K14" t="s">
        <v>67</v>
      </c>
      <c r="L14" s="17">
        <f>MAX(L2:L11)</f>
        <v>2880000</v>
      </c>
    </row>
    <row r="15" spans="1:12" x14ac:dyDescent="0.25">
      <c r="K15" t="s">
        <v>68</v>
      </c>
      <c r="L15" s="17">
        <f>MIN(L2:L11)</f>
        <v>230400</v>
      </c>
    </row>
    <row r="16" spans="1:12" x14ac:dyDescent="0.25">
      <c r="E16" t="s">
        <v>39</v>
      </c>
      <c r="J16">
        <v>3</v>
      </c>
      <c r="K16" t="s">
        <v>69</v>
      </c>
      <c r="L16" s="17">
        <f>SMALL(L2:L11,J16)</f>
        <v>652800</v>
      </c>
    </row>
    <row r="17" spans="5:14" x14ac:dyDescent="0.25">
      <c r="E17" t="s">
        <v>54</v>
      </c>
      <c r="F17" t="s">
        <v>55</v>
      </c>
      <c r="J17">
        <v>2</v>
      </c>
      <c r="K17" t="s">
        <v>70</v>
      </c>
      <c r="L17" s="17">
        <f>LARGE(L2:L11,J17)</f>
        <v>1747200</v>
      </c>
    </row>
    <row r="18" spans="5:14" x14ac:dyDescent="0.25">
      <c r="E18" t="s">
        <v>44</v>
      </c>
      <c r="F18" t="s">
        <v>56</v>
      </c>
      <c r="K18" t="s">
        <v>71</v>
      </c>
      <c r="L18">
        <v>2</v>
      </c>
      <c r="M18">
        <v>3</v>
      </c>
      <c r="N18" s="17">
        <f>POWER(L18,M18)</f>
        <v>8</v>
      </c>
    </row>
    <row r="19" spans="5:14" x14ac:dyDescent="0.25">
      <c r="E19" t="s">
        <v>45</v>
      </c>
      <c r="F19" t="s">
        <v>57</v>
      </c>
      <c r="K19" t="s">
        <v>72</v>
      </c>
      <c r="L19">
        <v>9</v>
      </c>
      <c r="M19" s="17">
        <f>SQRT(L19)</f>
        <v>3</v>
      </c>
    </row>
    <row r="20" spans="5:14" x14ac:dyDescent="0.25">
      <c r="E20" t="s">
        <v>46</v>
      </c>
      <c r="F20" t="s">
        <v>58</v>
      </c>
      <c r="K20" t="s">
        <v>73</v>
      </c>
      <c r="L20">
        <v>34</v>
      </c>
      <c r="M20">
        <v>3</v>
      </c>
      <c r="N20" s="17">
        <f>MOD(L20,M20)</f>
        <v>1</v>
      </c>
    </row>
    <row r="21" spans="5:14" x14ac:dyDescent="0.25">
      <c r="E21" t="s">
        <v>47</v>
      </c>
      <c r="F21" t="s">
        <v>60</v>
      </c>
      <c r="K21" t="s">
        <v>74</v>
      </c>
      <c r="L21">
        <v>44445.331112200001</v>
      </c>
      <c r="M21" s="17">
        <f>ROUNDUP(L21,2)</f>
        <v>44445.340000000004</v>
      </c>
    </row>
    <row r="22" spans="5:14" x14ac:dyDescent="0.25">
      <c r="E22" t="s">
        <v>48</v>
      </c>
      <c r="F22" t="s">
        <v>59</v>
      </c>
      <c r="K22" t="s">
        <v>75</v>
      </c>
      <c r="L22">
        <v>44445.331112200001</v>
      </c>
      <c r="M22" s="17">
        <f>ROUNDDOWN(L22,2)</f>
        <v>44445.33</v>
      </c>
    </row>
    <row r="23" spans="5:14" x14ac:dyDescent="0.25">
      <c r="E23" t="s">
        <v>49</v>
      </c>
      <c r="F23" t="s">
        <v>61</v>
      </c>
    </row>
    <row r="24" spans="5:14" x14ac:dyDescent="0.25">
      <c r="E24" t="s">
        <v>50</v>
      </c>
    </row>
    <row r="25" spans="5:14" x14ac:dyDescent="0.25">
      <c r="E25" t="s">
        <v>51</v>
      </c>
      <c r="F25" t="s">
        <v>62</v>
      </c>
    </row>
    <row r="26" spans="5:14" x14ac:dyDescent="0.25">
      <c r="E26" t="s">
        <v>52</v>
      </c>
      <c r="F26" t="s">
        <v>63</v>
      </c>
    </row>
    <row r="27" spans="5:14" x14ac:dyDescent="0.25">
      <c r="E27" t="s">
        <v>53</v>
      </c>
      <c r="F27" t="s">
        <v>64</v>
      </c>
    </row>
  </sheetData>
  <hyperlinks>
    <hyperlink ref="E2" r:id="rId1" xr:uid="{5E3E50AB-DD00-4AA5-8FA8-631FE6D39FE2}"/>
    <hyperlink ref="E3" r:id="rId2" xr:uid="{065095A4-38DE-4AA0-9AB4-B6F84BF28AD7}"/>
    <hyperlink ref="E4" r:id="rId3" xr:uid="{531784E6-582C-47F1-B196-978DFDB5823F}"/>
    <hyperlink ref="E6" r:id="rId4" xr:uid="{03669B36-5F74-429E-B6AD-C9C3CEC79FF6}"/>
    <hyperlink ref="E7" r:id="rId5" xr:uid="{2767B5AA-0938-4C9D-93E4-6B42BDDF561F}"/>
    <hyperlink ref="E8" r:id="rId6" xr:uid="{7A108F47-92EF-4D64-82AA-1BB3F25B2D39}"/>
    <hyperlink ref="E9" r:id="rId7" xr:uid="{2A1C79A1-0797-409C-8BF4-6E50EDA37420}"/>
    <hyperlink ref="E10" r:id="rId8" xr:uid="{D6D1AE20-3BF9-4C8F-97AA-D6CED8282543}"/>
    <hyperlink ref="E5" r:id="rId9" xr:uid="{8C84BED3-CC21-4DEE-9BD9-98ED293F87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3C1E0-4D54-478C-A668-48FB90326986}">
  <dimension ref="A1:O28"/>
  <sheetViews>
    <sheetView tabSelected="1" topLeftCell="A9" workbookViewId="0">
      <selection activeCell="O29" sqref="O29"/>
    </sheetView>
  </sheetViews>
  <sheetFormatPr defaultRowHeight="15" x14ac:dyDescent="0.25"/>
  <sheetData>
    <row r="1" spans="1:15" x14ac:dyDescent="0.25">
      <c r="A1" s="13" t="s">
        <v>0</v>
      </c>
      <c r="B1" s="14" t="s">
        <v>1</v>
      </c>
      <c r="C1" s="15" t="s">
        <v>2</v>
      </c>
      <c r="D1" s="15" t="s">
        <v>32</v>
      </c>
      <c r="E1" s="15" t="s">
        <v>3</v>
      </c>
      <c r="F1" s="15" t="s">
        <v>4</v>
      </c>
      <c r="G1" s="15" t="s">
        <v>5</v>
      </c>
      <c r="H1" s="16" t="s">
        <v>38</v>
      </c>
      <c r="I1" s="16" t="s">
        <v>40</v>
      </c>
      <c r="J1" s="16" t="s">
        <v>41</v>
      </c>
      <c r="K1" s="16" t="s">
        <v>42</v>
      </c>
      <c r="L1" s="16" t="s">
        <v>43</v>
      </c>
      <c r="M1" s="12" t="s">
        <v>80</v>
      </c>
    </row>
    <row r="2" spans="1:15" x14ac:dyDescent="0.25">
      <c r="A2" s="7">
        <v>1</v>
      </c>
      <c r="B2" s="8" t="s">
        <v>36</v>
      </c>
      <c r="C2" s="9" t="s">
        <v>11</v>
      </c>
      <c r="D2" s="9">
        <v>9996633335</v>
      </c>
      <c r="E2" s="10" t="s">
        <v>14</v>
      </c>
      <c r="F2" s="9" t="s">
        <v>22</v>
      </c>
      <c r="G2" s="9" t="s">
        <v>29</v>
      </c>
      <c r="H2" s="9">
        <v>45000</v>
      </c>
      <c r="I2" s="9">
        <f>H2*40%</f>
        <v>18000</v>
      </c>
      <c r="J2" s="9">
        <f>H2*20%</f>
        <v>9000</v>
      </c>
      <c r="K2" s="9">
        <f>SUM(H2:J2)</f>
        <v>72000</v>
      </c>
      <c r="L2" s="9">
        <f>K2*12</f>
        <v>864000</v>
      </c>
      <c r="M2">
        <f>IF(L2&lt;300000,0,(L2-300000)*0.1%)</f>
        <v>564</v>
      </c>
      <c r="N2">
        <f>IF(L2&lt;300000,0,IF(L2&lt;500000, (L2-300000)*0.1, (L2-300000)*20))</f>
        <v>11280000</v>
      </c>
      <c r="O2">
        <f>IF(L2&lt;300000,0,IF(L2&lt;500000, (L2-300000)*0.1, IF(  L2&lt;1000000, ( L2-500000)*20, L2*0.3     ) ))</f>
        <v>7280000</v>
      </c>
    </row>
    <row r="3" spans="1:15" x14ac:dyDescent="0.25">
      <c r="A3" s="3">
        <v>2</v>
      </c>
      <c r="B3" s="5" t="s">
        <v>6</v>
      </c>
      <c r="C3" s="1" t="s">
        <v>11</v>
      </c>
      <c r="D3" s="9">
        <v>9996633335</v>
      </c>
      <c r="E3" s="2" t="s">
        <v>15</v>
      </c>
      <c r="F3" s="1" t="s">
        <v>23</v>
      </c>
      <c r="G3" s="1" t="s">
        <v>30</v>
      </c>
      <c r="H3" s="1">
        <v>34000</v>
      </c>
      <c r="I3" s="9">
        <f t="shared" ref="I3:I10" si="0">H3*40%</f>
        <v>13600</v>
      </c>
      <c r="J3" s="9">
        <f t="shared" ref="J3:J10" si="1">H3*20%</f>
        <v>6800</v>
      </c>
      <c r="K3" s="9">
        <f t="shared" ref="K3:K10" si="2">SUM(H3:J3)</f>
        <v>54400</v>
      </c>
      <c r="L3" s="9">
        <f t="shared" ref="L3:L10" si="3">K3*12</f>
        <v>652800</v>
      </c>
      <c r="M3">
        <f t="shared" ref="M3:M10" si="4">IF(L3&lt;300000,0,(L3-300000)*0.1%)</f>
        <v>352.8</v>
      </c>
      <c r="N3">
        <f t="shared" ref="N3:N10" si="5">IF(L3&lt;300000,0,IF(L3&lt;500000, (L3-300000)*0.1, (L3-300000)*20))</f>
        <v>7056000</v>
      </c>
      <c r="O3">
        <f t="shared" ref="O3:O10" si="6">IF(L3&lt;300000,0,IF(L3&lt;500000, (L3-300000)*0.1, IF(  L3&lt;1000000, ( L3-500000)*20, L3*0.3     ) ))</f>
        <v>3056000</v>
      </c>
    </row>
    <row r="4" spans="1:15" x14ac:dyDescent="0.25">
      <c r="A4" s="3">
        <v>3</v>
      </c>
      <c r="B4" s="5" t="s">
        <v>7</v>
      </c>
      <c r="C4" s="1" t="s">
        <v>11</v>
      </c>
      <c r="D4" s="9">
        <v>9996633335</v>
      </c>
      <c r="E4" s="2" t="s">
        <v>16</v>
      </c>
      <c r="F4" s="1" t="s">
        <v>24</v>
      </c>
      <c r="G4" s="1" t="s">
        <v>30</v>
      </c>
      <c r="H4" s="1">
        <v>23000</v>
      </c>
      <c r="I4" s="9">
        <f t="shared" si="0"/>
        <v>9200</v>
      </c>
      <c r="J4" s="9">
        <f t="shared" si="1"/>
        <v>4600</v>
      </c>
      <c r="K4" s="9">
        <f t="shared" si="2"/>
        <v>36800</v>
      </c>
      <c r="L4" s="9">
        <f t="shared" si="3"/>
        <v>441600</v>
      </c>
      <c r="M4">
        <f t="shared" si="4"/>
        <v>141.6</v>
      </c>
      <c r="N4">
        <f t="shared" si="5"/>
        <v>14160</v>
      </c>
      <c r="O4">
        <f t="shared" si="6"/>
        <v>14160</v>
      </c>
    </row>
    <row r="5" spans="1:15" x14ac:dyDescent="0.25">
      <c r="A5" s="3">
        <v>10</v>
      </c>
      <c r="B5" s="5" t="s">
        <v>33</v>
      </c>
      <c r="C5" s="1" t="s">
        <v>11</v>
      </c>
      <c r="D5" s="9">
        <v>37556622</v>
      </c>
      <c r="E5" s="2" t="s">
        <v>34</v>
      </c>
      <c r="F5" s="1" t="s">
        <v>35</v>
      </c>
      <c r="G5" s="1" t="s">
        <v>29</v>
      </c>
      <c r="H5" s="1">
        <v>76000</v>
      </c>
      <c r="I5" s="9">
        <f t="shared" si="0"/>
        <v>30400</v>
      </c>
      <c r="J5" s="9">
        <f t="shared" si="1"/>
        <v>15200</v>
      </c>
      <c r="K5" s="9">
        <f t="shared" si="2"/>
        <v>121600</v>
      </c>
      <c r="L5" s="9">
        <f t="shared" si="3"/>
        <v>1459200</v>
      </c>
      <c r="M5">
        <f t="shared" si="4"/>
        <v>1159.2</v>
      </c>
      <c r="N5">
        <f t="shared" si="5"/>
        <v>23184000</v>
      </c>
      <c r="O5">
        <f t="shared" si="6"/>
        <v>437760</v>
      </c>
    </row>
    <row r="6" spans="1:15" x14ac:dyDescent="0.25">
      <c r="A6" s="3">
        <v>4</v>
      </c>
      <c r="B6" s="5" t="s">
        <v>8</v>
      </c>
      <c r="C6" s="1" t="s">
        <v>11</v>
      </c>
      <c r="D6" s="9">
        <v>9996633335</v>
      </c>
      <c r="E6" s="2" t="s">
        <v>17</v>
      </c>
      <c r="F6" s="1" t="s">
        <v>25</v>
      </c>
      <c r="G6" s="1" t="s">
        <v>31</v>
      </c>
      <c r="H6" s="1">
        <v>91000</v>
      </c>
      <c r="I6" s="9">
        <f t="shared" si="0"/>
        <v>36400</v>
      </c>
      <c r="J6" s="9">
        <f t="shared" si="1"/>
        <v>18200</v>
      </c>
      <c r="K6" s="9">
        <f t="shared" si="2"/>
        <v>145600</v>
      </c>
      <c r="L6" s="9">
        <f t="shared" si="3"/>
        <v>1747200</v>
      </c>
      <c r="M6">
        <f t="shared" si="4"/>
        <v>1447.2</v>
      </c>
      <c r="N6">
        <f t="shared" si="5"/>
        <v>28944000</v>
      </c>
      <c r="O6">
        <f t="shared" si="6"/>
        <v>524160</v>
      </c>
    </row>
    <row r="7" spans="1:15" x14ac:dyDescent="0.25">
      <c r="A7" s="3">
        <v>5</v>
      </c>
      <c r="B7" s="5" t="s">
        <v>9</v>
      </c>
      <c r="C7" s="1" t="s">
        <v>11</v>
      </c>
      <c r="D7" s="9">
        <v>9996633335</v>
      </c>
      <c r="E7" s="2" t="s">
        <v>18</v>
      </c>
      <c r="F7" s="1" t="s">
        <v>26</v>
      </c>
      <c r="G7" s="1" t="s">
        <v>29</v>
      </c>
      <c r="H7" s="1">
        <v>34000</v>
      </c>
      <c r="I7" s="9">
        <f t="shared" si="0"/>
        <v>13600</v>
      </c>
      <c r="J7" s="9">
        <f t="shared" si="1"/>
        <v>6800</v>
      </c>
      <c r="K7" s="9">
        <f t="shared" si="2"/>
        <v>54400</v>
      </c>
      <c r="L7" s="9">
        <f t="shared" si="3"/>
        <v>652800</v>
      </c>
      <c r="M7">
        <f t="shared" si="4"/>
        <v>352.8</v>
      </c>
      <c r="N7">
        <f t="shared" si="5"/>
        <v>7056000</v>
      </c>
      <c r="O7">
        <f t="shared" si="6"/>
        <v>3056000</v>
      </c>
    </row>
    <row r="8" spans="1:15" x14ac:dyDescent="0.25">
      <c r="A8" s="3">
        <v>6</v>
      </c>
      <c r="B8" s="5" t="s">
        <v>13</v>
      </c>
      <c r="C8" s="1" t="s">
        <v>12</v>
      </c>
      <c r="D8" s="9">
        <v>9996633335</v>
      </c>
      <c r="E8" s="2" t="s">
        <v>19</v>
      </c>
      <c r="F8" s="1" t="s">
        <v>27</v>
      </c>
      <c r="G8" s="1" t="s">
        <v>31</v>
      </c>
      <c r="H8" s="1">
        <v>12000</v>
      </c>
      <c r="I8" s="9">
        <f t="shared" si="0"/>
        <v>4800</v>
      </c>
      <c r="J8" s="9">
        <f t="shared" si="1"/>
        <v>2400</v>
      </c>
      <c r="K8" s="9">
        <f t="shared" si="2"/>
        <v>19200</v>
      </c>
      <c r="L8" s="9">
        <f t="shared" si="3"/>
        <v>230400</v>
      </c>
      <c r="M8">
        <f t="shared" si="4"/>
        <v>0</v>
      </c>
      <c r="N8">
        <f t="shared" si="5"/>
        <v>0</v>
      </c>
      <c r="O8">
        <f t="shared" si="6"/>
        <v>0</v>
      </c>
    </row>
    <row r="9" spans="1:15" x14ac:dyDescent="0.25">
      <c r="A9" s="3">
        <v>7</v>
      </c>
      <c r="B9" s="5" t="s">
        <v>37</v>
      </c>
      <c r="C9" s="1" t="s">
        <v>11</v>
      </c>
      <c r="D9" s="9">
        <v>9996633335</v>
      </c>
      <c r="E9" s="2" t="s">
        <v>20</v>
      </c>
      <c r="F9" s="1" t="s">
        <v>28</v>
      </c>
      <c r="G9" s="1" t="s">
        <v>29</v>
      </c>
      <c r="H9" s="1">
        <v>69000</v>
      </c>
      <c r="I9" s="9">
        <f t="shared" si="0"/>
        <v>27600</v>
      </c>
      <c r="J9" s="9">
        <f t="shared" si="1"/>
        <v>13800</v>
      </c>
      <c r="K9" s="9">
        <f t="shared" si="2"/>
        <v>110400</v>
      </c>
      <c r="L9" s="9">
        <f t="shared" si="3"/>
        <v>1324800</v>
      </c>
      <c r="M9">
        <f t="shared" si="4"/>
        <v>1024.8</v>
      </c>
      <c r="N9">
        <f t="shared" si="5"/>
        <v>20496000</v>
      </c>
      <c r="O9">
        <f t="shared" si="6"/>
        <v>397440</v>
      </c>
    </row>
    <row r="10" spans="1:15" x14ac:dyDescent="0.25">
      <c r="A10" s="3">
        <v>8</v>
      </c>
      <c r="B10" s="5" t="s">
        <v>10</v>
      </c>
      <c r="C10" s="1" t="s">
        <v>12</v>
      </c>
      <c r="D10" s="9">
        <v>9996633335</v>
      </c>
      <c r="E10" s="2" t="s">
        <v>21</v>
      </c>
      <c r="F10" s="1" t="s">
        <v>22</v>
      </c>
      <c r="G10" s="1" t="s">
        <v>30</v>
      </c>
      <c r="H10" s="1">
        <v>150000</v>
      </c>
      <c r="I10" s="9">
        <f t="shared" si="0"/>
        <v>60000</v>
      </c>
      <c r="J10" s="9">
        <f t="shared" si="1"/>
        <v>30000</v>
      </c>
      <c r="K10" s="9">
        <f t="shared" si="2"/>
        <v>240000</v>
      </c>
      <c r="L10" s="9">
        <f t="shared" si="3"/>
        <v>2880000</v>
      </c>
      <c r="M10">
        <f t="shared" si="4"/>
        <v>2580</v>
      </c>
      <c r="N10">
        <f t="shared" si="5"/>
        <v>51600000</v>
      </c>
      <c r="O10">
        <f t="shared" si="6"/>
        <v>864000</v>
      </c>
    </row>
    <row r="14" spans="1:15" x14ac:dyDescent="0.25">
      <c r="E14" t="s">
        <v>76</v>
      </c>
    </row>
    <row r="15" spans="1:15" x14ac:dyDescent="0.25">
      <c r="E15" t="s">
        <v>77</v>
      </c>
      <c r="G15" t="s">
        <v>78</v>
      </c>
      <c r="L15" t="s">
        <v>83</v>
      </c>
    </row>
    <row r="16" spans="1:15" x14ac:dyDescent="0.25">
      <c r="G16" t="s">
        <v>79</v>
      </c>
      <c r="H16">
        <v>3</v>
      </c>
      <c r="I16" t="str">
        <f>IF(MOD(H16,2)=0,"even number","odd number")</f>
        <v>odd number</v>
      </c>
      <c r="M16" s="19" t="s">
        <v>85</v>
      </c>
      <c r="N16" s="19" t="s">
        <v>86</v>
      </c>
    </row>
    <row r="17" spans="5:15" x14ac:dyDescent="0.25">
      <c r="H17">
        <v>3</v>
      </c>
      <c r="I17" t="str">
        <f>IF(MOD(H17,2)&gt;0,"odd number","")</f>
        <v>odd number</v>
      </c>
      <c r="M17" t="s">
        <v>87</v>
      </c>
      <c r="N17">
        <f>COUNTIF(C2:C10,M17)</f>
        <v>2</v>
      </c>
    </row>
    <row r="18" spans="5:15" x14ac:dyDescent="0.25">
      <c r="E18" t="s">
        <v>81</v>
      </c>
      <c r="L18" t="s">
        <v>84</v>
      </c>
    </row>
    <row r="19" spans="5:15" x14ac:dyDescent="0.25">
      <c r="E19" t="s">
        <v>82</v>
      </c>
      <c r="M19" s="19" t="s">
        <v>85</v>
      </c>
      <c r="N19" s="19" t="s">
        <v>88</v>
      </c>
      <c r="O19" s="19" t="s">
        <v>86</v>
      </c>
    </row>
    <row r="20" spans="5:15" x14ac:dyDescent="0.25">
      <c r="E20" t="s">
        <v>83</v>
      </c>
      <c r="M20" t="s">
        <v>87</v>
      </c>
      <c r="N20" t="s">
        <v>31</v>
      </c>
      <c r="O20">
        <f>COUNTIFS(C2:C10,M20,G2:G10,N20)</f>
        <v>1</v>
      </c>
    </row>
    <row r="21" spans="5:15" x14ac:dyDescent="0.25">
      <c r="E21" t="s">
        <v>84</v>
      </c>
    </row>
    <row r="22" spans="5:15" x14ac:dyDescent="0.25">
      <c r="L22" t="s">
        <v>81</v>
      </c>
    </row>
    <row r="23" spans="5:15" x14ac:dyDescent="0.25">
      <c r="M23" s="20" t="s">
        <v>88</v>
      </c>
      <c r="N23" s="20" t="s">
        <v>90</v>
      </c>
    </row>
    <row r="24" spans="5:15" x14ac:dyDescent="0.25">
      <c r="M24" t="s">
        <v>89</v>
      </c>
      <c r="N24">
        <f>SUMIF(G2:G10,M24,L2:L10)</f>
        <v>4300800</v>
      </c>
    </row>
    <row r="26" spans="5:15" x14ac:dyDescent="0.25">
      <c r="L26" t="s">
        <v>82</v>
      </c>
    </row>
    <row r="27" spans="5:15" x14ac:dyDescent="0.25">
      <c r="M27" s="21" t="s">
        <v>91</v>
      </c>
      <c r="N27" s="21" t="s">
        <v>92</v>
      </c>
      <c r="O27" s="21" t="s">
        <v>93</v>
      </c>
    </row>
    <row r="28" spans="5:15" x14ac:dyDescent="0.25">
      <c r="M28" t="s">
        <v>29</v>
      </c>
      <c r="N28" t="s">
        <v>35</v>
      </c>
      <c r="O28">
        <f>SUMIFS(L2:L10,G2:G10,M28,F2:F10,N28)</f>
        <v>1459200</v>
      </c>
    </row>
  </sheetData>
  <hyperlinks>
    <hyperlink ref="E2" r:id="rId1" xr:uid="{D7F0A7C9-F32B-4388-8B34-BC30FB2B9EBB}"/>
    <hyperlink ref="E3" r:id="rId2" xr:uid="{C77F4F4C-A6FF-469A-AC08-924D04A6C567}"/>
    <hyperlink ref="E4" r:id="rId3" xr:uid="{2EEB08E3-FFBF-46AD-96C8-220FCF4A35FA}"/>
    <hyperlink ref="E6" r:id="rId4" xr:uid="{AE996F2A-1A5A-42CF-85BD-9AC4EFE46FFD}"/>
    <hyperlink ref="E7" r:id="rId5" xr:uid="{6A01A9DD-61C4-4D36-B090-FB2408397991}"/>
    <hyperlink ref="E8" r:id="rId6" xr:uid="{323EEAB4-EB10-472E-9419-2E1150A16D13}"/>
    <hyperlink ref="E9" r:id="rId7" xr:uid="{C4ADBB7E-157F-4829-8069-BC93C6491798}"/>
    <hyperlink ref="E10" r:id="rId8" xr:uid="{0CFC2D71-B047-4D12-9D27-9E711C68BB8C}"/>
    <hyperlink ref="E5" r:id="rId9" xr:uid="{C504E0C8-DCC3-490A-8D4B-9D4EB76084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- arithmetic and math</vt:lpstr>
      <vt:lpstr>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Vimlesh Kumar</dc:creator>
  <cp:lastModifiedBy>Vimlesh Kumar</cp:lastModifiedBy>
  <dcterms:created xsi:type="dcterms:W3CDTF">2015-06-05T18:17:20Z</dcterms:created>
  <dcterms:modified xsi:type="dcterms:W3CDTF">2020-08-10T04:32:32Z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685b5743-9ac1-4c7d-b0c4-2684e62b0e9e</vt:lpwstr>
  </property>
</Properties>
</file>