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LI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D7" i="1"/>
  <c r="E6" i="1"/>
  <c r="D6" i="1"/>
  <c r="E5" i="1"/>
  <c r="D5" i="1"/>
  <c r="E4" i="1"/>
  <c r="D4" i="1"/>
  <c r="E3" i="1"/>
  <c r="G22" i="1"/>
  <c r="G19" i="1"/>
  <c r="G20" i="1" s="1"/>
  <c r="G16" i="1"/>
  <c r="G15" i="1"/>
  <c r="G3" i="1"/>
  <c r="G4" i="1" s="1"/>
  <c r="G2" i="1"/>
  <c r="G10" i="1" s="1"/>
  <c r="G9" i="1" l="1"/>
  <c r="G8" i="1"/>
  <c r="G7" i="1"/>
  <c r="G6" i="1"/>
  <c r="G5" i="1"/>
</calcChain>
</file>

<file path=xl/sharedStrings.xml><?xml version="1.0" encoding="utf-8"?>
<sst xmlns="http://schemas.openxmlformats.org/spreadsheetml/2006/main" count="29" uniqueCount="28">
  <si>
    <t>Task</t>
  </si>
  <si>
    <t>Sub-Task</t>
  </si>
  <si>
    <t>Duration</t>
  </si>
  <si>
    <t>Start Date</t>
  </si>
  <si>
    <t>End Date</t>
  </si>
  <si>
    <t>today</t>
  </si>
  <si>
    <t>mm/dd/yyyy</t>
  </si>
  <si>
    <t>now</t>
  </si>
  <si>
    <t>year</t>
  </si>
  <si>
    <t>month</t>
  </si>
  <si>
    <t>day</t>
  </si>
  <si>
    <t>hour</t>
  </si>
  <si>
    <t>minute</t>
  </si>
  <si>
    <t>second</t>
  </si>
  <si>
    <t>eomonth</t>
  </si>
  <si>
    <t>from</t>
  </si>
  <si>
    <t>to</t>
  </si>
  <si>
    <t>get no. of months</t>
  </si>
  <si>
    <t>get no. of days</t>
  </si>
  <si>
    <t>dob</t>
  </si>
  <si>
    <t>diff</t>
  </si>
  <si>
    <t>net workdays</t>
  </si>
  <si>
    <t>Requirement Gathering &amp; Analysis</t>
  </si>
  <si>
    <t>Requirement Gathering</t>
  </si>
  <si>
    <t>Feasibility Study</t>
  </si>
  <si>
    <t>Analysis</t>
  </si>
  <si>
    <t>Timeline estimation</t>
  </si>
  <si>
    <t>Resource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</si>
</sst>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0" xfId="0" applyNumberFormat="1"/>
    <xf numFmtId="22" fontId="0" fillId="0" borderId="0" xfId="0" applyNumberFormat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50" zoomScaleNormal="150" workbookViewId="0">
      <selection activeCell="C14" sqref="C14"/>
    </sheetView>
  </sheetViews>
  <sheetFormatPr defaultRowHeight="14.4" x14ac:dyDescent="0.3"/>
  <cols>
    <col min="1" max="1" width="41.33203125" customWidth="1"/>
    <col min="2" max="2" width="23.5546875" customWidth="1"/>
    <col min="3" max="3" width="11.33203125" customWidth="1"/>
    <col min="4" max="4" width="15" customWidth="1"/>
    <col min="5" max="5" width="19.77734375" customWidth="1"/>
    <col min="7" max="7" width="14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3">
      <c r="A2" s="6" t="s">
        <v>22</v>
      </c>
      <c r="C2" s="9">
        <f>NETWORKDAYS(D2,E2)</f>
        <v>86</v>
      </c>
      <c r="D2" s="5">
        <v>43356</v>
      </c>
      <c r="E2" s="5">
        <v>43475</v>
      </c>
      <c r="F2" t="s">
        <v>5</v>
      </c>
      <c r="G2" s="3">
        <f ca="1">TODAY()</f>
        <v>43356</v>
      </c>
      <c r="H2" t="s">
        <v>6</v>
      </c>
    </row>
    <row r="3" spans="1:8" x14ac:dyDescent="0.3">
      <c r="A3" s="7"/>
      <c r="B3" s="1" t="s">
        <v>23</v>
      </c>
      <c r="C3" s="1">
        <f t="shared" ref="C3:C7" si="0">NETWORKDAYS(D3,E3)</f>
        <v>15</v>
      </c>
      <c r="D3" s="5">
        <v>43356</v>
      </c>
      <c r="E3" s="5">
        <f>D3+20</f>
        <v>43376</v>
      </c>
      <c r="F3" t="s">
        <v>7</v>
      </c>
      <c r="G3" s="4">
        <f ca="1">NOW()</f>
        <v>43356.410216435186</v>
      </c>
    </row>
    <row r="4" spans="1:8" x14ac:dyDescent="0.3">
      <c r="A4" s="7"/>
      <c r="B4" s="1" t="s">
        <v>24</v>
      </c>
      <c r="C4" s="1">
        <f t="shared" si="0"/>
        <v>6</v>
      </c>
      <c r="D4" s="5">
        <f>E3+1</f>
        <v>43377</v>
      </c>
      <c r="E4" s="5">
        <f>D4+7</f>
        <v>43384</v>
      </c>
      <c r="F4" t="s">
        <v>8</v>
      </c>
      <c r="G4">
        <f ca="1">YEAR(G3)</f>
        <v>2018</v>
      </c>
    </row>
    <row r="5" spans="1:8" x14ac:dyDescent="0.3">
      <c r="A5" s="7"/>
      <c r="B5" s="1" t="s">
        <v>25</v>
      </c>
      <c r="C5" s="1">
        <f t="shared" si="0"/>
        <v>4</v>
      </c>
      <c r="D5" s="5">
        <f>E4+1</f>
        <v>43385</v>
      </c>
      <c r="E5" s="5">
        <f>D5+5</f>
        <v>43390</v>
      </c>
      <c r="F5" t="s">
        <v>9</v>
      </c>
      <c r="G5">
        <f ca="1">MONTH(G3)</f>
        <v>9</v>
      </c>
    </row>
    <row r="6" spans="1:8" x14ac:dyDescent="0.3">
      <c r="A6" s="7"/>
      <c r="B6" s="1" t="s">
        <v>26</v>
      </c>
      <c r="C6" s="1">
        <f t="shared" si="0"/>
        <v>2</v>
      </c>
      <c r="D6" s="5">
        <f>E5+1</f>
        <v>43391</v>
      </c>
      <c r="E6" s="5">
        <f>D6+3</f>
        <v>43394</v>
      </c>
      <c r="F6" t="s">
        <v>10</v>
      </c>
      <c r="G6">
        <f ca="1">DAY(G3)</f>
        <v>13</v>
      </c>
    </row>
    <row r="7" spans="1:8" x14ac:dyDescent="0.3">
      <c r="A7" s="8"/>
      <c r="B7" s="1" t="s">
        <v>27</v>
      </c>
      <c r="C7" s="1">
        <f t="shared" si="0"/>
        <v>59</v>
      </c>
      <c r="D7" s="5">
        <f>E6+1</f>
        <v>43395</v>
      </c>
      <c r="E7" s="5">
        <v>43475</v>
      </c>
      <c r="F7" t="s">
        <v>11</v>
      </c>
      <c r="G7">
        <f ca="1">HOUR(G3)</f>
        <v>9</v>
      </c>
    </row>
    <row r="8" spans="1:8" x14ac:dyDescent="0.3">
      <c r="A8" s="1"/>
      <c r="B8" s="1"/>
      <c r="C8" s="1"/>
      <c r="D8" s="1"/>
      <c r="E8" s="1"/>
      <c r="F8" t="s">
        <v>12</v>
      </c>
      <c r="G8">
        <f ca="1">MINUTE(G3)</f>
        <v>50</v>
      </c>
    </row>
    <row r="9" spans="1:8" x14ac:dyDescent="0.3">
      <c r="A9" s="1"/>
      <c r="B9" s="1"/>
      <c r="C9" s="1"/>
      <c r="D9" s="1"/>
      <c r="E9" s="1"/>
      <c r="F9" t="s">
        <v>13</v>
      </c>
      <c r="G9">
        <f ca="1">SECOND(G3)</f>
        <v>43</v>
      </c>
    </row>
    <row r="10" spans="1:8" x14ac:dyDescent="0.3">
      <c r="A10" s="1"/>
      <c r="B10" s="1"/>
      <c r="C10" s="1"/>
      <c r="D10" s="1"/>
      <c r="E10" s="1"/>
      <c r="F10" t="s">
        <v>14</v>
      </c>
      <c r="G10" s="3">
        <f ca="1">EOMONTH(G2,-10)</f>
        <v>43069</v>
      </c>
    </row>
    <row r="11" spans="1:8" x14ac:dyDescent="0.3">
      <c r="A11" s="1"/>
      <c r="B11" s="1"/>
      <c r="C11" s="1"/>
      <c r="D11" s="1"/>
      <c r="E11" s="1"/>
    </row>
    <row r="12" spans="1:8" x14ac:dyDescent="0.3">
      <c r="A12" s="1"/>
      <c r="B12" s="1"/>
      <c r="C12" s="1"/>
      <c r="D12" s="1"/>
      <c r="E12" s="1"/>
      <c r="F12" t="s">
        <v>15</v>
      </c>
      <c r="G12" s="3">
        <v>43356</v>
      </c>
    </row>
    <row r="13" spans="1:8" x14ac:dyDescent="0.3">
      <c r="A13" s="1"/>
      <c r="B13" s="1"/>
      <c r="C13" s="1"/>
      <c r="D13" s="1"/>
      <c r="E13" s="1"/>
      <c r="F13" t="s">
        <v>16</v>
      </c>
      <c r="G13" s="3">
        <v>43366</v>
      </c>
    </row>
    <row r="14" spans="1:8" x14ac:dyDescent="0.3">
      <c r="A14" s="1"/>
      <c r="B14" s="1"/>
      <c r="C14" s="1"/>
      <c r="D14" s="1"/>
      <c r="E14" s="1"/>
    </row>
    <row r="15" spans="1:8" x14ac:dyDescent="0.3">
      <c r="A15" s="1"/>
      <c r="B15" s="1"/>
      <c r="C15" s="1"/>
      <c r="D15" s="1"/>
      <c r="E15" s="1"/>
      <c r="F15" t="s">
        <v>17</v>
      </c>
      <c r="G15">
        <f>DATEDIF(G12,G13,"m")</f>
        <v>0</v>
      </c>
    </row>
    <row r="16" spans="1:8" x14ac:dyDescent="0.3">
      <c r="A16" s="1"/>
      <c r="B16" s="1"/>
      <c r="C16" s="1"/>
      <c r="D16" s="1"/>
      <c r="E16" s="1"/>
      <c r="F16" t="s">
        <v>18</v>
      </c>
      <c r="G16" t="str">
        <f>DATEDIF(G12,G13,"d") &amp; " d"</f>
        <v>10 d</v>
      </c>
    </row>
    <row r="17" spans="1:7" x14ac:dyDescent="0.3">
      <c r="A17" s="1"/>
      <c r="B17" s="1"/>
      <c r="C17" s="1"/>
      <c r="D17" s="1"/>
      <c r="E17" s="1"/>
    </row>
    <row r="18" spans="1:7" x14ac:dyDescent="0.3">
      <c r="A18" s="1"/>
      <c r="B18" s="1"/>
      <c r="C18" s="1"/>
      <c r="D18" s="1"/>
      <c r="E18" s="1"/>
      <c r="F18" t="s">
        <v>19</v>
      </c>
      <c r="G18" s="3">
        <v>32152</v>
      </c>
    </row>
    <row r="19" spans="1:7" x14ac:dyDescent="0.3">
      <c r="A19" s="1"/>
      <c r="B19" s="1"/>
      <c r="C19" s="1"/>
      <c r="D19" s="1"/>
      <c r="E19" s="1"/>
      <c r="F19" t="s">
        <v>16</v>
      </c>
      <c r="G19" s="3">
        <f ca="1">TODAY()</f>
        <v>43356</v>
      </c>
    </row>
    <row r="20" spans="1:7" x14ac:dyDescent="0.3">
      <c r="A20" s="1"/>
      <c r="B20" s="1"/>
      <c r="C20" s="1"/>
      <c r="D20" s="1"/>
      <c r="E20" s="1"/>
      <c r="F20" t="s">
        <v>20</v>
      </c>
      <c r="G20">
        <f ca="1">DATEDIF(G18,G19,"y")</f>
        <v>30</v>
      </c>
    </row>
    <row r="22" spans="1:7" x14ac:dyDescent="0.3">
      <c r="F22" t="s">
        <v>21</v>
      </c>
      <c r="G22">
        <f>NETWORKDAYS(G12,G13,5)</f>
        <v>7</v>
      </c>
    </row>
  </sheetData>
  <mergeCells count="1">
    <mergeCell ref="A2:A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612ca8ff-e038-480d-82b9-c03a4cc1d1fc</vt:lpwstr>
  </property>
</Properties>
</file>